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505" activeTab="1"/>
  </bookViews>
  <sheets>
    <sheet name="DEČKI DO 11 LET  " sheetId="1" r:id="rId1"/>
    <sheet name="DEKLICE DO 11 RR" sheetId="2" r:id="rId2"/>
  </sheets>
  <externalReferences>
    <externalReference r:id="rId5"/>
    <externalReference r:id="rId6"/>
    <externalReference r:id="rId7"/>
  </externalReferences>
  <definedNames>
    <definedName name="_Order1" hidden="1">255</definedName>
    <definedName name="A" localSheetId="0">'[1]m masters 12'!#REF!</definedName>
    <definedName name="A" localSheetId="1">'[3]m masters 12'!#REF!</definedName>
    <definedName name="A">'[1]m masters 12'!#REF!</definedName>
    <definedName name="B" localSheetId="0">'[1]m masters 12'!#REF!</definedName>
    <definedName name="B" localSheetId="1">'[3]m masters 12'!#REF!</definedName>
    <definedName name="B">'[1]m masters 12'!#REF!</definedName>
    <definedName name="BORUT" localSheetId="0">'[2]m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'DEKLICE DO 11 RR'!$A$1:$L$26</definedName>
  </definedNames>
  <calcPr fullCalcOnLoad="1"/>
</workbook>
</file>

<file path=xl/comments2.xml><?xml version="1.0" encoding="utf-8"?>
<comments xmlns="http://schemas.openxmlformats.org/spreadsheetml/2006/main">
  <authors>
    <author>mta</author>
  </authors>
  <commentList>
    <comment ref="P6"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7"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8" authorId="0">
      <text>
        <r>
          <rPr>
            <sz val="18"/>
            <rFont val="Tahoma"/>
            <family val="2"/>
          </rPr>
          <t>Če ti ne uspe napisati številke nič (0), najprej napiši opuščaj ('), ki ga napišeš tako, da pritisneš tipko Shift in tipko, ki ima poševnico in vprašaj, nato pa številko 0.</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N1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4" authorId="0">
      <text>
        <r>
          <rPr>
            <sz val="18"/>
            <rFont val="Tahoma"/>
            <family val="2"/>
          </rPr>
          <t>Če ti ne uspe napisati številke nič (0), najprej napiši opuščaj ('), ki ga napišeš tako, da pritisneš tipko Shift in tipko, ki ima poševnico in vprašaj, nato pa številko 0.</t>
        </r>
      </text>
    </comment>
    <comment ref="K15" authorId="0">
      <text>
        <r>
          <rPr>
            <sz val="18"/>
            <rFont val="Tahoma"/>
            <family val="2"/>
          </rPr>
          <t>Če ti ne uspe napisati številke nič (0), najprej napiši opuščaj ('), ki ga napišeš tako, da pritisneš tipko Shift in tipko, ki ima poševnico in vprašaj, nato pa številko 0.</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N19"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K21" authorId="0">
      <text>
        <r>
          <rPr>
            <sz val="18"/>
            <rFont val="Tahoma"/>
            <family val="2"/>
          </rPr>
          <t>Če ti ne uspe napisati številke nič (0), najprej napiši opuščaj ('), ki ga napišeš tako, da pritisneš tipko Shift in tipko, ki ima poševnico in vprašaj, nato pa številko 0.</t>
        </r>
      </text>
    </comment>
    <comment ref="K22" authorId="0">
      <text>
        <r>
          <rPr>
            <sz val="18"/>
            <rFont val="Tahoma"/>
            <family val="2"/>
          </rPr>
          <t>Če ti ne uspe napisati številke nič (0), najprej napiši opuščaj ('), ki ga napišeš tako, da pritisneš tipko Shift in tipko, ki ima poševnico in vprašaj, nato pa številko 0.</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<sst xmlns="http://schemas.openxmlformats.org/spreadsheetml/2006/main" count="211" uniqueCount="109">
  <si>
    <t>OP 8-11</t>
  </si>
  <si>
    <t>GLAVNI TURNIR</t>
  </si>
  <si>
    <t/>
  </si>
  <si>
    <t>vrsta turnirja</t>
  </si>
  <si>
    <t>klub</t>
  </si>
  <si>
    <t>rang turnirja</t>
  </si>
  <si>
    <t>vodja tekmovanja</t>
  </si>
  <si>
    <t>št.igralcev</t>
  </si>
  <si>
    <t>vrhovni  sodnik</t>
  </si>
  <si>
    <t>finale</t>
  </si>
  <si>
    <t>polfinale</t>
  </si>
  <si>
    <t>četrtfinale</t>
  </si>
  <si>
    <t>2. kolo</t>
  </si>
  <si>
    <t>šifra</t>
  </si>
  <si>
    <t>priimek</t>
  </si>
  <si>
    <t>ime</t>
  </si>
  <si>
    <t>2</t>
  </si>
  <si>
    <t>3</t>
  </si>
  <si>
    <t>4</t>
  </si>
  <si>
    <t>5</t>
  </si>
  <si>
    <t>BR-MB</t>
  </si>
  <si>
    <t>6</t>
  </si>
  <si>
    <t>7</t>
  </si>
  <si>
    <t>8</t>
  </si>
  <si>
    <t>9</t>
  </si>
  <si>
    <t>10</t>
  </si>
  <si>
    <t>11</t>
  </si>
  <si>
    <t>12</t>
  </si>
  <si>
    <t>LTC</t>
  </si>
  <si>
    <t>13</t>
  </si>
  <si>
    <t>14</t>
  </si>
  <si>
    <t>15</t>
  </si>
  <si>
    <t>16</t>
  </si>
  <si>
    <t>DEČKI DO 11 LET</t>
  </si>
  <si>
    <t>TK NOVA GORICA</t>
  </si>
  <si>
    <t>Artnak</t>
  </si>
  <si>
    <t>Bor</t>
  </si>
  <si>
    <t>ASLIT</t>
  </si>
  <si>
    <t>Kirbiš</t>
  </si>
  <si>
    <t>Aljaž</t>
  </si>
  <si>
    <t>Šušterič K.</t>
  </si>
  <si>
    <t>Jan</t>
  </si>
  <si>
    <t>ZKLUB</t>
  </si>
  <si>
    <t xml:space="preserve">Firm </t>
  </si>
  <si>
    <t>Luka</t>
  </si>
  <si>
    <t>RADOM</t>
  </si>
  <si>
    <t>Križnik</t>
  </si>
  <si>
    <t>Matic</t>
  </si>
  <si>
    <t>TABRE</t>
  </si>
  <si>
    <t>Tomažin</t>
  </si>
  <si>
    <t>Jaka</t>
  </si>
  <si>
    <t>Barjaktarević</t>
  </si>
  <si>
    <t>Boris</t>
  </si>
  <si>
    <t>HITLJ</t>
  </si>
  <si>
    <t>Borlini</t>
  </si>
  <si>
    <t>Benjamin</t>
  </si>
  <si>
    <t>KOPER</t>
  </si>
  <si>
    <t>Černe</t>
  </si>
  <si>
    <t>David</t>
  </si>
  <si>
    <t>Cvar</t>
  </si>
  <si>
    <t>Teo</t>
  </si>
  <si>
    <t>Anže</t>
  </si>
  <si>
    <t>Selan</t>
  </si>
  <si>
    <t>BOBI</t>
  </si>
  <si>
    <t>Merlak</t>
  </si>
  <si>
    <t>Jakob</t>
  </si>
  <si>
    <t>Bole</t>
  </si>
  <si>
    <t>Mark</t>
  </si>
  <si>
    <t>Corolli</t>
  </si>
  <si>
    <t>Matteo</t>
  </si>
  <si>
    <t>ITA</t>
  </si>
  <si>
    <t>Sydorchuk</t>
  </si>
  <si>
    <t>Daniil</t>
  </si>
  <si>
    <t>61</t>
  </si>
  <si>
    <t>prosto</t>
  </si>
  <si>
    <t>63</t>
  </si>
  <si>
    <t>Šušterič</t>
  </si>
  <si>
    <t>Firm</t>
  </si>
  <si>
    <t>62</t>
  </si>
  <si>
    <t>75</t>
  </si>
  <si>
    <t>64</t>
  </si>
  <si>
    <t>60</t>
  </si>
  <si>
    <r>
      <t xml:space="preserve">ROUND ROBIN </t>
    </r>
    <r>
      <rPr>
        <b/>
        <i/>
        <sz val="24"/>
        <color indexed="8"/>
        <rFont val="Times New Roman CE"/>
        <family val="1"/>
      </rPr>
      <t>(4 v skupini)</t>
    </r>
  </si>
  <si>
    <t>list ševilka:</t>
  </si>
  <si>
    <t>kategorija:</t>
  </si>
  <si>
    <t>in teniški klub:</t>
  </si>
  <si>
    <t>datum:</t>
  </si>
  <si>
    <t>tekmovanje:</t>
  </si>
  <si>
    <t>število igralcev:</t>
  </si>
  <si>
    <t>skupina: 1</t>
  </si>
  <si>
    <t>število zmag</t>
  </si>
  <si>
    <t>vrstni red</t>
  </si>
  <si>
    <t>Tabela za izračun točk</t>
  </si>
  <si>
    <t>točke</t>
  </si>
  <si>
    <t>skupaj točk</t>
  </si>
  <si>
    <t>26</t>
  </si>
  <si>
    <t>bb</t>
  </si>
  <si>
    <t>06</t>
  </si>
  <si>
    <t>57</t>
  </si>
  <si>
    <t>skupina: 2</t>
  </si>
  <si>
    <t>skupina: 3</t>
  </si>
  <si>
    <t>vodja tekmovanja:</t>
  </si>
  <si>
    <t>podpis:</t>
  </si>
  <si>
    <t>vrstni red igranja po skupinah:</t>
  </si>
  <si>
    <t>vrhovni sodnik:</t>
  </si>
  <si>
    <t>1 : 4  *  2 : 3  *  1 : 2  *  3 : 4  *  1 : 3  *  2 : 4</t>
  </si>
  <si>
    <t>predstavnik igralcev:</t>
  </si>
  <si>
    <t>76(4)</t>
  </si>
  <si>
    <t>67(4)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</si>
</sst>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 ;\(\$#,##0\)"/>
    <numFmt numFmtId="166" formatCode="0_)"/>
  </numFmts>
  <fonts count="110">
    <font>
      <sz val="10"/>
      <name val="Arial"/>
      <family val="2"/>
    </font>
    <font>
      <sz val="11"/>
      <color indexed="8"/>
      <name val="Calibri"/>
      <family val="2"/>
    </font>
    <font>
      <sz val="8"/>
      <name val="Arial"/>
      <family val="2"/>
    </font>
    <font>
      <sz val="10"/>
      <name val="Verdana"/>
      <family val="2"/>
    </font>
    <font>
      <b/>
      <sz val="8"/>
      <name val="Arial"/>
      <family val="2"/>
    </font>
    <font>
      <sz val="8"/>
      <color indexed="9"/>
      <name val="Arial"/>
      <family val="2"/>
    </font>
    <font>
      <b/>
      <i/>
      <sz val="9"/>
      <name val="Arial"/>
      <family val="2"/>
    </font>
    <font>
      <b/>
      <i/>
      <sz val="8"/>
      <name val="Arial"/>
      <family val="2"/>
    </font>
    <font>
      <sz val="8"/>
      <color indexed="8"/>
      <name val="Arial"/>
      <family val="2"/>
    </font>
    <font>
      <sz val="9"/>
      <name val="Arial"/>
      <family val="2"/>
    </font>
    <font>
      <b/>
      <sz val="9"/>
      <name val="Arial"/>
      <family val="2"/>
    </font>
    <font>
      <sz val="8"/>
      <name val="Verdana"/>
      <family val="2"/>
    </font>
    <font>
      <sz val="9"/>
      <color indexed="9"/>
      <name val="Arial"/>
      <family val="2"/>
    </font>
    <font>
      <b/>
      <sz val="8"/>
      <color indexed="8"/>
      <name val="Arial"/>
      <family val="2"/>
    </font>
    <font>
      <sz val="12"/>
      <color indexed="24"/>
      <name val="Arial"/>
      <family val="2"/>
    </font>
    <font>
      <sz val="18"/>
      <color indexed="24"/>
      <name val="Arial"/>
      <family val="2"/>
    </font>
    <font>
      <sz val="24"/>
      <color indexed="24"/>
      <name val="Times New Roman"/>
      <family val="1"/>
    </font>
    <font>
      <sz val="10"/>
      <name val="MS Sans Serif"/>
      <family val="2"/>
    </font>
    <font>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Verdana"/>
      <family val="2"/>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sz val="12"/>
      <color indexed="24"/>
      <name val="Times New Roman"/>
      <family val="1"/>
    </font>
    <font>
      <sz val="14"/>
      <color indexed="24"/>
      <name val="Times New Roman"/>
      <family val="1"/>
    </font>
    <font>
      <sz val="10"/>
      <color indexed="24"/>
      <name val="Helvetica"/>
      <family val="0"/>
    </font>
    <font>
      <sz val="10"/>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8"/>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lightGray"/>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double"/>
      <bottom/>
    </border>
    <border>
      <left>
        <color indexed="63"/>
      </left>
      <right>
        <color indexed="63"/>
      </right>
      <top style="thin">
        <color theme="4"/>
      </top>
      <bottom style="double">
        <color theme="4"/>
      </bottom>
    </border>
    <border>
      <left/>
      <right/>
      <top/>
      <bottom style="medium"/>
    </border>
    <border>
      <left/>
      <right style="thin"/>
      <top style="medium"/>
      <bottom/>
    </border>
    <border>
      <left/>
      <right/>
      <top/>
      <bottom style="thin"/>
    </border>
    <border>
      <left style="thin"/>
      <right/>
      <top style="thin"/>
      <bottom/>
    </border>
    <border>
      <left/>
      <right style="thin"/>
      <top/>
      <bottom/>
    </border>
    <border>
      <left style="thin"/>
      <right/>
      <top/>
      <bottom style="thin"/>
    </border>
    <border>
      <left style="thin"/>
      <right/>
      <top/>
      <bottom/>
    </border>
    <border>
      <left/>
      <right style="thin"/>
      <top style="thin"/>
      <bottom/>
    </border>
    <border>
      <left style="thin"/>
      <right style="thin"/>
      <top/>
      <bottom/>
    </border>
    <border>
      <left style="thin"/>
      <right style="thin"/>
      <top style="thin"/>
      <bottom/>
    </border>
    <border>
      <left style="medium"/>
      <right style="medium"/>
      <top style="medium"/>
      <bottom/>
    </border>
    <border>
      <left style="medium"/>
      <right style="medium"/>
      <top/>
      <bottom style="medium"/>
    </border>
    <border>
      <left/>
      <right style="thin"/>
      <top/>
      <bottom style="thin"/>
    </border>
    <border>
      <left>
        <color indexed="63"/>
      </left>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hair"/>
      <bottom style="hair"/>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3" fontId="14" fillId="0" borderId="0" applyFont="0" applyFill="0" applyBorder="0" applyAlignment="0" applyProtection="0"/>
    <xf numFmtId="165" fontId="14" fillId="0" borderId="0" applyFont="0" applyFill="0" applyBorder="0" applyAlignment="0" applyProtection="0"/>
    <xf numFmtId="0" fontId="14" fillId="0" borderId="0" applyFont="0" applyFill="0" applyBorder="0" applyAlignment="0" applyProtection="0"/>
    <xf numFmtId="0" fontId="94" fillId="20" borderId="0" applyNumberFormat="0" applyBorder="0" applyAlignment="0" applyProtection="0"/>
    <xf numFmtId="2"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95" fillId="21" borderId="1" applyNumberFormat="0" applyAlignment="0" applyProtection="0"/>
    <xf numFmtId="0" fontId="96" fillId="0" borderId="0" applyNumberFormat="0" applyFill="0" applyBorder="0" applyAlignment="0" applyProtection="0"/>
    <xf numFmtId="0" fontId="97" fillId="0" borderId="2" applyNumberFormat="0" applyFill="0" applyAlignment="0" applyProtection="0"/>
    <xf numFmtId="0" fontId="98" fillId="0" borderId="3" applyNumberFormat="0" applyFill="0" applyAlignment="0" applyProtection="0"/>
    <xf numFmtId="0" fontId="99" fillId="0" borderId="4" applyNumberFormat="0" applyFill="0" applyAlignment="0" applyProtection="0"/>
    <xf numFmtId="0" fontId="99"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6" fillId="0" borderId="0">
      <alignment/>
      <protection/>
    </xf>
    <xf numFmtId="0" fontId="36" fillId="0" borderId="0">
      <alignment/>
      <protection/>
    </xf>
    <xf numFmtId="0" fontId="100" fillId="22" borderId="0" applyNumberFormat="0" applyBorder="0" applyAlignment="0" applyProtection="0"/>
    <xf numFmtId="0" fontId="17" fillId="0" borderId="0">
      <alignment/>
      <protection/>
    </xf>
    <xf numFmtId="9" fontId="0" fillId="0" borderId="0" applyFont="0" applyFill="0" applyBorder="0" applyAlignment="0" applyProtection="0"/>
    <xf numFmtId="0" fontId="0" fillId="23" borderId="5" applyNumberFormat="0" applyFon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103" fillId="0" borderId="6" applyNumberFormat="0" applyFill="0" applyAlignment="0" applyProtection="0"/>
    <xf numFmtId="0" fontId="104" fillId="30" borderId="7" applyNumberFormat="0" applyAlignment="0" applyProtection="0"/>
    <xf numFmtId="0" fontId="105" fillId="21" borderId="8" applyNumberFormat="0" applyAlignment="0" applyProtection="0"/>
    <xf numFmtId="0" fontId="106" fillId="31" borderId="0" applyNumberFormat="0" applyBorder="0" applyAlignment="0" applyProtection="0"/>
    <xf numFmtId="0" fontId="14" fillId="0" borderId="9" applyNumberFormat="0" applyFon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7" fillId="32" borderId="8" applyNumberFormat="0" applyAlignment="0" applyProtection="0"/>
    <xf numFmtId="0" fontId="108" fillId="0" borderId="10" applyNumberFormat="0" applyFill="0" applyAlignment="0" applyProtection="0"/>
  </cellStyleXfs>
  <cellXfs count="208">
    <xf numFmtId="0" fontId="0" fillId="0" borderId="0" xfId="0" applyAlignment="1">
      <alignment/>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xf>
    <xf numFmtId="49" fontId="4" fillId="0" borderId="0" xfId="47" applyNumberFormat="1" applyFont="1" applyAlignment="1">
      <alignment vertical="top"/>
      <protection/>
    </xf>
    <xf numFmtId="0" fontId="2" fillId="0" borderId="0" xfId="47" applyFont="1">
      <alignment/>
      <protection/>
    </xf>
    <xf numFmtId="49" fontId="2" fillId="0" borderId="0" xfId="0" applyNumberFormat="1" applyFont="1" applyAlignment="1">
      <alignment horizontal="left" vertical="top"/>
    </xf>
    <xf numFmtId="49" fontId="4" fillId="0" borderId="0" xfId="0" applyNumberFormat="1" applyFont="1" applyAlignment="1">
      <alignment vertical="top"/>
    </xf>
    <xf numFmtId="49" fontId="4" fillId="0" borderId="0" xfId="0" applyNumberFormat="1" applyFont="1" applyAlignment="1">
      <alignment horizontal="center"/>
    </xf>
    <xf numFmtId="49" fontId="5" fillId="0" borderId="0" xfId="0" applyNumberFormat="1" applyFont="1" applyAlignment="1">
      <alignment horizontal="center" vertical="top"/>
    </xf>
    <xf numFmtId="49" fontId="2" fillId="0" borderId="0" xfId="0" applyNumberFormat="1" applyFont="1" applyAlignment="1">
      <alignment vertical="top"/>
    </xf>
    <xf numFmtId="0" fontId="2" fillId="0" borderId="0" xfId="0" applyFont="1" applyBorder="1" applyAlignment="1">
      <alignment/>
    </xf>
    <xf numFmtId="49" fontId="6" fillId="0" borderId="0" xfId="0" applyNumberFormat="1" applyFont="1" applyAlignment="1">
      <alignment horizontal="center"/>
    </xf>
    <xf numFmtId="0" fontId="7" fillId="0" borderId="0" xfId="47" applyNumberFormat="1" applyFont="1" applyAlignment="1">
      <alignment horizontal="left"/>
      <protection/>
    </xf>
    <xf numFmtId="49" fontId="7" fillId="0" borderId="0" xfId="47" applyNumberFormat="1" applyFont="1" applyAlignment="1">
      <alignment horizontal="left"/>
      <protection/>
    </xf>
    <xf numFmtId="49" fontId="7" fillId="0" borderId="0" xfId="0" applyNumberFormat="1" applyFont="1" applyAlignment="1">
      <alignment horizontal="left"/>
    </xf>
    <xf numFmtId="49" fontId="2" fillId="0" borderId="0" xfId="0" applyNumberFormat="1" applyFont="1" applyAlignment="1">
      <alignment/>
    </xf>
    <xf numFmtId="0" fontId="4" fillId="0" borderId="0" xfId="0" applyFont="1" applyAlignment="1">
      <alignment horizontal="center"/>
    </xf>
    <xf numFmtId="49" fontId="2" fillId="0" borderId="0" xfId="0" applyNumberFormat="1" applyFont="1" applyAlignment="1">
      <alignment horizontal="center"/>
    </xf>
    <xf numFmtId="49" fontId="4" fillId="33" borderId="0" xfId="0" applyNumberFormat="1" applyFont="1" applyFill="1" applyAlignment="1">
      <alignment vertical="center"/>
    </xf>
    <xf numFmtId="49" fontId="4" fillId="33" borderId="0" xfId="0" applyNumberFormat="1" applyFont="1" applyFill="1" applyAlignment="1">
      <alignment horizontal="left" vertical="center"/>
    </xf>
    <xf numFmtId="49" fontId="4" fillId="33" borderId="0" xfId="0" applyNumberFormat="1" applyFont="1" applyFill="1" applyAlignment="1">
      <alignment horizontal="center" vertical="center"/>
    </xf>
    <xf numFmtId="0" fontId="2" fillId="0" borderId="11" xfId="0" applyFont="1" applyBorder="1" applyAlignment="1">
      <alignment horizontal="center"/>
    </xf>
    <xf numFmtId="0" fontId="2" fillId="0" borderId="11" xfId="0" applyFont="1" applyBorder="1" applyAlignment="1">
      <alignment horizontal="center" vertical="center"/>
    </xf>
    <xf numFmtId="0" fontId="2" fillId="0" borderId="11" xfId="0" applyFont="1" applyBorder="1" applyAlignment="1">
      <alignment/>
    </xf>
    <xf numFmtId="14" fontId="8" fillId="0" borderId="11" xfId="0" applyNumberFormat="1" applyFont="1" applyBorder="1" applyAlignment="1">
      <alignment horizontal="left" vertical="center"/>
    </xf>
    <xf numFmtId="49" fontId="2" fillId="0" borderId="11" xfId="0" applyNumberFormat="1" applyFont="1" applyBorder="1" applyAlignment="1">
      <alignment vertical="center"/>
    </xf>
    <xf numFmtId="49" fontId="4" fillId="0" borderId="11" xfId="0" applyNumberFormat="1" applyFont="1" applyBorder="1" applyAlignment="1">
      <alignment vertical="top"/>
    </xf>
    <xf numFmtId="49" fontId="2" fillId="0" borderId="11" xfId="0" applyNumberFormat="1" applyFont="1" applyBorder="1" applyAlignment="1">
      <alignment horizontal="left" vertical="center"/>
    </xf>
    <xf numFmtId="49" fontId="2" fillId="0" borderId="11" xfId="71" applyNumberFormat="1" applyFont="1" applyBorder="1" applyAlignment="1" applyProtection="1">
      <alignment horizontal="center" vertical="center"/>
      <protection locked="0"/>
    </xf>
    <xf numFmtId="0" fontId="8" fillId="0" borderId="11" xfId="0" applyFont="1" applyBorder="1" applyAlignment="1">
      <alignment horizontal="center" vertical="center"/>
    </xf>
    <xf numFmtId="1" fontId="2" fillId="0" borderId="11" xfId="0" applyNumberFormat="1" applyFont="1" applyBorder="1" applyAlignment="1">
      <alignment horizontal="center" vertical="center"/>
    </xf>
    <xf numFmtId="49" fontId="2" fillId="0" borderId="0" xfId="0" applyNumberFormat="1" applyFont="1" applyFill="1" applyAlignment="1">
      <alignment horizontal="center" vertical="center"/>
    </xf>
    <xf numFmtId="49" fontId="2" fillId="0" borderId="12" xfId="0" applyNumberFormat="1" applyFont="1" applyFill="1" applyBorder="1" applyAlignment="1">
      <alignment horizontal="center" vertical="center"/>
    </xf>
    <xf numFmtId="49" fontId="2" fillId="0" borderId="0" xfId="0" applyNumberFormat="1" applyFont="1" applyFill="1" applyAlignment="1">
      <alignment horizontal="left" vertical="center"/>
    </xf>
    <xf numFmtId="0" fontId="4" fillId="0" borderId="0" xfId="0" applyFont="1" applyAlignment="1">
      <alignment/>
    </xf>
    <xf numFmtId="0" fontId="9" fillId="0" borderId="0" xfId="0" applyFont="1" applyAlignment="1">
      <alignment horizontal="center"/>
    </xf>
    <xf numFmtId="0" fontId="10" fillId="0" borderId="13" xfId="0" applyFont="1" applyBorder="1" applyAlignment="1">
      <alignment horizontal="left"/>
    </xf>
    <xf numFmtId="0" fontId="11" fillId="34" borderId="13" xfId="0" applyFont="1" applyFill="1" applyBorder="1" applyAlignment="1">
      <alignment wrapText="1"/>
    </xf>
    <xf numFmtId="0" fontId="9" fillId="0" borderId="0" xfId="0" applyFont="1" applyBorder="1" applyAlignment="1">
      <alignment horizontal="center"/>
    </xf>
    <xf numFmtId="49" fontId="2" fillId="0" borderId="0" xfId="0" applyNumberFormat="1" applyFont="1" applyFill="1" applyAlignment="1">
      <alignment horizontal="center"/>
    </xf>
    <xf numFmtId="49" fontId="9" fillId="0" borderId="0" xfId="0" applyNumberFormat="1" applyFont="1" applyFill="1" applyAlignment="1">
      <alignment horizontal="center"/>
    </xf>
    <xf numFmtId="49" fontId="9" fillId="0" borderId="0" xfId="0" applyNumberFormat="1" applyFont="1" applyFill="1" applyBorder="1" applyAlignment="1">
      <alignment horizontal="center" vertical="center"/>
    </xf>
    <xf numFmtId="49" fontId="10" fillId="0" borderId="14" xfId="0" applyNumberFormat="1" applyFont="1" applyBorder="1" applyAlignment="1">
      <alignment/>
    </xf>
    <xf numFmtId="49" fontId="9" fillId="0" borderId="0" xfId="0" applyNumberFormat="1" applyFont="1" applyAlignment="1">
      <alignment/>
    </xf>
    <xf numFmtId="49" fontId="9" fillId="0" borderId="15" xfId="0" applyNumberFormat="1" applyFont="1" applyBorder="1" applyAlignment="1">
      <alignment/>
    </xf>
    <xf numFmtId="49" fontId="9" fillId="0" borderId="0" xfId="0" applyNumberFormat="1" applyFont="1" applyAlignment="1">
      <alignment horizontal="center"/>
    </xf>
    <xf numFmtId="49" fontId="9" fillId="0" borderId="0" xfId="0" applyNumberFormat="1" applyFont="1" applyFill="1" applyBorder="1" applyAlignment="1">
      <alignment horizontal="center"/>
    </xf>
    <xf numFmtId="49" fontId="9" fillId="0" borderId="15" xfId="0" applyNumberFormat="1" applyFont="1" applyFill="1" applyBorder="1" applyAlignment="1">
      <alignment horizontal="center" vertical="center"/>
    </xf>
    <xf numFmtId="49" fontId="10" fillId="0" borderId="16" xfId="0" applyNumberFormat="1" applyFont="1" applyBorder="1" applyAlignment="1">
      <alignment/>
    </xf>
    <xf numFmtId="49" fontId="9" fillId="0" borderId="0" xfId="0" applyNumberFormat="1" applyFont="1" applyAlignment="1">
      <alignment horizontal="center" vertical="center"/>
    </xf>
    <xf numFmtId="49" fontId="9" fillId="0" borderId="17" xfId="0" applyNumberFormat="1" applyFont="1" applyBorder="1" applyAlignment="1">
      <alignment horizontal="center"/>
    </xf>
    <xf numFmtId="49" fontId="10" fillId="0" borderId="0" xfId="0" applyNumberFormat="1" applyFont="1" applyAlignment="1">
      <alignment/>
    </xf>
    <xf numFmtId="49" fontId="9" fillId="0" borderId="15" xfId="0" applyNumberFormat="1" applyFont="1" applyBorder="1" applyAlignment="1">
      <alignment horizontal="center" vertical="center"/>
    </xf>
    <xf numFmtId="49" fontId="9" fillId="0" borderId="15" xfId="0" applyNumberFormat="1" applyFont="1" applyFill="1" applyBorder="1" applyAlignment="1">
      <alignment horizontal="center"/>
    </xf>
    <xf numFmtId="49" fontId="9" fillId="0" borderId="18" xfId="0" applyNumberFormat="1" applyFont="1" applyFill="1" applyBorder="1" applyAlignment="1">
      <alignment horizontal="center" vertical="center"/>
    </xf>
    <xf numFmtId="49" fontId="10" fillId="0" borderId="13" xfId="0" applyNumberFormat="1" applyFont="1" applyBorder="1" applyAlignment="1">
      <alignment/>
    </xf>
    <xf numFmtId="49" fontId="9" fillId="0" borderId="14" xfId="0" applyNumberFormat="1" applyFont="1" applyBorder="1" applyAlignment="1">
      <alignment horizontal="center"/>
    </xf>
    <xf numFmtId="49" fontId="9" fillId="0" borderId="14" xfId="0" applyNumberFormat="1" applyFont="1" applyBorder="1" applyAlignment="1">
      <alignment/>
    </xf>
    <xf numFmtId="49" fontId="9" fillId="0" borderId="19" xfId="0" applyNumberFormat="1" applyFont="1" applyBorder="1" applyAlignment="1">
      <alignment horizontal="center" vertical="center"/>
    </xf>
    <xf numFmtId="49" fontId="9" fillId="0" borderId="16" xfId="0" applyNumberFormat="1" applyFont="1" applyBorder="1" applyAlignment="1">
      <alignment/>
    </xf>
    <xf numFmtId="49" fontId="9" fillId="0" borderId="14"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49" fontId="2" fillId="0" borderId="15" xfId="0" applyNumberFormat="1" applyFont="1" applyFill="1" applyBorder="1" applyAlignment="1">
      <alignment horizontal="center"/>
    </xf>
    <xf numFmtId="49" fontId="9" fillId="0" borderId="18" xfId="0" applyNumberFormat="1" applyFont="1" applyBorder="1" applyAlignment="1">
      <alignment horizontal="center" vertical="center"/>
    </xf>
    <xf numFmtId="49" fontId="9" fillId="0" borderId="0" xfId="0" applyNumberFormat="1" applyFont="1" applyFill="1" applyAlignment="1">
      <alignment horizontal="center" vertical="center"/>
    </xf>
    <xf numFmtId="49" fontId="9" fillId="0" borderId="20" xfId="0" applyNumberFormat="1" applyFont="1" applyBorder="1" applyAlignment="1">
      <alignment horizontal="center" vertical="center"/>
    </xf>
    <xf numFmtId="0" fontId="5" fillId="0" borderId="0" xfId="0" applyFont="1" applyBorder="1" applyAlignment="1">
      <alignment/>
    </xf>
    <xf numFmtId="49" fontId="9" fillId="0" borderId="0" xfId="0" applyNumberFormat="1" applyFont="1" applyBorder="1" applyAlignment="1">
      <alignment horizontal="center" vertical="center"/>
    </xf>
    <xf numFmtId="49" fontId="2" fillId="0" borderId="17" xfId="0" applyNumberFormat="1" applyFont="1" applyBorder="1" applyAlignment="1">
      <alignment/>
    </xf>
    <xf numFmtId="49" fontId="2" fillId="0" borderId="0" xfId="0" applyNumberFormat="1" applyFont="1" applyFill="1" applyBorder="1" applyAlignment="1">
      <alignment horizontal="center"/>
    </xf>
    <xf numFmtId="49" fontId="9" fillId="35" borderId="17" xfId="0" applyNumberFormat="1" applyFont="1" applyFill="1" applyBorder="1" applyAlignment="1">
      <alignment horizontal="center" vertical="center"/>
    </xf>
    <xf numFmtId="49" fontId="9" fillId="0" borderId="17" xfId="0" applyNumberFormat="1" applyFont="1" applyBorder="1" applyAlignment="1">
      <alignment horizontal="center" vertical="center"/>
    </xf>
    <xf numFmtId="49" fontId="10" fillId="36" borderId="21" xfId="0" applyNumberFormat="1" applyFont="1" applyFill="1" applyBorder="1" applyAlignment="1">
      <alignment horizontal="center"/>
    </xf>
    <xf numFmtId="49" fontId="10" fillId="35" borderId="0" xfId="0" applyNumberFormat="1" applyFont="1" applyFill="1" applyBorder="1" applyAlignment="1">
      <alignment horizontal="center" vertical="center"/>
    </xf>
    <xf numFmtId="49" fontId="10" fillId="36" borderId="21" xfId="0" applyNumberFormat="1" applyFont="1" applyFill="1" applyBorder="1" applyAlignment="1">
      <alignment horizontal="center" vertical="center"/>
    </xf>
    <xf numFmtId="49" fontId="9" fillId="36" borderId="22" xfId="0" applyNumberFormat="1" applyFont="1" applyFill="1" applyBorder="1" applyAlignment="1">
      <alignment horizontal="center" vertical="center"/>
    </xf>
    <xf numFmtId="49" fontId="9" fillId="35" borderId="0"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49" fontId="9" fillId="0" borderId="0" xfId="0" applyNumberFormat="1" applyFont="1" applyAlignment="1">
      <alignment/>
    </xf>
    <xf numFmtId="49" fontId="9" fillId="0" borderId="0" xfId="0" applyNumberFormat="1" applyFont="1" applyAlignment="1">
      <alignment horizontal="center" vertical="center"/>
    </xf>
    <xf numFmtId="49" fontId="10" fillId="36" borderId="22" xfId="0" applyNumberFormat="1" applyFont="1" applyFill="1" applyBorder="1" applyAlignment="1">
      <alignment horizontal="center" vertical="center"/>
    </xf>
    <xf numFmtId="0" fontId="9" fillId="0" borderId="0" xfId="0" applyFont="1" applyBorder="1" applyAlignment="1">
      <alignment/>
    </xf>
    <xf numFmtId="0" fontId="12" fillId="0" borderId="0" xfId="0" applyFont="1" applyBorder="1" applyAlignment="1">
      <alignment/>
    </xf>
    <xf numFmtId="0" fontId="9" fillId="0" borderId="0" xfId="0" applyFont="1" applyAlignment="1">
      <alignment/>
    </xf>
    <xf numFmtId="49" fontId="9" fillId="0" borderId="0" xfId="0" applyNumberFormat="1" applyFont="1" applyFill="1" applyBorder="1" applyAlignment="1">
      <alignment horizontal="center"/>
    </xf>
    <xf numFmtId="49" fontId="9" fillId="35" borderId="17" xfId="0" applyNumberFormat="1" applyFont="1" applyFill="1" applyBorder="1" applyAlignment="1">
      <alignment horizontal="center" vertical="center"/>
    </xf>
    <xf numFmtId="49" fontId="9" fillId="0" borderId="13" xfId="0" applyNumberFormat="1" applyFont="1" applyBorder="1" applyAlignment="1">
      <alignment/>
    </xf>
    <xf numFmtId="49" fontId="9" fillId="0" borderId="0"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49" fontId="2" fillId="0" borderId="17" xfId="0" applyNumberFormat="1" applyFont="1" applyFill="1" applyBorder="1" applyAlignment="1">
      <alignment horizontal="center"/>
    </xf>
    <xf numFmtId="49" fontId="2" fillId="0" borderId="17" xfId="0" applyNumberFormat="1" applyFont="1" applyBorder="1" applyAlignment="1">
      <alignment horizontal="center"/>
    </xf>
    <xf numFmtId="49" fontId="2" fillId="0" borderId="0" xfId="0" applyNumberFormat="1" applyFont="1" applyBorder="1" applyAlignment="1">
      <alignment horizontal="center"/>
    </xf>
    <xf numFmtId="49" fontId="5"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9" fillId="0" borderId="0" xfId="0" applyNumberFormat="1" applyFont="1" applyBorder="1" applyAlignment="1">
      <alignment horizontal="center"/>
    </xf>
    <xf numFmtId="49" fontId="13"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5" fillId="0" borderId="0" xfId="0" applyFont="1" applyAlignment="1">
      <alignment/>
    </xf>
    <xf numFmtId="0" fontId="5" fillId="0" borderId="0" xfId="0" applyFont="1" applyAlignment="1">
      <alignment horizontal="center"/>
    </xf>
    <xf numFmtId="0" fontId="2" fillId="0" borderId="0" xfId="0" applyFont="1" applyBorder="1" applyAlignment="1">
      <alignment horizontal="center"/>
    </xf>
    <xf numFmtId="0" fontId="109" fillId="0" borderId="13" xfId="0" applyFont="1" applyBorder="1" applyAlignment="1">
      <alignment/>
    </xf>
    <xf numFmtId="0" fontId="2" fillId="0" borderId="13" xfId="0" applyFont="1" applyBorder="1" applyAlignment="1">
      <alignment/>
    </xf>
    <xf numFmtId="0" fontId="11" fillId="34" borderId="0" xfId="0" applyFont="1" applyFill="1" applyBorder="1" applyAlignment="1">
      <alignment wrapText="1"/>
    </xf>
    <xf numFmtId="0" fontId="11" fillId="34" borderId="23" xfId="0" applyFont="1" applyFill="1" applyBorder="1" applyAlignment="1">
      <alignment wrapText="1"/>
    </xf>
    <xf numFmtId="0" fontId="35" fillId="0" borderId="0" xfId="0" applyFont="1" applyAlignment="1">
      <alignment horizontal="center"/>
    </xf>
    <xf numFmtId="49" fontId="35" fillId="0" borderId="13" xfId="0" applyNumberFormat="1" applyFont="1" applyBorder="1" applyAlignment="1">
      <alignment horizontal="center"/>
    </xf>
    <xf numFmtId="49" fontId="35" fillId="0" borderId="0" xfId="0" applyNumberFormat="1" applyFont="1" applyFill="1" applyAlignment="1">
      <alignment horizontal="center"/>
    </xf>
    <xf numFmtId="49" fontId="35" fillId="0" borderId="17" xfId="0" applyNumberFormat="1" applyFont="1" applyFill="1" applyBorder="1" applyAlignment="1">
      <alignment horizontal="center"/>
    </xf>
    <xf numFmtId="49" fontId="35" fillId="0" borderId="0" xfId="0" applyNumberFormat="1" applyFont="1" applyFill="1" applyAlignment="1">
      <alignment horizontal="center" vertical="center"/>
    </xf>
    <xf numFmtId="49" fontId="35" fillId="0" borderId="17" xfId="0" applyNumberFormat="1" applyFont="1" applyFill="1" applyBorder="1" applyAlignment="1">
      <alignment horizontal="center" vertical="center"/>
    </xf>
    <xf numFmtId="0" fontId="11" fillId="34" borderId="13" xfId="0" applyFont="1" applyFill="1" applyBorder="1" applyAlignment="1">
      <alignment horizontal="center" wrapText="1"/>
    </xf>
    <xf numFmtId="49" fontId="11" fillId="0" borderId="13" xfId="0" applyNumberFormat="1" applyFont="1" applyBorder="1" applyAlignment="1">
      <alignment horizontal="center"/>
    </xf>
    <xf numFmtId="49" fontId="11" fillId="0" borderId="13" xfId="0" applyNumberFormat="1" applyFont="1" applyBorder="1" applyAlignment="1">
      <alignment horizontal="center" vertical="center"/>
    </xf>
    <xf numFmtId="0" fontId="37" fillId="0" borderId="0" xfId="52" applyFont="1" applyAlignment="1">
      <alignment/>
      <protection/>
    </xf>
    <xf numFmtId="0" fontId="38" fillId="0" borderId="0" xfId="52" applyFont="1" applyBorder="1" applyAlignment="1">
      <alignment horizontal="center"/>
      <protection/>
    </xf>
    <xf numFmtId="0" fontId="40" fillId="0" borderId="0" xfId="52" applyFont="1" applyFill="1" applyAlignment="1">
      <alignment/>
      <protection/>
    </xf>
    <xf numFmtId="0" fontId="41" fillId="0" borderId="0" xfId="52" applyFont="1">
      <alignment/>
      <protection/>
    </xf>
    <xf numFmtId="0" fontId="42" fillId="0" borderId="0" xfId="52" applyFont="1">
      <alignment/>
      <protection/>
    </xf>
    <xf numFmtId="0" fontId="36" fillId="0" borderId="0" xfId="52">
      <alignment/>
      <protection/>
    </xf>
    <xf numFmtId="0" fontId="43" fillId="0" borderId="0" xfId="52" applyFont="1">
      <alignment/>
      <protection/>
    </xf>
    <xf numFmtId="0" fontId="44" fillId="0" borderId="0" xfId="52" applyFont="1" applyBorder="1" applyAlignment="1">
      <alignment horizontal="left"/>
      <protection/>
    </xf>
    <xf numFmtId="0" fontId="45" fillId="0" borderId="0" xfId="52" applyFont="1" applyBorder="1" applyAlignment="1">
      <alignment horizontal="left"/>
      <protection/>
    </xf>
    <xf numFmtId="0" fontId="46" fillId="0" borderId="0" xfId="52" applyFont="1" applyBorder="1" applyAlignment="1">
      <alignment horizontal="center"/>
      <protection/>
    </xf>
    <xf numFmtId="0" fontId="47" fillId="0" borderId="0" xfId="52" applyFont="1">
      <alignment/>
      <protection/>
    </xf>
    <xf numFmtId="0" fontId="48" fillId="0" borderId="0" xfId="52" applyFont="1">
      <alignment/>
      <protection/>
    </xf>
    <xf numFmtId="0" fontId="49" fillId="0" borderId="0" xfId="52" applyFont="1" applyBorder="1" applyAlignment="1">
      <alignment/>
      <protection/>
    </xf>
    <xf numFmtId="0" fontId="50" fillId="0" borderId="0" xfId="52" applyFont="1" applyBorder="1" applyAlignment="1">
      <alignment horizontal="right"/>
      <protection/>
    </xf>
    <xf numFmtId="0" fontId="51" fillId="0" borderId="0" xfId="52" applyFont="1">
      <alignment/>
      <protection/>
    </xf>
    <xf numFmtId="0" fontId="39" fillId="0" borderId="0" xfId="52" applyFont="1" applyBorder="1">
      <alignment/>
      <protection/>
    </xf>
    <xf numFmtId="0" fontId="46" fillId="0" borderId="24" xfId="52" applyFont="1" applyBorder="1" applyAlignment="1">
      <alignment horizontal="left"/>
      <protection/>
    </xf>
    <xf numFmtId="0" fontId="46" fillId="0" borderId="0" xfId="52" applyFont="1" applyBorder="1" applyAlignment="1">
      <alignment horizontal="left"/>
      <protection/>
    </xf>
    <xf numFmtId="0" fontId="44" fillId="0" borderId="0" xfId="52" applyFont="1" applyBorder="1">
      <alignment/>
      <protection/>
    </xf>
    <xf numFmtId="14" fontId="52" fillId="0" borderId="0" xfId="52" applyNumberFormat="1" applyFont="1" applyBorder="1" applyAlignment="1">
      <alignment horizontal="left"/>
      <protection/>
    </xf>
    <xf numFmtId="0" fontId="50" fillId="0" borderId="0" xfId="52" applyFont="1" applyBorder="1" applyAlignment="1">
      <alignment horizontal="left"/>
      <protection/>
    </xf>
    <xf numFmtId="0" fontId="52" fillId="0" borderId="0" xfId="52" applyFont="1" applyBorder="1" applyAlignment="1">
      <alignment horizontal="left"/>
      <protection/>
    </xf>
    <xf numFmtId="0" fontId="44" fillId="0" borderId="0" xfId="52" applyFont="1" applyBorder="1">
      <alignment/>
      <protection/>
    </xf>
    <xf numFmtId="0" fontId="53" fillId="0" borderId="0" xfId="52" applyFont="1" applyBorder="1" applyAlignment="1">
      <alignment horizontal="left"/>
      <protection/>
    </xf>
    <xf numFmtId="0" fontId="54" fillId="0" borderId="0" xfId="52" applyFont="1" applyBorder="1" applyAlignment="1">
      <alignment horizontal="center"/>
      <protection/>
    </xf>
    <xf numFmtId="0" fontId="55" fillId="0" borderId="0" xfId="52" applyFont="1" applyBorder="1" applyAlignment="1">
      <alignment horizontal="center"/>
      <protection/>
    </xf>
    <xf numFmtId="0" fontId="37" fillId="0" borderId="0" xfId="52" applyFont="1" applyBorder="1" applyAlignment="1">
      <alignment horizontal="center"/>
      <protection/>
    </xf>
    <xf numFmtId="0" fontId="44" fillId="0" borderId="0" xfId="52" applyFont="1" applyBorder="1" applyAlignment="1">
      <alignment horizontal="center" wrapText="1"/>
      <protection/>
    </xf>
    <xf numFmtId="0" fontId="56" fillId="0" borderId="0" xfId="52" applyFont="1">
      <alignment/>
      <protection/>
    </xf>
    <xf numFmtId="0" fontId="57" fillId="0" borderId="25" xfId="52" applyFont="1" applyBorder="1" applyAlignment="1">
      <alignment horizontal="center"/>
      <protection/>
    </xf>
    <xf numFmtId="0" fontId="57" fillId="0" borderId="26" xfId="52" applyFont="1" applyBorder="1" applyAlignment="1">
      <alignment horizontal="center"/>
      <protection/>
    </xf>
    <xf numFmtId="0" fontId="57" fillId="0" borderId="27" xfId="52" applyFont="1" applyBorder="1" applyAlignment="1">
      <alignment horizontal="center"/>
      <protection/>
    </xf>
    <xf numFmtId="0" fontId="51" fillId="0" borderId="0" xfId="52" applyFont="1" applyBorder="1">
      <alignment/>
      <protection/>
    </xf>
    <xf numFmtId="0" fontId="16" fillId="0" borderId="0" xfId="52" applyFont="1">
      <alignment/>
      <protection/>
    </xf>
    <xf numFmtId="0" fontId="44" fillId="0" borderId="0" xfId="52" applyFont="1" applyAlignment="1">
      <alignment horizontal="center"/>
      <protection/>
    </xf>
    <xf numFmtId="0" fontId="44" fillId="0" borderId="0" xfId="52" applyFont="1" applyBorder="1" applyAlignment="1">
      <alignment horizontal="center"/>
      <protection/>
    </xf>
    <xf numFmtId="0" fontId="58" fillId="0" borderId="0" xfId="52" applyFont="1" applyAlignment="1">
      <alignment horizontal="center"/>
      <protection/>
    </xf>
    <xf numFmtId="0" fontId="59" fillId="0" borderId="0" xfId="52" applyFont="1" applyAlignment="1">
      <alignment horizontal="center"/>
      <protection/>
    </xf>
    <xf numFmtId="0" fontId="60" fillId="0" borderId="0" xfId="52" applyFont="1" applyAlignment="1">
      <alignment horizontal="center"/>
      <protection/>
    </xf>
    <xf numFmtId="0" fontId="48" fillId="0" borderId="0" xfId="52" applyFont="1" applyAlignment="1">
      <alignment horizontal="center"/>
      <protection/>
    </xf>
    <xf numFmtId="0" fontId="61" fillId="0" borderId="0" xfId="52" applyFont="1" applyAlignment="1">
      <alignment horizontal="center"/>
      <protection/>
    </xf>
    <xf numFmtId="0" fontId="62" fillId="0" borderId="0" xfId="52" applyFont="1" applyAlignment="1">
      <alignment horizontal="center"/>
      <protection/>
    </xf>
    <xf numFmtId="0" fontId="63" fillId="37" borderId="28" xfId="53" applyFont="1" applyFill="1" applyBorder="1" applyAlignment="1">
      <alignment vertical="center"/>
      <protection/>
    </xf>
    <xf numFmtId="0" fontId="63" fillId="0" borderId="28" xfId="52" applyFont="1" applyBorder="1" applyAlignment="1">
      <alignment horizontal="right" vertical="center"/>
      <protection/>
    </xf>
    <xf numFmtId="166" fontId="64" fillId="0" borderId="28" xfId="51" applyNumberFormat="1" applyFont="1" applyFill="1" applyBorder="1" applyAlignment="1" applyProtection="1">
      <alignment horizontal="center"/>
      <protection/>
    </xf>
    <xf numFmtId="0" fontId="64" fillId="0" borderId="28" xfId="51" applyFont="1" applyFill="1" applyBorder="1" applyAlignment="1" applyProtection="1">
      <alignment/>
      <protection/>
    </xf>
    <xf numFmtId="0" fontId="64" fillId="0" borderId="28" xfId="51" applyFont="1" applyFill="1" applyBorder="1" applyAlignment="1" applyProtection="1">
      <alignment horizontal="center"/>
      <protection/>
    </xf>
    <xf numFmtId="0" fontId="65" fillId="38" borderId="28" xfId="52" applyFont="1" applyFill="1" applyBorder="1" applyAlignment="1">
      <alignment vertical="center"/>
      <protection/>
    </xf>
    <xf numFmtId="49" fontId="55" fillId="0" borderId="28" xfId="52" applyNumberFormat="1" applyFont="1" applyBorder="1" applyAlignment="1">
      <alignment horizontal="center" vertical="center"/>
      <protection/>
    </xf>
    <xf numFmtId="0" fontId="46" fillId="0" borderId="28" xfId="52" applyFont="1" applyBorder="1" applyAlignment="1">
      <alignment horizontal="center" vertical="center"/>
      <protection/>
    </xf>
    <xf numFmtId="0" fontId="66" fillId="0" borderId="0" xfId="52" applyFont="1" applyFill="1" applyAlignment="1">
      <alignment/>
      <protection/>
    </xf>
    <xf numFmtId="0" fontId="48" fillId="0" borderId="28" xfId="52" applyFont="1" applyBorder="1">
      <alignment/>
      <protection/>
    </xf>
    <xf numFmtId="0" fontId="51" fillId="38" borderId="28" xfId="52" applyFont="1" applyFill="1" applyBorder="1" applyAlignment="1">
      <alignment horizontal="center" vertical="center"/>
      <protection/>
    </xf>
    <xf numFmtId="0" fontId="48" fillId="0" borderId="28" xfId="52" applyFont="1" applyBorder="1" applyAlignment="1">
      <alignment horizontal="center"/>
      <protection/>
    </xf>
    <xf numFmtId="0" fontId="48" fillId="0" borderId="28" xfId="52" applyFont="1" applyFill="1" applyBorder="1" applyAlignment="1">
      <alignment horizontal="center"/>
      <protection/>
    </xf>
    <xf numFmtId="0" fontId="60" fillId="0" borderId="28" xfId="52" applyFont="1" applyFill="1" applyBorder="1" applyAlignment="1">
      <alignment horizontal="center"/>
      <protection/>
    </xf>
    <xf numFmtId="0" fontId="63" fillId="0" borderId="28" xfId="52" applyFont="1" applyBorder="1" applyAlignment="1">
      <alignment horizontal="center" vertical="center"/>
      <protection/>
    </xf>
    <xf numFmtId="0" fontId="37" fillId="0" borderId="0" xfId="52" applyFont="1" applyAlignment="1">
      <alignment horizontal="center"/>
      <protection/>
    </xf>
    <xf numFmtId="0" fontId="44" fillId="0" borderId="0" xfId="52" applyFont="1" applyBorder="1" applyAlignment="1">
      <alignment horizontal="left"/>
      <protection/>
    </xf>
    <xf numFmtId="0" fontId="60" fillId="0" borderId="28" xfId="52" applyFont="1" applyBorder="1" applyAlignment="1">
      <alignment horizontal="center"/>
      <protection/>
    </xf>
    <xf numFmtId="0" fontId="37" fillId="0" borderId="0" xfId="52" applyFont="1" applyAlignment="1">
      <alignment horizontal="center"/>
      <protection/>
    </xf>
    <xf numFmtId="0" fontId="67" fillId="0" borderId="0" xfId="52" applyFont="1">
      <alignment/>
      <protection/>
    </xf>
    <xf numFmtId="0" fontId="37" fillId="0" borderId="0" xfId="52" applyFont="1" applyBorder="1">
      <alignment/>
      <protection/>
    </xf>
    <xf numFmtId="0" fontId="37" fillId="0" borderId="0" xfId="52" applyFont="1" applyBorder="1">
      <alignment/>
      <protection/>
    </xf>
    <xf numFmtId="0" fontId="68" fillId="0" borderId="0" xfId="52" applyFont="1" applyBorder="1" applyAlignment="1">
      <alignment horizontal="right"/>
      <protection/>
    </xf>
    <xf numFmtId="0" fontId="69" fillId="0" borderId="24" xfId="52" applyFont="1" applyBorder="1" applyAlignment="1">
      <alignment/>
      <protection/>
    </xf>
    <xf numFmtId="0" fontId="44" fillId="0" borderId="0" xfId="52" applyFont="1" applyBorder="1" applyAlignment="1">
      <alignment horizontal="centerContinuous"/>
      <protection/>
    </xf>
    <xf numFmtId="0" fontId="44" fillId="0" borderId="24" xfId="52" applyFont="1" applyBorder="1" applyAlignment="1">
      <alignment horizontal="center"/>
      <protection/>
    </xf>
    <xf numFmtId="0" fontId="44" fillId="0" borderId="0" xfId="52" applyFont="1">
      <alignment/>
      <protection/>
    </xf>
    <xf numFmtId="0" fontId="37" fillId="0" borderId="0" xfId="52" applyFont="1">
      <alignment/>
      <protection/>
    </xf>
    <xf numFmtId="0" fontId="68" fillId="0" borderId="0" xfId="52" applyFont="1" applyBorder="1" applyAlignment="1">
      <alignment horizontal="right"/>
      <protection/>
    </xf>
    <xf numFmtId="0" fontId="69" fillId="0" borderId="29" xfId="52" applyFont="1" applyBorder="1">
      <alignment/>
      <protection/>
    </xf>
    <xf numFmtId="0" fontId="68" fillId="0" borderId="24" xfId="52" applyFont="1" applyBorder="1" applyAlignment="1">
      <alignment horizontal="center"/>
      <protection/>
    </xf>
    <xf numFmtId="0" fontId="70" fillId="0" borderId="0" xfId="52" applyFont="1">
      <alignment/>
      <protection/>
    </xf>
    <xf numFmtId="0" fontId="71" fillId="0" borderId="0" xfId="52" applyFont="1">
      <alignment/>
      <protection/>
    </xf>
    <xf numFmtId="0" fontId="72" fillId="0" borderId="0" xfId="52" applyFont="1">
      <alignment/>
      <protection/>
    </xf>
    <xf numFmtId="0" fontId="67" fillId="0" borderId="0" xfId="52" applyFont="1" applyFill="1">
      <alignment/>
      <protection/>
    </xf>
    <xf numFmtId="0" fontId="73" fillId="0" borderId="0" xfId="52" applyFont="1" applyFill="1">
      <alignment/>
      <protection/>
    </xf>
    <xf numFmtId="0" fontId="74" fillId="0" borderId="0" xfId="52" applyFont="1" applyFill="1">
      <alignment/>
      <protection/>
    </xf>
    <xf numFmtId="0" fontId="36" fillId="0" borderId="0" xfId="52" applyFill="1">
      <alignment/>
      <protection/>
    </xf>
    <xf numFmtId="0" fontId="75" fillId="0" borderId="0" xfId="52" applyFont="1" applyFill="1">
      <alignment/>
      <protection/>
    </xf>
    <xf numFmtId="0" fontId="43" fillId="0" borderId="0" xfId="52" applyFont="1">
      <alignment/>
      <protection/>
    </xf>
    <xf numFmtId="0" fontId="76" fillId="0" borderId="0" xfId="52" applyFont="1">
      <alignment/>
      <protection/>
    </xf>
    <xf numFmtId="0" fontId="77" fillId="0" borderId="0" xfId="52" applyFont="1" applyFill="1">
      <alignment/>
      <protection/>
    </xf>
    <xf numFmtId="0" fontId="73" fillId="0" borderId="0" xfId="52" applyFont="1">
      <alignment/>
      <protection/>
    </xf>
    <xf numFmtId="0" fontId="74" fillId="0" borderId="0" xfId="52" applyFont="1">
      <alignment/>
      <protection/>
    </xf>
    <xf numFmtId="0" fontId="78" fillId="0" borderId="0" xfId="52" applyFont="1">
      <alignment/>
      <protection/>
    </xf>
    <xf numFmtId="0" fontId="79" fillId="0" borderId="0" xfId="52" applyFont="1" applyFill="1">
      <alignment/>
      <protection/>
    </xf>
    <xf numFmtId="0" fontId="80" fillId="0" borderId="0" xfId="52" applyFont="1">
      <alignment/>
      <protection/>
    </xf>
    <xf numFmtId="0" fontId="81" fillId="0" borderId="0" xfId="52" applyFont="1">
      <alignment/>
      <protection/>
    </xf>
    <xf numFmtId="0" fontId="82" fillId="0" borderId="0" xfId="52" applyFont="1">
      <alignment/>
      <protection/>
    </xf>
    <xf numFmtId="0" fontId="83" fillId="0" borderId="0" xfId="52" applyFont="1">
      <alignment/>
      <protection/>
    </xf>
  </cellXfs>
  <cellStyles count="6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Izhod" xfId="40"/>
    <cellStyle name="Naslov" xfId="41"/>
    <cellStyle name="Naslov 1" xfId="42"/>
    <cellStyle name="Naslov 2" xfId="43"/>
    <cellStyle name="Naslov 3" xfId="44"/>
    <cellStyle name="Naslov 4" xfId="45"/>
    <cellStyle name="Navadno 16" xfId="46"/>
    <cellStyle name="Navadno 2" xfId="47"/>
    <cellStyle name="Navadno 3" xfId="48"/>
    <cellStyle name="Navadno 4" xfId="49"/>
    <cellStyle name="Navadno 4 2" xfId="50"/>
    <cellStyle name="Navadno 5" xfId="51"/>
    <cellStyle name="Navadno_03_rr4" xfId="52"/>
    <cellStyle name="Navadno_03_rr5" xfId="53"/>
    <cellStyle name="Nevtralno" xfId="54"/>
    <cellStyle name="Normal_32_1" xfId="55"/>
    <cellStyle name="Percent" xfId="56"/>
    <cellStyle name="Opomba" xfId="57"/>
    <cellStyle name="Opozorilo" xfId="58"/>
    <cellStyle name="Pojasnjevalno besedilo" xfId="59"/>
    <cellStyle name="Poudarek1" xfId="60"/>
    <cellStyle name="Poudarek2" xfId="61"/>
    <cellStyle name="Poudarek3" xfId="62"/>
    <cellStyle name="Poudarek4" xfId="63"/>
    <cellStyle name="Poudarek5" xfId="64"/>
    <cellStyle name="Poudarek6" xfId="65"/>
    <cellStyle name="Povezana celica" xfId="66"/>
    <cellStyle name="Preveri celico" xfId="67"/>
    <cellStyle name="Računanje" xfId="68"/>
    <cellStyle name="Slabo" xfId="69"/>
    <cellStyle name="Total" xfId="70"/>
    <cellStyle name="Currency" xfId="71"/>
    <cellStyle name="Currency [0]" xfId="72"/>
    <cellStyle name="Valuta 2" xfId="73"/>
    <cellStyle name="Comma" xfId="74"/>
    <cellStyle name="Comma [0]" xfId="75"/>
    <cellStyle name="Vnos" xfId="76"/>
    <cellStyle name="Vsota" xfId="77"/>
  </cellStyles>
  <dxfs count="21">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0</xdr:row>
      <xdr:rowOff>0</xdr:rowOff>
    </xdr:from>
    <xdr:to>
      <xdr:col>11</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5772150" y="0"/>
          <a:ext cx="2324100" cy="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2"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3"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4"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5"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6"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7"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8"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twoCellAnchor>
    <xdr:from>
      <xdr:col>10</xdr:col>
      <xdr:colOff>581025</xdr:colOff>
      <xdr:row>0</xdr:row>
      <xdr:rowOff>28575</xdr:rowOff>
    </xdr:from>
    <xdr:to>
      <xdr:col>12</xdr:col>
      <xdr:colOff>552450</xdr:colOff>
      <xdr:row>2</xdr:row>
      <xdr:rowOff>0</xdr:rowOff>
    </xdr:to>
    <xdr:pic>
      <xdr:nvPicPr>
        <xdr:cNvPr id="9" name="Picture 4"/>
        <xdr:cNvPicPr preferRelativeResize="1">
          <a:picLocks noChangeAspect="1"/>
        </xdr:cNvPicPr>
      </xdr:nvPicPr>
      <xdr:blipFill>
        <a:blip r:embed="rId1"/>
        <a:stretch>
          <a:fillRect/>
        </a:stretch>
      </xdr:blipFill>
      <xdr:spPr>
        <a:xfrm>
          <a:off x="7753350" y="28575"/>
          <a:ext cx="18288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123825</xdr:rowOff>
    </xdr:from>
    <xdr:to>
      <xdr:col>3</xdr:col>
      <xdr:colOff>1981200</xdr:colOff>
      <xdr:row>1</xdr:row>
      <xdr:rowOff>133350</xdr:rowOff>
    </xdr:to>
    <xdr:pic>
      <xdr:nvPicPr>
        <xdr:cNvPr id="1" name="Picture 1"/>
        <xdr:cNvPicPr preferRelativeResize="1">
          <a:picLocks noChangeAspect="1"/>
        </xdr:cNvPicPr>
      </xdr:nvPicPr>
      <xdr:blipFill>
        <a:blip r:embed="rId1"/>
        <a:stretch>
          <a:fillRect/>
        </a:stretch>
      </xdr:blipFill>
      <xdr:spPr>
        <a:xfrm>
          <a:off x="476250" y="123825"/>
          <a:ext cx="382905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P_8-11_gorica_delov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m dvojice 24"/>
      <sheetName val="ž dvojice vpisna lista"/>
      <sheetName val="ž dvojice žrebna lista"/>
      <sheetName val="ž dvojice 16"/>
      <sheetName val="ž dvojice 24"/>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Ligaški zapisnik"/>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sheetDataSet>
      <sheetData sheetId="0">
        <row r="6">
          <cell r="A6" t="str">
            <v>OP 8-11 Gorica</v>
          </cell>
        </row>
        <row r="8">
          <cell r="A8" t="str">
            <v>8 - 11 let</v>
          </cell>
          <cell r="B8" t="str">
            <v>m ž</v>
          </cell>
        </row>
        <row r="10">
          <cell r="A10" t="str">
            <v>11./12.4.2015</v>
          </cell>
          <cell r="B10" t="str">
            <v>Bor Zorzut</v>
          </cell>
          <cell r="C10" t="str">
            <v>TK Gorica Nova Gorica</v>
          </cell>
          <cell r="E10" t="str">
            <v>Aleš Brecelj</v>
          </cell>
        </row>
      </sheetData>
      <sheetData sheetId="27">
        <row r="7">
          <cell r="A7">
            <v>1</v>
          </cell>
          <cell r="B7">
            <v>9196</v>
          </cell>
          <cell r="C7" t="str">
            <v>BRATIĆ</v>
          </cell>
          <cell r="D7" t="str">
            <v>MILICA</v>
          </cell>
          <cell r="E7" t="str">
            <v>TOPTE</v>
          </cell>
          <cell r="F7">
            <v>38203</v>
          </cell>
        </row>
        <row r="8">
          <cell r="A8">
            <v>2</v>
          </cell>
          <cell r="B8">
            <v>8295</v>
          </cell>
          <cell r="C8" t="str">
            <v>Ibradžić</v>
          </cell>
          <cell r="D8" t="str">
            <v>Aida</v>
          </cell>
          <cell r="E8" t="str">
            <v>ZKLUB</v>
          </cell>
          <cell r="F8">
            <v>38086</v>
          </cell>
        </row>
        <row r="9">
          <cell r="A9">
            <v>3</v>
          </cell>
          <cell r="B9">
            <v>8622</v>
          </cell>
          <cell r="C9" t="str">
            <v>Plesničar</v>
          </cell>
          <cell r="D9" t="str">
            <v>Elena</v>
          </cell>
          <cell r="E9" t="str">
            <v>N.GOR</v>
          </cell>
          <cell r="F9">
            <v>38194</v>
          </cell>
        </row>
        <row r="10">
          <cell r="A10">
            <v>4</v>
          </cell>
          <cell r="B10">
            <v>8412</v>
          </cell>
          <cell r="C10" t="str">
            <v>Školaris</v>
          </cell>
          <cell r="D10" t="str">
            <v>Ema</v>
          </cell>
          <cell r="E10" t="str">
            <v>N.GOR</v>
          </cell>
          <cell r="F10">
            <v>38234</v>
          </cell>
        </row>
        <row r="11">
          <cell r="A11">
            <v>5</v>
          </cell>
          <cell r="B11">
            <v>8897</v>
          </cell>
          <cell r="C11" t="str">
            <v>Strel</v>
          </cell>
          <cell r="D11" t="str">
            <v>Lara</v>
          </cell>
          <cell r="E11" t="str">
            <v>N.GOR</v>
          </cell>
          <cell r="F11">
            <v>38298</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7"/>
  <sheetViews>
    <sheetView zoomScalePageLayoutView="0" workbookViewId="0" topLeftCell="A1">
      <selection activeCell="O13" sqref="O13"/>
    </sheetView>
  </sheetViews>
  <sheetFormatPr defaultColWidth="9.140625" defaultRowHeight="12.75"/>
  <cols>
    <col min="1" max="1" width="11.57421875" style="1" customWidth="1"/>
    <col min="2" max="2" width="10.57421875" style="1" customWidth="1"/>
    <col min="3" max="3" width="14.140625" style="2" customWidth="1"/>
    <col min="4" max="4" width="14.57421875" style="3" customWidth="1"/>
    <col min="5" max="5" width="4.421875" style="100" customWidth="1"/>
    <col min="6" max="6" width="4.7109375" style="3" customWidth="1"/>
    <col min="7" max="7" width="14.7109375" style="3" customWidth="1"/>
    <col min="8" max="8" width="9.8515625" style="3" customWidth="1"/>
    <col min="9" max="9" width="7.00390625" style="101" customWidth="1"/>
    <col min="10" max="10" width="16.00390625" style="102" customWidth="1"/>
    <col min="11" max="11" width="13.7109375" style="102" customWidth="1"/>
    <col min="12" max="12" width="14.140625" style="102" customWidth="1"/>
    <col min="13" max="13" width="13.57421875" style="102" customWidth="1"/>
    <col min="14" max="17" width="9.140625" style="11" customWidth="1"/>
    <col min="18" max="18" width="9.140625" style="67" customWidth="1"/>
    <col min="19" max="22" width="9.140625" style="11" customWidth="1"/>
    <col min="23" max="16384" width="9.140625" style="3" customWidth="1"/>
  </cols>
  <sheetData>
    <row r="1" spans="5:22" ht="11.25">
      <c r="E1" s="4" t="s">
        <v>0</v>
      </c>
      <c r="F1" s="5"/>
      <c r="G1" s="4"/>
      <c r="H1" s="6"/>
      <c r="I1" s="7"/>
      <c r="J1" s="8" t="s">
        <v>1</v>
      </c>
      <c r="K1" s="8"/>
      <c r="L1" s="9" t="s">
        <v>2</v>
      </c>
      <c r="M1" s="10"/>
      <c r="O1" s="3"/>
      <c r="P1" s="3"/>
      <c r="Q1" s="3"/>
      <c r="R1" s="3"/>
      <c r="S1" s="3"/>
      <c r="T1" s="3"/>
      <c r="U1" s="3"/>
      <c r="V1" s="3"/>
    </row>
    <row r="2" spans="5:22" ht="12">
      <c r="E2" s="12"/>
      <c r="F2" s="13"/>
      <c r="G2" s="14"/>
      <c r="H2" s="15" t="s">
        <v>33</v>
      </c>
      <c r="I2" s="16"/>
      <c r="J2" s="17"/>
      <c r="K2" s="8"/>
      <c r="L2" s="18"/>
      <c r="M2" s="16"/>
      <c r="O2" s="3"/>
      <c r="P2" s="3"/>
      <c r="Q2" s="3"/>
      <c r="R2" s="3"/>
      <c r="S2" s="3"/>
      <c r="T2" s="3"/>
      <c r="U2" s="3"/>
      <c r="V2" s="3"/>
    </row>
    <row r="3" spans="5:22" ht="11.25">
      <c r="E3" s="19" t="s">
        <v>3</v>
      </c>
      <c r="F3" s="19"/>
      <c r="G3" s="19"/>
      <c r="H3" s="20" t="s">
        <v>4</v>
      </c>
      <c r="I3" s="19"/>
      <c r="J3" s="21" t="s">
        <v>5</v>
      </c>
      <c r="K3" s="21" t="s">
        <v>6</v>
      </c>
      <c r="L3" s="21" t="s">
        <v>7</v>
      </c>
      <c r="M3" s="20" t="s">
        <v>8</v>
      </c>
      <c r="O3" s="3"/>
      <c r="P3" s="3"/>
      <c r="Q3" s="3"/>
      <c r="R3" s="3"/>
      <c r="S3" s="3"/>
      <c r="T3" s="3"/>
      <c r="U3" s="3"/>
      <c r="V3" s="3"/>
    </row>
    <row r="4" spans="1:22" ht="12" thickBot="1">
      <c r="A4" s="22"/>
      <c r="B4" s="22"/>
      <c r="C4" s="23"/>
      <c r="D4" s="24"/>
      <c r="E4" s="25" t="s">
        <v>0</v>
      </c>
      <c r="F4" s="25"/>
      <c r="G4" s="26"/>
      <c r="H4" s="27" t="s">
        <v>34</v>
      </c>
      <c r="I4" s="28"/>
      <c r="J4" s="29"/>
      <c r="K4" s="30"/>
      <c r="L4" s="31"/>
      <c r="M4" s="28"/>
      <c r="O4" s="3"/>
      <c r="P4" s="3"/>
      <c r="Q4" s="3"/>
      <c r="R4" s="3"/>
      <c r="S4" s="3"/>
      <c r="T4" s="3"/>
      <c r="U4" s="3"/>
      <c r="V4" s="3"/>
    </row>
    <row r="5" spans="1:22" ht="11.25">
      <c r="A5" s="32" t="s">
        <v>9</v>
      </c>
      <c r="B5" s="32" t="s">
        <v>10</v>
      </c>
      <c r="C5" s="33" t="s">
        <v>11</v>
      </c>
      <c r="D5" s="32" t="s">
        <v>12</v>
      </c>
      <c r="E5" s="32"/>
      <c r="F5" s="32" t="s">
        <v>13</v>
      </c>
      <c r="G5" s="34" t="s">
        <v>14</v>
      </c>
      <c r="H5" s="34" t="s">
        <v>15</v>
      </c>
      <c r="I5" s="34" t="s">
        <v>4</v>
      </c>
      <c r="J5" s="32"/>
      <c r="K5" s="32"/>
      <c r="L5" s="32" t="s">
        <v>10</v>
      </c>
      <c r="M5" s="32" t="s">
        <v>9</v>
      </c>
      <c r="O5" s="3"/>
      <c r="P5" s="3"/>
      <c r="Q5" s="3"/>
      <c r="R5" s="3"/>
      <c r="S5" s="3"/>
      <c r="T5" s="3"/>
      <c r="U5" s="3"/>
      <c r="V5" s="3"/>
    </row>
    <row r="6" spans="5:22" ht="11.25">
      <c r="E6" s="35"/>
      <c r="I6" s="3"/>
      <c r="J6" s="1"/>
      <c r="K6" s="1"/>
      <c r="L6" s="1"/>
      <c r="M6" s="1"/>
      <c r="O6" s="3"/>
      <c r="P6" s="3"/>
      <c r="Q6" s="3"/>
      <c r="R6" s="3"/>
      <c r="S6" s="3"/>
      <c r="T6" s="3"/>
      <c r="U6" s="3"/>
      <c r="V6" s="3"/>
    </row>
    <row r="7" spans="2:22" ht="12">
      <c r="B7" s="3"/>
      <c r="C7" s="36"/>
      <c r="D7" s="107"/>
      <c r="E7" s="37">
        <v>1</v>
      </c>
      <c r="F7" s="38">
        <v>8464</v>
      </c>
      <c r="G7" s="38" t="s">
        <v>35</v>
      </c>
      <c r="H7" s="38" t="s">
        <v>36</v>
      </c>
      <c r="I7" s="38" t="s">
        <v>37</v>
      </c>
      <c r="J7" s="39"/>
      <c r="K7" s="36"/>
      <c r="L7" s="36"/>
      <c r="M7" s="1"/>
      <c r="O7" s="3"/>
      <c r="P7" s="3"/>
      <c r="Q7" s="3"/>
      <c r="R7" s="3"/>
      <c r="S7" s="3"/>
      <c r="T7" s="3"/>
      <c r="U7" s="3"/>
      <c r="V7" s="3"/>
    </row>
    <row r="8" spans="1:22" ht="12">
      <c r="A8" s="40"/>
      <c r="B8" s="41"/>
      <c r="C8" s="42"/>
      <c r="D8" s="108"/>
      <c r="E8" s="43"/>
      <c r="F8" s="44"/>
      <c r="G8" s="44"/>
      <c r="H8" s="44"/>
      <c r="I8" s="45"/>
      <c r="J8" s="38" t="s">
        <v>35</v>
      </c>
      <c r="K8" s="46"/>
      <c r="L8" s="46"/>
      <c r="M8" s="18"/>
      <c r="O8" s="3"/>
      <c r="P8" s="3"/>
      <c r="Q8" s="3"/>
      <c r="R8" s="3"/>
      <c r="S8" s="3"/>
      <c r="T8" s="3"/>
      <c r="U8" s="3"/>
      <c r="V8" s="3"/>
    </row>
    <row r="9" spans="1:22" ht="12">
      <c r="A9" s="40"/>
      <c r="B9" s="47"/>
      <c r="C9" s="48"/>
      <c r="D9" s="109"/>
      <c r="E9" s="49" t="s">
        <v>16</v>
      </c>
      <c r="F9" s="38"/>
      <c r="G9" s="38" t="s">
        <v>74</v>
      </c>
      <c r="H9" s="38"/>
      <c r="I9" s="106"/>
      <c r="J9" s="50"/>
      <c r="K9" s="51"/>
      <c r="L9" s="46"/>
      <c r="M9" s="18"/>
      <c r="O9" s="3"/>
      <c r="P9" s="3"/>
      <c r="Q9" s="3"/>
      <c r="R9" s="3"/>
      <c r="S9" s="3"/>
      <c r="T9" s="3"/>
      <c r="U9" s="3"/>
      <c r="V9" s="3"/>
    </row>
    <row r="10" spans="1:22" ht="12">
      <c r="A10" s="40"/>
      <c r="B10" s="47"/>
      <c r="C10" s="38" t="s">
        <v>54</v>
      </c>
      <c r="D10" s="110"/>
      <c r="E10" s="52"/>
      <c r="F10" s="105"/>
      <c r="G10" s="105"/>
      <c r="H10" s="105"/>
      <c r="I10" s="105"/>
      <c r="J10" s="53"/>
      <c r="K10" s="38" t="s">
        <v>35</v>
      </c>
      <c r="L10" s="46"/>
      <c r="M10" s="18"/>
      <c r="O10" s="3"/>
      <c r="P10" s="3"/>
      <c r="Q10" s="3"/>
      <c r="R10" s="3"/>
      <c r="S10" s="3"/>
      <c r="T10" s="3"/>
      <c r="U10" s="3"/>
      <c r="V10" s="3"/>
    </row>
    <row r="11" spans="1:22" ht="21" customHeight="1">
      <c r="A11" s="40"/>
      <c r="B11" s="54"/>
      <c r="C11" s="55"/>
      <c r="D11" s="109"/>
      <c r="E11" s="56" t="s">
        <v>17</v>
      </c>
      <c r="F11" s="103">
        <v>8609</v>
      </c>
      <c r="G11" s="103" t="s">
        <v>54</v>
      </c>
      <c r="H11" s="103" t="s">
        <v>55</v>
      </c>
      <c r="I11" s="103" t="s">
        <v>56</v>
      </c>
      <c r="J11" s="50"/>
      <c r="K11" s="57" t="s">
        <v>80</v>
      </c>
      <c r="L11" s="51"/>
      <c r="M11" s="18"/>
      <c r="O11" s="3"/>
      <c r="P11" s="3"/>
      <c r="Q11" s="3"/>
      <c r="R11" s="3"/>
      <c r="S11" s="3"/>
      <c r="T11" s="3"/>
      <c r="U11" s="3"/>
      <c r="V11" s="3"/>
    </row>
    <row r="12" spans="1:22" ht="12">
      <c r="A12" s="40"/>
      <c r="B12" s="54"/>
      <c r="C12" s="48"/>
      <c r="D12" s="114" t="s">
        <v>54</v>
      </c>
      <c r="E12" s="58"/>
      <c r="F12" s="44"/>
      <c r="G12" s="44"/>
      <c r="H12" s="44"/>
      <c r="I12" s="45"/>
      <c r="J12" s="38" t="s">
        <v>57</v>
      </c>
      <c r="K12" s="59"/>
      <c r="L12" s="46"/>
      <c r="M12" s="18"/>
      <c r="O12" s="3"/>
      <c r="P12" s="3"/>
      <c r="Q12" s="3"/>
      <c r="R12" s="3"/>
      <c r="S12" s="3"/>
      <c r="T12" s="3"/>
      <c r="U12" s="3"/>
      <c r="V12" s="3"/>
    </row>
    <row r="13" spans="1:22" ht="12">
      <c r="A13" s="40"/>
      <c r="B13" s="54"/>
      <c r="C13" s="42"/>
      <c r="D13" s="109"/>
      <c r="E13" s="60" t="s">
        <v>18</v>
      </c>
      <c r="F13" s="38">
        <v>8235</v>
      </c>
      <c r="G13" s="38" t="s">
        <v>57</v>
      </c>
      <c r="H13" s="38" t="s">
        <v>58</v>
      </c>
      <c r="I13" s="38" t="s">
        <v>48</v>
      </c>
      <c r="J13" s="61" t="s">
        <v>75</v>
      </c>
      <c r="K13" s="53"/>
      <c r="L13" s="46"/>
      <c r="M13" s="18"/>
      <c r="O13" s="3"/>
      <c r="P13" s="3"/>
      <c r="Q13" s="3"/>
      <c r="R13" s="3"/>
      <c r="S13" s="3"/>
      <c r="T13" s="3"/>
      <c r="U13" s="3"/>
      <c r="V13" s="3"/>
    </row>
    <row r="14" spans="1:22" ht="12">
      <c r="A14" s="40"/>
      <c r="B14" s="38" t="s">
        <v>62</v>
      </c>
      <c r="C14" s="62"/>
      <c r="D14" s="109"/>
      <c r="E14" s="52"/>
      <c r="F14" s="44"/>
      <c r="G14" s="44"/>
      <c r="H14" s="44"/>
      <c r="I14" s="44"/>
      <c r="J14" s="50"/>
      <c r="K14" s="53"/>
      <c r="L14" s="38" t="s">
        <v>77</v>
      </c>
      <c r="M14" s="18"/>
      <c r="O14" s="3"/>
      <c r="P14" s="3"/>
      <c r="Q14" s="3"/>
      <c r="R14" s="3"/>
      <c r="S14" s="3"/>
      <c r="T14" s="3"/>
      <c r="U14" s="3"/>
      <c r="V14" s="3"/>
    </row>
    <row r="15" spans="1:22" ht="12">
      <c r="A15" s="63"/>
      <c r="B15" s="48" t="s">
        <v>75</v>
      </c>
      <c r="C15" s="42"/>
      <c r="D15" s="109"/>
      <c r="E15" s="56" t="s">
        <v>19</v>
      </c>
      <c r="F15" s="38">
        <v>9320</v>
      </c>
      <c r="G15" s="38" t="s">
        <v>49</v>
      </c>
      <c r="H15" s="38" t="s">
        <v>50</v>
      </c>
      <c r="I15" s="38" t="s">
        <v>37</v>
      </c>
      <c r="J15" s="50"/>
      <c r="K15" s="53"/>
      <c r="L15" s="64" t="s">
        <v>80</v>
      </c>
      <c r="M15" s="18"/>
      <c r="O15" s="3"/>
      <c r="P15" s="3"/>
      <c r="Q15" s="3"/>
      <c r="R15" s="3"/>
      <c r="S15" s="3"/>
      <c r="T15" s="3"/>
      <c r="U15" s="3"/>
      <c r="V15" s="3"/>
    </row>
    <row r="16" spans="1:22" ht="12">
      <c r="A16" s="63"/>
      <c r="B16" s="48"/>
      <c r="C16" s="42"/>
      <c r="D16" s="115" t="s">
        <v>62</v>
      </c>
      <c r="E16" s="43"/>
      <c r="F16" s="44"/>
      <c r="G16" s="44"/>
      <c r="H16" s="44"/>
      <c r="I16" s="45"/>
      <c r="J16" s="38" t="s">
        <v>49</v>
      </c>
      <c r="K16" s="53"/>
      <c r="L16" s="53"/>
      <c r="M16" s="18"/>
      <c r="O16" s="3"/>
      <c r="P16" s="3"/>
      <c r="Q16" s="3"/>
      <c r="R16" s="3"/>
      <c r="S16" s="3"/>
      <c r="T16" s="3"/>
      <c r="U16" s="3"/>
      <c r="V16" s="3"/>
    </row>
    <row r="17" spans="1:13" ht="12">
      <c r="A17" s="63"/>
      <c r="B17" s="48"/>
      <c r="C17" s="48"/>
      <c r="D17" s="111"/>
      <c r="E17" s="49" t="s">
        <v>21</v>
      </c>
      <c r="F17" s="38">
        <v>8760</v>
      </c>
      <c r="G17" s="38" t="s">
        <v>62</v>
      </c>
      <c r="H17" s="38" t="s">
        <v>61</v>
      </c>
      <c r="I17" s="106" t="s">
        <v>63</v>
      </c>
      <c r="J17" s="64" t="s">
        <v>75</v>
      </c>
      <c r="K17" s="59"/>
      <c r="L17" s="53"/>
      <c r="M17" s="18"/>
    </row>
    <row r="18" spans="1:13" ht="12">
      <c r="A18" s="63"/>
      <c r="B18" s="48"/>
      <c r="C18" s="38" t="s">
        <v>62</v>
      </c>
      <c r="D18" s="112"/>
      <c r="E18" s="52"/>
      <c r="F18" s="105"/>
      <c r="G18" s="105"/>
      <c r="H18" s="105"/>
      <c r="I18" s="105"/>
      <c r="J18" s="53"/>
      <c r="K18" s="38" t="s">
        <v>77</v>
      </c>
      <c r="L18" s="59"/>
      <c r="M18" s="18"/>
    </row>
    <row r="19" spans="1:13" ht="23.25" customHeight="1">
      <c r="A19" s="63"/>
      <c r="B19" s="42"/>
      <c r="C19" s="55" t="s">
        <v>80</v>
      </c>
      <c r="D19" s="111"/>
      <c r="E19" s="56" t="s">
        <v>22</v>
      </c>
      <c r="F19" s="38">
        <v>9391</v>
      </c>
      <c r="G19" s="38" t="s">
        <v>64</v>
      </c>
      <c r="H19" s="38" t="s">
        <v>65</v>
      </c>
      <c r="I19" s="38" t="s">
        <v>48</v>
      </c>
      <c r="J19" s="50"/>
      <c r="K19" s="57" t="s">
        <v>73</v>
      </c>
      <c r="L19" s="68"/>
      <c r="M19" s="69"/>
    </row>
    <row r="20" spans="1:13" ht="12.75" thickBot="1">
      <c r="A20" s="70"/>
      <c r="B20" s="71"/>
      <c r="C20" s="48"/>
      <c r="D20" s="115" t="s">
        <v>64</v>
      </c>
      <c r="E20" s="43"/>
      <c r="I20" s="45"/>
      <c r="J20" s="38" t="s">
        <v>77</v>
      </c>
      <c r="K20" s="72"/>
      <c r="L20" s="53"/>
      <c r="M20" s="18"/>
    </row>
    <row r="21" spans="1:13" ht="12">
      <c r="A21" s="73" t="s">
        <v>62</v>
      </c>
      <c r="B21" s="74"/>
      <c r="C21" s="65"/>
      <c r="D21" s="111"/>
      <c r="E21" s="49" t="s">
        <v>23</v>
      </c>
      <c r="F21" s="104"/>
      <c r="G21" s="103" t="s">
        <v>43</v>
      </c>
      <c r="H21" s="103" t="s">
        <v>44</v>
      </c>
      <c r="I21" s="103" t="s">
        <v>45</v>
      </c>
      <c r="J21" s="61" t="s">
        <v>78</v>
      </c>
      <c r="K21" s="50"/>
      <c r="L21" s="74"/>
      <c r="M21" s="75" t="s">
        <v>77</v>
      </c>
    </row>
    <row r="22" spans="1:22" s="84" customFormat="1" ht="12.75" thickBot="1">
      <c r="A22" s="76" t="s">
        <v>75</v>
      </c>
      <c r="B22" s="77"/>
      <c r="C22" s="78"/>
      <c r="D22" s="111"/>
      <c r="E22" s="79"/>
      <c r="F22" s="79"/>
      <c r="G22" s="79"/>
      <c r="H22" s="79"/>
      <c r="I22" s="79"/>
      <c r="J22" s="80"/>
      <c r="K22" s="80"/>
      <c r="L22" s="77"/>
      <c r="M22" s="81" t="s">
        <v>78</v>
      </c>
      <c r="N22" s="82"/>
      <c r="O22" s="82"/>
      <c r="P22" s="82"/>
      <c r="Q22" s="82"/>
      <c r="R22" s="83"/>
      <c r="S22" s="82"/>
      <c r="T22" s="82"/>
      <c r="U22" s="82"/>
      <c r="V22" s="82"/>
    </row>
    <row r="23" spans="1:22" s="84" customFormat="1" ht="12">
      <c r="A23" s="85"/>
      <c r="B23" s="86"/>
      <c r="C23" s="78"/>
      <c r="D23" s="111"/>
      <c r="E23" s="87" t="s">
        <v>24</v>
      </c>
      <c r="F23" s="38">
        <v>8303</v>
      </c>
      <c r="G23" s="38" t="s">
        <v>40</v>
      </c>
      <c r="H23" s="38" t="s">
        <v>41</v>
      </c>
      <c r="I23" s="38" t="s">
        <v>42</v>
      </c>
      <c r="J23" s="80"/>
      <c r="K23" s="80"/>
      <c r="L23" s="88"/>
      <c r="M23" s="89"/>
      <c r="N23" s="82"/>
      <c r="O23" s="82"/>
      <c r="P23" s="82"/>
      <c r="Q23" s="82"/>
      <c r="R23" s="83"/>
      <c r="S23" s="82"/>
      <c r="T23" s="82"/>
      <c r="U23" s="82"/>
      <c r="V23" s="82"/>
    </row>
    <row r="24" spans="1:13" ht="12">
      <c r="A24" s="70"/>
      <c r="B24" s="62"/>
      <c r="C24" s="42"/>
      <c r="D24" s="115" t="s">
        <v>71</v>
      </c>
      <c r="E24" s="58"/>
      <c r="F24" s="44"/>
      <c r="G24" s="44"/>
      <c r="H24" s="44"/>
      <c r="I24" s="45"/>
      <c r="J24" s="38" t="s">
        <v>76</v>
      </c>
      <c r="K24" s="50"/>
      <c r="L24" s="68"/>
      <c r="M24" s="90"/>
    </row>
    <row r="25" spans="1:13" ht="12">
      <c r="A25" s="63"/>
      <c r="B25" s="42"/>
      <c r="C25" s="48"/>
      <c r="D25" s="111"/>
      <c r="E25" s="49" t="s">
        <v>25</v>
      </c>
      <c r="F25" s="38">
        <v>9250</v>
      </c>
      <c r="G25" s="38" t="s">
        <v>71</v>
      </c>
      <c r="H25" s="38" t="s">
        <v>72</v>
      </c>
      <c r="I25" s="38" t="s">
        <v>48</v>
      </c>
      <c r="J25" s="66" t="s">
        <v>73</v>
      </c>
      <c r="K25" s="72"/>
      <c r="L25" s="68"/>
      <c r="M25" s="90"/>
    </row>
    <row r="26" spans="1:13" ht="12">
      <c r="A26" s="63"/>
      <c r="B26" s="42"/>
      <c r="C26" s="38" t="s">
        <v>71</v>
      </c>
      <c r="D26" s="112"/>
      <c r="E26" s="52"/>
      <c r="F26" s="44"/>
      <c r="G26" s="44"/>
      <c r="H26" s="44"/>
      <c r="I26" s="44"/>
      <c r="J26" s="53"/>
      <c r="K26" s="38" t="s">
        <v>76</v>
      </c>
      <c r="L26" s="68"/>
      <c r="M26" s="91"/>
    </row>
    <row r="27" spans="1:13" ht="12">
      <c r="A27" s="63"/>
      <c r="B27" s="48"/>
      <c r="C27" s="55" t="s">
        <v>73</v>
      </c>
      <c r="D27" s="111"/>
      <c r="E27" s="56" t="s">
        <v>26</v>
      </c>
      <c r="F27" s="38"/>
      <c r="G27" s="38" t="s">
        <v>68</v>
      </c>
      <c r="H27" s="38" t="s">
        <v>69</v>
      </c>
      <c r="I27" s="38" t="s">
        <v>70</v>
      </c>
      <c r="J27" s="50"/>
      <c r="K27" s="66" t="s">
        <v>78</v>
      </c>
      <c r="L27" s="53"/>
      <c r="M27" s="92"/>
    </row>
    <row r="28" spans="1:13" ht="12">
      <c r="A28" s="63"/>
      <c r="B28" s="48"/>
      <c r="C28" s="48"/>
      <c r="D28" s="113" t="s">
        <v>68</v>
      </c>
      <c r="E28" s="43"/>
      <c r="F28" s="44"/>
      <c r="G28" s="44"/>
      <c r="H28" s="44"/>
      <c r="I28" s="45"/>
      <c r="J28" s="38" t="s">
        <v>46</v>
      </c>
      <c r="K28" s="59"/>
      <c r="L28" s="53"/>
      <c r="M28" s="92"/>
    </row>
    <row r="29" spans="1:13" ht="12">
      <c r="A29" s="63"/>
      <c r="B29" s="48"/>
      <c r="C29" s="42"/>
      <c r="D29" s="111"/>
      <c r="E29" s="49" t="s">
        <v>27</v>
      </c>
      <c r="F29" s="38">
        <v>7874</v>
      </c>
      <c r="G29" s="38" t="s">
        <v>46</v>
      </c>
      <c r="H29" s="38" t="s">
        <v>47</v>
      </c>
      <c r="I29" s="38" t="s">
        <v>48</v>
      </c>
      <c r="J29" s="61" t="s">
        <v>73</v>
      </c>
      <c r="K29" s="53"/>
      <c r="L29" s="53"/>
      <c r="M29" s="92"/>
    </row>
    <row r="30" spans="1:13" ht="12">
      <c r="A30" s="63"/>
      <c r="B30" s="38" t="s">
        <v>66</v>
      </c>
      <c r="C30" s="62"/>
      <c r="D30" s="111"/>
      <c r="E30" s="52"/>
      <c r="F30" s="44"/>
      <c r="G30" s="44"/>
      <c r="H30" s="44"/>
      <c r="I30" s="44"/>
      <c r="J30" s="50"/>
      <c r="K30" s="53"/>
      <c r="L30" s="38" t="s">
        <v>76</v>
      </c>
      <c r="M30" s="91"/>
    </row>
    <row r="31" spans="1:13" ht="12">
      <c r="A31" s="70"/>
      <c r="B31" s="48" t="s">
        <v>73</v>
      </c>
      <c r="C31" s="42"/>
      <c r="D31" s="111"/>
      <c r="E31" s="56" t="s">
        <v>29</v>
      </c>
      <c r="F31" s="38">
        <v>8558</v>
      </c>
      <c r="G31" s="38" t="s">
        <v>51</v>
      </c>
      <c r="H31" s="38" t="s">
        <v>52</v>
      </c>
      <c r="I31" s="38" t="s">
        <v>53</v>
      </c>
      <c r="J31" s="50"/>
      <c r="K31" s="53"/>
      <c r="L31" s="50" t="s">
        <v>75</v>
      </c>
      <c r="M31" s="92"/>
    </row>
    <row r="32" spans="1:13" ht="12">
      <c r="A32" s="70"/>
      <c r="B32" s="54"/>
      <c r="C32" s="42"/>
      <c r="D32" s="113" t="s">
        <v>59</v>
      </c>
      <c r="E32" s="43"/>
      <c r="F32" s="44"/>
      <c r="G32" s="44"/>
      <c r="H32" s="44"/>
      <c r="I32" s="45"/>
      <c r="J32" s="38" t="s">
        <v>51</v>
      </c>
      <c r="K32" s="53"/>
      <c r="L32" s="46"/>
      <c r="M32" s="92"/>
    </row>
    <row r="33" spans="1:22" ht="12.75" customHeight="1">
      <c r="A33" s="70"/>
      <c r="B33" s="54"/>
      <c r="C33" s="48"/>
      <c r="D33" s="111"/>
      <c r="E33" s="49" t="s">
        <v>30</v>
      </c>
      <c r="F33" s="38">
        <v>8602</v>
      </c>
      <c r="G33" s="38" t="s">
        <v>59</v>
      </c>
      <c r="H33" s="38" t="s">
        <v>60</v>
      </c>
      <c r="I33" s="106" t="s">
        <v>48</v>
      </c>
      <c r="J33" s="64" t="s">
        <v>79</v>
      </c>
      <c r="K33" s="59"/>
      <c r="L33" s="46"/>
      <c r="M33" s="92"/>
      <c r="O33" s="93"/>
      <c r="P33" s="94"/>
      <c r="R33" s="3"/>
      <c r="S33" s="3"/>
      <c r="T33" s="3"/>
      <c r="U33" s="3"/>
      <c r="V33" s="3"/>
    </row>
    <row r="34" spans="1:22" ht="12">
      <c r="A34" s="70"/>
      <c r="B34" s="54"/>
      <c r="C34" s="38" t="s">
        <v>66</v>
      </c>
      <c r="D34" s="112"/>
      <c r="E34" s="52"/>
      <c r="F34" s="44"/>
      <c r="G34" s="44"/>
      <c r="H34" s="44"/>
      <c r="I34" s="44"/>
      <c r="J34" s="53"/>
      <c r="K34" s="38" t="s">
        <v>38</v>
      </c>
      <c r="L34" s="51"/>
      <c r="M34" s="95"/>
      <c r="N34" s="96"/>
      <c r="O34" s="93"/>
      <c r="P34" s="3"/>
      <c r="R34" s="3"/>
      <c r="S34" s="3"/>
      <c r="T34" s="3"/>
      <c r="U34" s="3"/>
      <c r="V34" s="3"/>
    </row>
    <row r="35" spans="1:22" ht="12">
      <c r="A35" s="70"/>
      <c r="B35" s="47"/>
      <c r="C35" s="55" t="s">
        <v>73</v>
      </c>
      <c r="D35" s="111"/>
      <c r="E35" s="56" t="s">
        <v>31</v>
      </c>
      <c r="F35" s="38"/>
      <c r="G35" s="38" t="s">
        <v>66</v>
      </c>
      <c r="H35" s="38" t="s">
        <v>67</v>
      </c>
      <c r="I35" s="38" t="s">
        <v>28</v>
      </c>
      <c r="J35" s="50"/>
      <c r="K35" s="72" t="s">
        <v>80</v>
      </c>
      <c r="L35" s="46"/>
      <c r="M35" s="95"/>
      <c r="N35" s="96"/>
      <c r="O35" s="93"/>
      <c r="R35" s="3"/>
      <c r="S35" s="3"/>
      <c r="T35" s="3"/>
      <c r="U35" s="3"/>
      <c r="V35" s="3"/>
    </row>
    <row r="36" spans="1:22" ht="12">
      <c r="A36" s="70"/>
      <c r="B36" s="41"/>
      <c r="C36" s="48"/>
      <c r="D36" s="113" t="s">
        <v>66</v>
      </c>
      <c r="E36" s="43"/>
      <c r="F36" s="44"/>
      <c r="G36" s="44"/>
      <c r="H36" s="44"/>
      <c r="I36" s="45"/>
      <c r="J36" s="38" t="s">
        <v>38</v>
      </c>
      <c r="K36" s="72"/>
      <c r="L36" s="97"/>
      <c r="M36" s="95"/>
      <c r="N36" s="96"/>
      <c r="O36" s="93"/>
      <c r="Q36" s="98"/>
      <c r="R36" s="3"/>
      <c r="S36" s="3"/>
      <c r="T36" s="3"/>
      <c r="U36" s="3"/>
      <c r="V36" s="3"/>
    </row>
    <row r="37" spans="1:22" ht="12">
      <c r="A37" s="70"/>
      <c r="B37" s="41"/>
      <c r="C37" s="65"/>
      <c r="D37" s="65"/>
      <c r="E37" s="49" t="s">
        <v>32</v>
      </c>
      <c r="F37" s="38">
        <v>8539</v>
      </c>
      <c r="G37" s="38" t="s">
        <v>38</v>
      </c>
      <c r="H37" s="38" t="s">
        <v>39</v>
      </c>
      <c r="I37" s="38" t="s">
        <v>20</v>
      </c>
      <c r="J37" s="61" t="s">
        <v>75</v>
      </c>
      <c r="K37" s="46"/>
      <c r="L37" s="97"/>
      <c r="M37" s="95"/>
      <c r="N37" s="96"/>
      <c r="O37" s="93"/>
      <c r="Q37" s="99"/>
      <c r="R37" s="3"/>
      <c r="S37" s="3"/>
      <c r="T37" s="3"/>
      <c r="U37" s="3"/>
      <c r="V37" s="3"/>
    </row>
  </sheetData>
  <sheetProtection/>
  <printOptions/>
  <pageMargins left="0.75" right="0.75" top="1" bottom="1" header="0" footer="0"/>
  <pageSetup horizontalDpi="600" verticalDpi="600" orientation="landscape" scale="90" r:id="rId2"/>
  <drawing r:id="rId1"/>
</worksheet>
</file>

<file path=xl/worksheets/sheet2.xml><?xml version="1.0" encoding="utf-8"?>
<worksheet xmlns="http://schemas.openxmlformats.org/spreadsheetml/2006/main" xmlns:r="http://schemas.openxmlformats.org/officeDocument/2006/relationships">
  <sheetPr codeName="List17"/>
  <dimension ref="A1:IV210"/>
  <sheetViews>
    <sheetView showGridLines="0" showZeros="0" tabSelected="1" zoomScale="50" zoomScaleNormal="50" workbookViewId="0" topLeftCell="A1">
      <selection activeCell="AH11" sqref="AH11"/>
    </sheetView>
  </sheetViews>
  <sheetFormatPr defaultColWidth="15.28125" defaultRowHeight="12.75"/>
  <cols>
    <col min="1" max="1" width="10.421875" style="202" customWidth="1"/>
    <col min="2" max="2" width="5.57421875" style="202" customWidth="1"/>
    <col min="3" max="3" width="18.8515625" style="202" customWidth="1"/>
    <col min="4" max="4" width="46.421875" style="202" customWidth="1"/>
    <col min="5" max="5" width="31.7109375" style="202" customWidth="1"/>
    <col min="6" max="6" width="19.28125" style="202" customWidth="1"/>
    <col min="7" max="11" width="18.57421875" style="202" customWidth="1"/>
    <col min="12" max="12" width="18.8515625" style="202" customWidth="1"/>
    <col min="13" max="13" width="4.140625" style="203" customWidth="1"/>
    <col min="14" max="15" width="14.57421875" style="121" customWidth="1"/>
    <col min="16" max="16" width="11.140625" style="191" hidden="1" customWidth="1"/>
    <col min="17" max="17" width="24.8515625" style="191" hidden="1" customWidth="1"/>
    <col min="18" max="18" width="18.8515625" style="191" hidden="1" customWidth="1"/>
    <col min="19" max="25" width="14.57421875" style="191" hidden="1" customWidth="1"/>
    <col min="26" max="26" width="24.421875" style="191" hidden="1" customWidth="1"/>
    <col min="27" max="27" width="20.421875" style="191" hidden="1" customWidth="1"/>
    <col min="28" max="33" width="15.28125" style="191" hidden="1" customWidth="1"/>
    <col min="34" max="205" width="15.28125" style="121" customWidth="1"/>
    <col min="206" max="206" width="3.140625" style="121" customWidth="1"/>
    <col min="207" max="16384" width="15.28125" style="121" customWidth="1"/>
  </cols>
  <sheetData>
    <row r="1" spans="1:256" ht="45.75" customHeight="1">
      <c r="A1" s="116"/>
      <c r="B1" s="116"/>
      <c r="C1" s="116"/>
      <c r="D1" s="116"/>
      <c r="E1" s="116"/>
      <c r="F1" s="116"/>
      <c r="G1" s="116"/>
      <c r="H1" s="117" t="s">
        <v>82</v>
      </c>
      <c r="I1" s="117"/>
      <c r="J1" s="117"/>
      <c r="K1" s="117"/>
      <c r="L1" s="117"/>
      <c r="M1" s="118"/>
      <c r="N1" s="119"/>
      <c r="O1" s="119"/>
      <c r="P1" s="120"/>
      <c r="Q1" s="120"/>
      <c r="R1" s="120"/>
      <c r="S1" s="120"/>
      <c r="T1" s="120"/>
      <c r="U1" s="120"/>
      <c r="V1" s="120"/>
      <c r="W1" s="120"/>
      <c r="X1" s="120"/>
      <c r="Y1" s="120"/>
      <c r="Z1" s="120"/>
      <c r="AA1" s="120"/>
      <c r="AB1" s="120"/>
      <c r="AC1" s="120"/>
      <c r="AD1" s="120"/>
      <c r="AE1" s="120"/>
      <c r="AF1" s="120"/>
      <c r="AG1" s="120"/>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row>
    <row r="2" spans="1:256" ht="49.5" customHeight="1">
      <c r="A2" s="116"/>
      <c r="B2" s="116"/>
      <c r="C2" s="116"/>
      <c r="D2" s="116"/>
      <c r="E2" s="116"/>
      <c r="F2" s="116"/>
      <c r="G2" s="116"/>
      <c r="H2" s="122"/>
      <c r="I2" s="123" t="s">
        <v>83</v>
      </c>
      <c r="J2" s="123"/>
      <c r="K2" s="124"/>
      <c r="L2" s="125"/>
      <c r="M2" s="118"/>
      <c r="N2" s="119"/>
      <c r="O2" s="119"/>
      <c r="P2" s="126" t="str">
        <f>'[3]vnos podatkov'!$A$6</f>
        <v>OP 8-11 Gorica</v>
      </c>
      <c r="Q2" s="127"/>
      <c r="R2" s="127"/>
      <c r="S2" s="120"/>
      <c r="T2" s="120"/>
      <c r="U2" s="120"/>
      <c r="V2" s="120"/>
      <c r="W2" s="120"/>
      <c r="X2" s="120"/>
      <c r="Y2" s="120"/>
      <c r="Z2" s="120"/>
      <c r="AA2" s="120"/>
      <c r="AB2" s="120"/>
      <c r="AC2" s="120"/>
      <c r="AD2" s="120"/>
      <c r="AE2" s="120"/>
      <c r="AF2" s="120"/>
      <c r="AG2" s="120"/>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119"/>
      <c r="DC2" s="119"/>
      <c r="DD2" s="119"/>
      <c r="DE2" s="119"/>
      <c r="DF2" s="119"/>
      <c r="DG2" s="119"/>
      <c r="DH2" s="119"/>
      <c r="DI2" s="119"/>
      <c r="DJ2" s="119"/>
      <c r="DK2" s="119"/>
      <c r="DL2" s="119"/>
      <c r="DM2" s="119"/>
      <c r="DN2" s="119"/>
      <c r="DO2" s="119"/>
      <c r="DP2" s="119"/>
      <c r="DQ2" s="119"/>
      <c r="DR2" s="119"/>
      <c r="DS2" s="119"/>
      <c r="DT2" s="119"/>
      <c r="DU2" s="119"/>
      <c r="DV2" s="119"/>
      <c r="DW2" s="119"/>
      <c r="DX2" s="119"/>
      <c r="DY2" s="119"/>
      <c r="DZ2" s="119"/>
      <c r="EA2" s="119"/>
      <c r="EB2" s="119"/>
      <c r="EC2" s="119"/>
      <c r="ED2" s="119"/>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c r="IR2" s="119"/>
      <c r="IS2" s="119"/>
      <c r="IT2" s="119"/>
      <c r="IU2" s="119"/>
      <c r="IV2" s="119"/>
    </row>
    <row r="3" spans="1:256" ht="49.5" customHeight="1">
      <c r="A3" s="116"/>
      <c r="B3" s="116"/>
      <c r="C3" s="116"/>
      <c r="D3" s="116"/>
      <c r="E3" s="116"/>
      <c r="F3" s="116"/>
      <c r="G3" s="116"/>
      <c r="H3" s="122"/>
      <c r="I3" s="128" t="s">
        <v>84</v>
      </c>
      <c r="J3" s="128"/>
      <c r="K3" s="129" t="str">
        <f>'[3]vnos podatkov'!$A$8</f>
        <v>8 - 11 let</v>
      </c>
      <c r="L3" s="124" t="str">
        <f>'[3]vnos podatkov'!$B$8</f>
        <v>m ž</v>
      </c>
      <c r="M3" s="118"/>
      <c r="N3" s="119"/>
      <c r="O3" s="119"/>
      <c r="P3" s="130" t="str">
        <f>'[3]vnos podatkov'!$A$8</f>
        <v>8 - 11 let</v>
      </c>
      <c r="Q3" s="130" t="str">
        <f>'[3]vnos podatkov'!$B$8</f>
        <v>m ž</v>
      </c>
      <c r="R3" s="130" t="str">
        <f>'[3]vnos podatkov'!$A$10</f>
        <v>11./12.4.2015</v>
      </c>
      <c r="S3" s="120"/>
      <c r="T3" s="120"/>
      <c r="U3" s="120"/>
      <c r="V3" s="120"/>
      <c r="W3" s="120"/>
      <c r="X3" s="120"/>
      <c r="Y3" s="120"/>
      <c r="Z3" s="120"/>
      <c r="AA3" s="120"/>
      <c r="AB3" s="120"/>
      <c r="AC3" s="120"/>
      <c r="AD3" s="120"/>
      <c r="AE3" s="120"/>
      <c r="AF3" s="120"/>
      <c r="AG3" s="120"/>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c r="IU3" s="119"/>
      <c r="IV3" s="119"/>
    </row>
    <row r="4" spans="1:256" ht="49.5" customHeight="1">
      <c r="A4" s="116"/>
      <c r="B4" s="116"/>
      <c r="C4" s="131" t="s">
        <v>85</v>
      </c>
      <c r="D4" s="131"/>
      <c r="E4" s="132" t="str">
        <f>'[3]vnos podatkov'!$C$10</f>
        <v>TK Gorica Nova Gorica</v>
      </c>
      <c r="F4" s="132" t="str">
        <f>'[3]vnos podatkov'!$C$10</f>
        <v>TK Gorica Nova Gorica</v>
      </c>
      <c r="G4" s="133" t="str">
        <f>'[3]vnos podatkov'!$C$10</f>
        <v>TK Gorica Nova Gorica</v>
      </c>
      <c r="H4" s="133" t="str">
        <f>'[3]vnos podatkov'!$C$10</f>
        <v>TK Gorica Nova Gorica</v>
      </c>
      <c r="I4" s="134" t="s">
        <v>86</v>
      </c>
      <c r="J4" s="135"/>
      <c r="K4" s="136" t="str">
        <f>'[3]vnos podatkov'!$A$10</f>
        <v>11./12.4.2015</v>
      </c>
      <c r="L4" s="137"/>
      <c r="M4" s="118"/>
      <c r="N4" s="119"/>
      <c r="O4" s="119"/>
      <c r="P4" s="120"/>
      <c r="Q4" s="120"/>
      <c r="R4" s="120"/>
      <c r="S4" s="120"/>
      <c r="T4" s="120"/>
      <c r="U4" s="120"/>
      <c r="V4" s="120"/>
      <c r="W4" s="120"/>
      <c r="X4" s="120"/>
      <c r="Y4" s="120"/>
      <c r="Z4" s="120"/>
      <c r="AA4" s="120"/>
      <c r="AB4" s="120"/>
      <c r="AC4" s="120"/>
      <c r="AD4" s="120"/>
      <c r="AE4" s="120"/>
      <c r="AF4" s="120"/>
      <c r="AG4" s="120"/>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c r="IU4" s="119"/>
      <c r="IV4" s="119"/>
    </row>
    <row r="5" spans="1:256" ht="49.5" customHeight="1">
      <c r="A5" s="116"/>
      <c r="B5" s="116"/>
      <c r="C5" s="131" t="s">
        <v>87</v>
      </c>
      <c r="D5" s="131"/>
      <c r="E5" s="132" t="str">
        <f>'[3]vnos podatkov'!$A$6</f>
        <v>OP 8-11 Gorica</v>
      </c>
      <c r="F5" s="132"/>
      <c r="G5" s="133"/>
      <c r="H5" s="133"/>
      <c r="I5" s="138" t="s">
        <v>88</v>
      </c>
      <c r="J5" s="138"/>
      <c r="K5" s="136"/>
      <c r="L5" s="125"/>
      <c r="M5" s="118"/>
      <c r="N5" s="119"/>
      <c r="O5" s="119"/>
      <c r="P5" s="120"/>
      <c r="Q5" s="120"/>
      <c r="R5" s="120"/>
      <c r="S5" s="120"/>
      <c r="T5" s="120"/>
      <c r="U5" s="120"/>
      <c r="V5" s="120"/>
      <c r="W5" s="120"/>
      <c r="X5" s="120"/>
      <c r="Y5" s="120"/>
      <c r="Z5" s="120"/>
      <c r="AA5" s="120"/>
      <c r="AB5" s="120"/>
      <c r="AC5" s="120"/>
      <c r="AD5" s="120"/>
      <c r="AE5" s="120"/>
      <c r="AF5" s="120"/>
      <c r="AG5" s="120"/>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c r="IR5" s="119"/>
      <c r="IS5" s="119"/>
      <c r="IT5" s="119"/>
      <c r="IU5" s="119"/>
      <c r="IV5" s="119"/>
    </row>
    <row r="6" spans="1:256" s="149" customFormat="1" ht="90" customHeight="1">
      <c r="A6" s="116"/>
      <c r="B6" s="116"/>
      <c r="C6" s="139" t="s">
        <v>89</v>
      </c>
      <c r="D6" s="139"/>
      <c r="E6" s="140"/>
      <c r="F6" s="141"/>
      <c r="G6" s="142"/>
      <c r="H6" s="142"/>
      <c r="I6" s="142"/>
      <c r="J6" s="142"/>
      <c r="K6" s="143" t="s">
        <v>90</v>
      </c>
      <c r="L6" s="143" t="s">
        <v>91</v>
      </c>
      <c r="M6" s="118"/>
      <c r="N6" s="144"/>
      <c r="O6" s="144"/>
      <c r="P6" s="145" t="s">
        <v>92</v>
      </c>
      <c r="Q6" s="146"/>
      <c r="R6" s="146"/>
      <c r="S6" s="146"/>
      <c r="T6" s="147"/>
      <c r="U6" s="148"/>
      <c r="V6" s="130"/>
      <c r="W6" s="130"/>
      <c r="X6" s="130"/>
      <c r="Y6" s="130"/>
      <c r="Z6" s="130"/>
      <c r="AA6" s="130"/>
      <c r="AB6" s="130"/>
      <c r="AC6" s="130"/>
      <c r="AD6" s="130"/>
      <c r="AE6" s="130"/>
      <c r="AF6" s="130"/>
      <c r="AG6" s="130"/>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row>
    <row r="7" spans="1:256" s="157" customFormat="1" ht="40.5" customHeight="1">
      <c r="A7" s="116"/>
      <c r="B7" s="116"/>
      <c r="C7" s="150" t="s">
        <v>13</v>
      </c>
      <c r="D7" s="151" t="s">
        <v>14</v>
      </c>
      <c r="E7" s="151" t="s">
        <v>15</v>
      </c>
      <c r="F7" s="151" t="s">
        <v>4</v>
      </c>
      <c r="G7" s="142"/>
      <c r="H7" s="142"/>
      <c r="I7" s="142"/>
      <c r="J7" s="142"/>
      <c r="K7" s="143"/>
      <c r="L7" s="143"/>
      <c r="M7" s="118"/>
      <c r="N7" s="152" t="s">
        <v>93</v>
      </c>
      <c r="O7" s="153"/>
      <c r="P7" s="154" t="s">
        <v>13</v>
      </c>
      <c r="Q7" s="154" t="s">
        <v>14</v>
      </c>
      <c r="R7" s="154" t="s">
        <v>15</v>
      </c>
      <c r="S7" s="154" t="s">
        <v>4</v>
      </c>
      <c r="T7" s="155"/>
      <c r="U7" s="155"/>
      <c r="V7" s="155"/>
      <c r="W7" s="155"/>
      <c r="X7" s="154"/>
      <c r="Y7" s="154" t="s">
        <v>13</v>
      </c>
      <c r="Z7" s="154" t="s">
        <v>14</v>
      </c>
      <c r="AA7" s="154" t="s">
        <v>15</v>
      </c>
      <c r="AB7" s="154" t="s">
        <v>4</v>
      </c>
      <c r="AC7" s="154"/>
      <c r="AD7" s="154"/>
      <c r="AE7" s="154"/>
      <c r="AF7" s="154"/>
      <c r="AG7" s="156" t="s">
        <v>94</v>
      </c>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3"/>
      <c r="HS7" s="153"/>
      <c r="HT7" s="153"/>
      <c r="HU7" s="153"/>
      <c r="HV7" s="153"/>
      <c r="HW7" s="153"/>
      <c r="HX7" s="153"/>
      <c r="HY7" s="153"/>
      <c r="HZ7" s="153"/>
      <c r="IA7" s="153"/>
      <c r="IB7" s="153"/>
      <c r="IC7" s="153"/>
      <c r="ID7" s="153"/>
      <c r="IE7" s="153"/>
      <c r="IF7" s="153"/>
      <c r="IG7" s="153"/>
      <c r="IH7" s="153"/>
      <c r="II7" s="153"/>
      <c r="IJ7" s="153"/>
      <c r="IK7" s="153"/>
      <c r="IL7" s="153"/>
      <c r="IM7" s="153"/>
      <c r="IN7" s="153"/>
      <c r="IO7" s="153"/>
      <c r="IP7" s="153"/>
      <c r="IQ7" s="153"/>
      <c r="IR7" s="153"/>
      <c r="IS7" s="153"/>
      <c r="IT7" s="153"/>
      <c r="IU7" s="153"/>
      <c r="IV7" s="153"/>
    </row>
    <row r="8" spans="1:256" ht="72" customHeight="1">
      <c r="A8" s="158">
        <v>3</v>
      </c>
      <c r="B8" s="159">
        <v>1</v>
      </c>
      <c r="C8" s="160" t="str">
        <f>UPPER(IF($A8="","",VLOOKUP($A8,'[3]m round robin žrebna lista'!$A$7:$R$128,2)))</f>
        <v>8622</v>
      </c>
      <c r="D8" s="161" t="str">
        <f>UPPER(IF($A8="","",VLOOKUP($A8,'[3]m round robin žrebna lista'!$A$7:$R$128,3)))</f>
        <v>PLESNIČAR</v>
      </c>
      <c r="E8" s="161" t="str">
        <f>PROPER(IF($A8="","",VLOOKUP($A8,'[3]m round robin žrebna lista'!$A$7:$R$128,4)))</f>
        <v>Elena</v>
      </c>
      <c r="F8" s="162" t="str">
        <f>UPPER(IF($A8="","",VLOOKUP($A8,'[3]m round robin žrebna lista'!$A$7:$R$128,5)))</f>
        <v>N.GOR</v>
      </c>
      <c r="G8" s="163"/>
      <c r="H8" s="164" t="s">
        <v>78</v>
      </c>
      <c r="I8" s="164" t="s">
        <v>107</v>
      </c>
      <c r="J8" s="164" t="s">
        <v>81</v>
      </c>
      <c r="K8" s="165">
        <v>3</v>
      </c>
      <c r="L8" s="165">
        <v>1</v>
      </c>
      <c r="M8" s="166">
        <f>IF($A8="","",VLOOKUP($A8,'[3]m round robin žrebna lista'!$A$7:$R$128,14))</f>
        <v>0</v>
      </c>
      <c r="N8" s="165">
        <f>IF(L8="","",IF(L8=1,8,IF(L8=2,6,IF(L8=3,4,2))))</f>
        <v>8</v>
      </c>
      <c r="O8" s="120"/>
      <c r="P8" s="167" t="str">
        <f>UPPER(IF($A8="","",VLOOKUP($A8,'[3]m round robin žrebna lista'!$A$7:$R$128,2)))</f>
        <v>8622</v>
      </c>
      <c r="Q8" s="167" t="str">
        <f>UPPER(IF($A8="","",VLOOKUP($A8,'[3]m round robin žrebna lista'!$A$7:$R$128,3)))</f>
        <v>PLESNIČAR</v>
      </c>
      <c r="R8" s="167" t="str">
        <f>PROPER(IF($A8="","",VLOOKUP($A8,'[3]m round robin žrebna lista'!$A$7:$R$128,4)))</f>
        <v>Elena</v>
      </c>
      <c r="S8" s="167" t="str">
        <f>UPPER(IF($A8="","",VLOOKUP($A8,'[3]m round robin žrebna lista'!$A$7:$R$128,5)))</f>
        <v>N.GOR</v>
      </c>
      <c r="T8" s="168"/>
      <c r="U8" s="169"/>
      <c r="V8" s="169"/>
      <c r="W8" s="169"/>
      <c r="X8" s="127"/>
      <c r="Y8" s="167" t="str">
        <f>UPPER(IF($A8="","",VLOOKUP($A8,'[3]m round robin žrebna lista'!$A$7:$R$128,2)))</f>
        <v>8622</v>
      </c>
      <c r="Z8" s="167" t="str">
        <f>UPPER(IF($A8="","",VLOOKUP($A8,'[3]m round robin žrebna lista'!$A$7:$R$128,3)))</f>
        <v>PLESNIČAR</v>
      </c>
      <c r="AA8" s="167" t="str">
        <f>PROPER(IF($A8="","",VLOOKUP($A8,'[3]m round robin žrebna lista'!$A$7:$R$128,4)))</f>
        <v>Elena</v>
      </c>
      <c r="AB8" s="167" t="str">
        <f>UPPER(IF($A8="","",VLOOKUP($A8,'[3]m round robin žrebna lista'!$A$7:$R$128,5)))</f>
        <v>N.GOR</v>
      </c>
      <c r="AC8" s="168"/>
      <c r="AD8" s="170">
        <f>IF(U8="","",IF(U8="1bb","1bb",IF(U8="2bb","2bb",IF(U8=1,$M9,0))))</f>
      </c>
      <c r="AE8" s="170">
        <f>IF(V8="","",IF(V8="1bb","1bb",IF(V8="3bb","3bb",IF(V8=1,$M10,0))))</f>
      </c>
      <c r="AF8" s="170">
        <f>IF(W8="","",IF(W8="1bb","1bb",IF(W8="4bb","4bb",IF(W8=1,$M11,0))))</f>
      </c>
      <c r="AG8" s="171">
        <f>SUM(AD8:AF8)</f>
        <v>0</v>
      </c>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c r="IV8" s="119"/>
    </row>
    <row r="9" spans="1:256" ht="72" customHeight="1">
      <c r="A9" s="158">
        <v>4</v>
      </c>
      <c r="B9" s="159">
        <v>2</v>
      </c>
      <c r="C9" s="160" t="str">
        <f>UPPER(IF($A9="","",VLOOKUP($A9,'[3]m round robin žrebna lista'!$A$7:$R$128,2)))</f>
        <v>8412</v>
      </c>
      <c r="D9" s="161" t="str">
        <f>UPPER(IF($A9="","",VLOOKUP($A9,'[3]m round robin žrebna lista'!$A$7:$R$128,3)))</f>
        <v>ŠKOLARIS</v>
      </c>
      <c r="E9" s="161" t="str">
        <f>PROPER(IF($A9="","",VLOOKUP($A9,'[3]m round robin žrebna lista'!$A$7:$R$128,4)))</f>
        <v>Ema</v>
      </c>
      <c r="F9" s="162" t="str">
        <f>UPPER(IF($A9="","",VLOOKUP($A9,'[3]m round robin žrebna lista'!$A$7:$R$128,5)))</f>
        <v>N.GOR</v>
      </c>
      <c r="G9" s="164" t="s">
        <v>95</v>
      </c>
      <c r="H9" s="163"/>
      <c r="I9" s="164" t="s">
        <v>73</v>
      </c>
      <c r="J9" s="164" t="s">
        <v>96</v>
      </c>
      <c r="K9" s="165">
        <v>1</v>
      </c>
      <c r="L9" s="165">
        <v>4</v>
      </c>
      <c r="M9" s="166">
        <f>IF($A9="","",VLOOKUP($A9,'[3]m round robin žrebna lista'!$A$7:$R$128,14))</f>
        <v>0</v>
      </c>
      <c r="N9" s="165">
        <f>IF(L9="","",IF(L9=1,8,IF(L9=2,6,IF(L9=3,4,2))))</f>
        <v>2</v>
      </c>
      <c r="O9" s="120"/>
      <c r="P9" s="167" t="str">
        <f>UPPER(IF($A9="","",VLOOKUP($A9,'[3]m round robin žrebna lista'!$A$7:$R$128,2)))</f>
        <v>8412</v>
      </c>
      <c r="Q9" s="167" t="str">
        <f>UPPER(IF($A9="","",VLOOKUP($A9,'[3]m round robin žrebna lista'!$A$7:$R$128,3)))</f>
        <v>ŠKOLARIS</v>
      </c>
      <c r="R9" s="167" t="str">
        <f>PROPER(IF($A9="","",VLOOKUP($A9,'[3]m round robin žrebna lista'!$A$7:$R$128,4)))</f>
        <v>Ema</v>
      </c>
      <c r="S9" s="167" t="str">
        <f>UPPER(IF($A9="","",VLOOKUP($A9,'[3]m round robin žrebna lista'!$A$7:$R$128,5)))</f>
        <v>N.GOR</v>
      </c>
      <c r="T9" s="169"/>
      <c r="U9" s="168"/>
      <c r="V9" s="169"/>
      <c r="W9" s="169"/>
      <c r="X9" s="127"/>
      <c r="Y9" s="167" t="str">
        <f>UPPER(IF($A9="","",VLOOKUP($A9,'[3]m round robin žrebna lista'!$A$7:$R$128,2)))</f>
        <v>8412</v>
      </c>
      <c r="Z9" s="167" t="str">
        <f>UPPER(IF($A9="","",VLOOKUP($A9,'[3]m round robin žrebna lista'!$A$7:$R$128,3)))</f>
        <v>ŠKOLARIS</v>
      </c>
      <c r="AA9" s="167" t="str">
        <f>PROPER(IF($A9="","",VLOOKUP($A9,'[3]m round robin žrebna lista'!$A$7:$R$128,4)))</f>
        <v>Ema</v>
      </c>
      <c r="AB9" s="167" t="str">
        <f>UPPER(IF($A9="","",VLOOKUP($A9,'[3]m round robin žrebna lista'!$A$7:$R$128,5)))</f>
        <v>N.GOR</v>
      </c>
      <c r="AC9" s="170">
        <f>IF(T9="","",IF(T9="1bb","1bb",IF(T9="2bb","2bb",IF(T9=1,0,M8))))</f>
      </c>
      <c r="AD9" s="168"/>
      <c r="AE9" s="170">
        <f>IF(V9="","",IF(V9="2bb","2bb",IF(V9="3bb","3bb",IF(V9=2,M10,0))))</f>
      </c>
      <c r="AF9" s="170">
        <f>IF(W9="","",IF(W9="2bb","2bb",IF(W9="4bb","4bb",IF(W9=2,M11,0))))</f>
      </c>
      <c r="AG9" s="171">
        <f>SUM(AC9:AF9)</f>
        <v>0</v>
      </c>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row>
    <row r="10" spans="1:256" ht="72" customHeight="1">
      <c r="A10" s="158">
        <v>2</v>
      </c>
      <c r="B10" s="172">
        <v>3</v>
      </c>
      <c r="C10" s="160" t="str">
        <f>UPPER(IF($A10="","",VLOOKUP($A10,'[3]m round robin žrebna lista'!$A$7:$R$128,2)))</f>
        <v>8295</v>
      </c>
      <c r="D10" s="161" t="str">
        <f>UPPER(IF($A10="","",VLOOKUP($A10,'[3]m round robin žrebna lista'!$A$7:$R$128,3)))</f>
        <v>IBRADŽIĆ</v>
      </c>
      <c r="E10" s="161" t="str">
        <f>PROPER(IF($A10="","",VLOOKUP($A10,'[3]m round robin žrebna lista'!$A$7:$R$128,4)))</f>
        <v>Aida</v>
      </c>
      <c r="F10" s="162" t="str">
        <f>UPPER(IF($A10="","",VLOOKUP($A10,'[3]m round robin žrebna lista'!$A$7:$R$128,5)))</f>
        <v>ZKLUB</v>
      </c>
      <c r="G10" s="164" t="s">
        <v>108</v>
      </c>
      <c r="H10" s="164" t="s">
        <v>32</v>
      </c>
      <c r="I10" s="163"/>
      <c r="J10" s="164" t="s">
        <v>79</v>
      </c>
      <c r="K10" s="165">
        <v>1</v>
      </c>
      <c r="L10" s="165">
        <v>3</v>
      </c>
      <c r="M10" s="166">
        <f>IF($A10="","",VLOOKUP($A10,'[3]m round robin žrebna lista'!$A$7:$R$128,14))</f>
        <v>0</v>
      </c>
      <c r="N10" s="165">
        <f>IF(L10="","",IF(L10=1,8,IF(L10=2,6,IF(L10=3,4,2))))</f>
        <v>4</v>
      </c>
      <c r="O10" s="120"/>
      <c r="P10" s="167" t="str">
        <f>UPPER(IF($A10="","",VLOOKUP($A10,'[3]m round robin žrebna lista'!$A$7:$R$128,2)))</f>
        <v>8295</v>
      </c>
      <c r="Q10" s="167" t="str">
        <f>UPPER(IF($A10="","",VLOOKUP($A10,'[3]m round robin žrebna lista'!$A$7:$R$128,3)))</f>
        <v>IBRADŽIĆ</v>
      </c>
      <c r="R10" s="167" t="str">
        <f>PROPER(IF($A10="","",VLOOKUP($A10,'[3]m round robin žrebna lista'!$A$7:$R$128,4)))</f>
        <v>Aida</v>
      </c>
      <c r="S10" s="167" t="str">
        <f>UPPER(IF($A10="","",VLOOKUP($A10,'[3]m round robin žrebna lista'!$A$7:$R$128,5)))</f>
        <v>ZKLUB</v>
      </c>
      <c r="T10" s="169"/>
      <c r="U10" s="169"/>
      <c r="V10" s="168"/>
      <c r="W10" s="169"/>
      <c r="X10" s="127"/>
      <c r="Y10" s="167" t="str">
        <f>UPPER(IF($A10="","",VLOOKUP($A10,'[3]m round robin žrebna lista'!$A$7:$R$128,2)))</f>
        <v>8295</v>
      </c>
      <c r="Z10" s="167" t="str">
        <f>UPPER(IF($A10="","",VLOOKUP($A10,'[3]m round robin žrebna lista'!$A$7:$R$128,3)))</f>
        <v>IBRADŽIĆ</v>
      </c>
      <c r="AA10" s="167" t="str">
        <f>PROPER(IF($A10="","",VLOOKUP($A10,'[3]m round robin žrebna lista'!$A$7:$R$128,4)))</f>
        <v>Aida</v>
      </c>
      <c r="AB10" s="167" t="str">
        <f>UPPER(IF($A10="","",VLOOKUP($A10,'[3]m round robin žrebna lista'!$A$7:$R$128,5)))</f>
        <v>ZKLUB</v>
      </c>
      <c r="AC10" s="170">
        <f>IF(T10="","",IF(T10="1bb","1bb",IF(T10="3bb","3bb",IF(T10=1,0,M8))))</f>
      </c>
      <c r="AD10" s="170">
        <f>IF(U10="","",IF(U10="2bb","2bb",IF(U10="3bb","3bb",IF(U10=2,0,M9))))</f>
      </c>
      <c r="AE10" s="168"/>
      <c r="AF10" s="170">
        <f>IF(W10="","",IF(W10="3bb","3bb",IF(W10="4bb","4bb",IF(W10=3,M11,0))))</f>
      </c>
      <c r="AG10" s="171">
        <f>SUM(AC10:AF10)</f>
        <v>0</v>
      </c>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row>
    <row r="11" spans="1:256" ht="72" customHeight="1">
      <c r="A11" s="158">
        <v>5</v>
      </c>
      <c r="B11" s="159">
        <v>4</v>
      </c>
      <c r="C11" s="160" t="str">
        <f>UPPER(IF($A11="","",VLOOKUP($A11,'[3]m round robin žrebna lista'!$A$7:$R$128,2)))</f>
        <v>8897</v>
      </c>
      <c r="D11" s="161" t="str">
        <f>UPPER(IF($A11="","",VLOOKUP($A11,'[3]m round robin žrebna lista'!$A$7:$R$128,3)))</f>
        <v>STREL</v>
      </c>
      <c r="E11" s="161" t="str">
        <f>PROPER(IF($A11="","",VLOOKUP($A11,'[3]m round robin žrebna lista'!$A$7:$R$128,4)))</f>
        <v>Lara</v>
      </c>
      <c r="F11" s="162" t="str">
        <f>UPPER(IF($A11="","",VLOOKUP($A11,'[3]m round robin žrebna lista'!$A$7:$R$128,5)))</f>
        <v>N.GOR</v>
      </c>
      <c r="G11" s="164" t="s">
        <v>97</v>
      </c>
      <c r="H11" s="164" t="s">
        <v>96</v>
      </c>
      <c r="I11" s="164" t="s">
        <v>98</v>
      </c>
      <c r="J11" s="163"/>
      <c r="K11" s="165">
        <v>1</v>
      </c>
      <c r="L11" s="165">
        <v>2</v>
      </c>
      <c r="M11" s="166">
        <f>IF($A11="","",VLOOKUP($A11,'[3]m round robin žrebna lista'!$A$7:$R$128,14))</f>
        <v>0</v>
      </c>
      <c r="N11" s="165">
        <f>IF(L11="","",IF(L11=1,8,IF(L11=2,6,IF(L11=3,4,2))))</f>
        <v>6</v>
      </c>
      <c r="O11" s="120"/>
      <c r="P11" s="167" t="str">
        <f>UPPER(IF($A11="","",VLOOKUP($A11,'[3]m round robin žrebna lista'!$A$7:$R$128,2)))</f>
        <v>8897</v>
      </c>
      <c r="Q11" s="167" t="str">
        <f>UPPER(IF($A11="","",VLOOKUP($A11,'[3]m round robin žrebna lista'!$A$7:$R$128,3)))</f>
        <v>STREL</v>
      </c>
      <c r="R11" s="167" t="str">
        <f>PROPER(IF($A11="","",VLOOKUP($A11,'[3]m round robin žrebna lista'!$A$7:$R$128,4)))</f>
        <v>Lara</v>
      </c>
      <c r="S11" s="167" t="str">
        <f>UPPER(IF($A11="","",VLOOKUP($A11,'[3]m round robin žrebna lista'!$A$7:$R$128,5)))</f>
        <v>N.GOR</v>
      </c>
      <c r="T11" s="169"/>
      <c r="U11" s="169"/>
      <c r="V11" s="169"/>
      <c r="W11" s="168"/>
      <c r="X11" s="127"/>
      <c r="Y11" s="167" t="str">
        <f>UPPER(IF($A11="","",VLOOKUP($A11,'[3]m round robin žrebna lista'!$A$7:$R$128,2)))</f>
        <v>8897</v>
      </c>
      <c r="Z11" s="167" t="str">
        <f>UPPER(IF($A11="","",VLOOKUP($A11,'[3]m round robin žrebna lista'!$A$7:$R$128,3)))</f>
        <v>STREL</v>
      </c>
      <c r="AA11" s="167" t="str">
        <f>PROPER(IF($A11="","",VLOOKUP($A11,'[3]m round robin žrebna lista'!$A$7:$R$128,4)))</f>
        <v>Lara</v>
      </c>
      <c r="AB11" s="167" t="str">
        <f>UPPER(IF($A11="","",VLOOKUP($A11,'[3]m round robin žrebna lista'!$A$7:$R$128,5)))</f>
        <v>N.GOR</v>
      </c>
      <c r="AC11" s="170">
        <f>IF(T11="","",IF(T11="1bb","1bb",IF(T11="4bb","4bb",IF(T11=1,0,M8))))</f>
      </c>
      <c r="AD11" s="170">
        <f>IF(U11="","",IF(U11="2bb","2bb",IF(U11="4bb","4bb",IF(U11=2,0,M9))))</f>
      </c>
      <c r="AE11" s="170">
        <f>IF(V11="","",IF(V11="3bb","3bb",IF(V11="4bb","4bb",IF(V11=3,0,M10))))</f>
      </c>
      <c r="AF11" s="168"/>
      <c r="AG11" s="171">
        <f>SUM(AC11:AF11)</f>
        <v>0</v>
      </c>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c r="IR11" s="119"/>
      <c r="IS11" s="119"/>
      <c r="IT11" s="119"/>
      <c r="IU11" s="119"/>
      <c r="IV11" s="119"/>
    </row>
    <row r="12" spans="1:256" ht="100.5" customHeight="1">
      <c r="A12" s="173"/>
      <c r="B12" s="173"/>
      <c r="C12" s="139" t="s">
        <v>99</v>
      </c>
      <c r="D12" s="139"/>
      <c r="E12" s="140"/>
      <c r="F12" s="141"/>
      <c r="G12" s="142"/>
      <c r="H12" s="142"/>
      <c r="I12" s="142"/>
      <c r="J12" s="142"/>
      <c r="K12" s="143" t="s">
        <v>90</v>
      </c>
      <c r="L12" s="143" t="s">
        <v>91</v>
      </c>
      <c r="M12" s="118"/>
      <c r="N12" s="119"/>
      <c r="O12" s="119"/>
      <c r="P12" s="120"/>
      <c r="Q12" s="120"/>
      <c r="R12" s="120"/>
      <c r="S12" s="120"/>
      <c r="T12" s="120"/>
      <c r="U12" s="120"/>
      <c r="V12" s="120"/>
      <c r="W12" s="120"/>
      <c r="X12" s="120"/>
      <c r="Y12" s="120"/>
      <c r="Z12" s="120"/>
      <c r="AA12" s="120"/>
      <c r="AB12" s="120"/>
      <c r="AC12" s="120"/>
      <c r="AD12" s="120"/>
      <c r="AE12" s="120"/>
      <c r="AF12" s="120"/>
      <c r="AG12" s="120"/>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c r="IV12" s="119"/>
    </row>
    <row r="13" spans="1:256" s="157" customFormat="1" ht="40.5" customHeight="1">
      <c r="A13" s="173"/>
      <c r="B13" s="173"/>
      <c r="C13" s="150" t="s">
        <v>13</v>
      </c>
      <c r="D13" s="151" t="s">
        <v>14</v>
      </c>
      <c r="E13" s="174" t="s">
        <v>15</v>
      </c>
      <c r="F13" s="151" t="s">
        <v>4</v>
      </c>
      <c r="G13" s="142"/>
      <c r="H13" s="142"/>
      <c r="I13" s="142"/>
      <c r="J13" s="142"/>
      <c r="K13" s="143"/>
      <c r="L13" s="143"/>
      <c r="M13" s="118"/>
      <c r="N13" s="152" t="s">
        <v>93</v>
      </c>
      <c r="O13" s="153"/>
      <c r="P13" s="154" t="s">
        <v>13</v>
      </c>
      <c r="Q13" s="154" t="s">
        <v>14</v>
      </c>
      <c r="R13" s="154" t="s">
        <v>15</v>
      </c>
      <c r="S13" s="154" t="s">
        <v>4</v>
      </c>
      <c r="T13" s="155"/>
      <c r="U13" s="152"/>
      <c r="V13" s="152"/>
      <c r="W13" s="152"/>
      <c r="X13" s="152"/>
      <c r="Y13" s="154" t="s">
        <v>13</v>
      </c>
      <c r="Z13" s="154" t="s">
        <v>14</v>
      </c>
      <c r="AA13" s="154" t="s">
        <v>15</v>
      </c>
      <c r="AB13" s="154" t="s">
        <v>4</v>
      </c>
      <c r="AC13" s="154"/>
      <c r="AD13" s="154"/>
      <c r="AE13" s="154"/>
      <c r="AF13" s="154"/>
      <c r="AG13" s="156" t="s">
        <v>94</v>
      </c>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3"/>
      <c r="DV13" s="153"/>
      <c r="DW13" s="153"/>
      <c r="DX13" s="153"/>
      <c r="DY13" s="153"/>
      <c r="DZ13" s="153"/>
      <c r="EA13" s="153"/>
      <c r="EB13" s="153"/>
      <c r="EC13" s="153"/>
      <c r="ED13" s="153"/>
      <c r="EE13" s="153"/>
      <c r="EF13" s="153"/>
      <c r="EG13" s="153"/>
      <c r="EH13" s="153"/>
      <c r="EI13" s="153"/>
      <c r="EJ13" s="153"/>
      <c r="EK13" s="153"/>
      <c r="EL13" s="153"/>
      <c r="EM13" s="153"/>
      <c r="EN13" s="153"/>
      <c r="EO13" s="153"/>
      <c r="EP13" s="153"/>
      <c r="EQ13" s="153"/>
      <c r="ER13" s="153"/>
      <c r="ES13" s="153"/>
      <c r="ET13" s="153"/>
      <c r="EU13" s="153"/>
      <c r="EV13" s="153"/>
      <c r="EW13" s="153"/>
      <c r="EX13" s="153"/>
      <c r="EY13" s="153"/>
      <c r="EZ13" s="153"/>
      <c r="FA13" s="153"/>
      <c r="FB13" s="153"/>
      <c r="FC13" s="153"/>
      <c r="FD13" s="153"/>
      <c r="FE13" s="153"/>
      <c r="FF13" s="153"/>
      <c r="FG13" s="153"/>
      <c r="FH13" s="153"/>
      <c r="FI13" s="153"/>
      <c r="FJ13" s="153"/>
      <c r="FK13" s="153"/>
      <c r="FL13" s="153"/>
      <c r="FM13" s="153"/>
      <c r="FN13" s="153"/>
      <c r="FO13" s="153"/>
      <c r="FP13" s="153"/>
      <c r="FQ13" s="153"/>
      <c r="FR13" s="153"/>
      <c r="FS13" s="153"/>
      <c r="FT13" s="153"/>
      <c r="FU13" s="153"/>
      <c r="FV13" s="153"/>
      <c r="FW13" s="153"/>
      <c r="FX13" s="153"/>
      <c r="FY13" s="153"/>
      <c r="FZ13" s="153"/>
      <c r="GA13" s="153"/>
      <c r="GB13" s="153"/>
      <c r="GC13" s="153"/>
      <c r="GD13" s="153"/>
      <c r="GE13" s="153"/>
      <c r="GF13" s="153"/>
      <c r="GG13" s="153"/>
      <c r="GH13" s="153"/>
      <c r="GI13" s="153"/>
      <c r="GJ13" s="153"/>
      <c r="GK13" s="153"/>
      <c r="GL13" s="153"/>
      <c r="GM13" s="153"/>
      <c r="GN13" s="153"/>
      <c r="GO13" s="153"/>
      <c r="GP13" s="153"/>
      <c r="GQ13" s="153"/>
      <c r="GR13" s="153"/>
      <c r="GS13" s="153"/>
      <c r="GT13" s="153"/>
      <c r="GU13" s="153"/>
      <c r="GV13" s="153"/>
      <c r="GW13" s="153"/>
      <c r="GX13" s="153"/>
      <c r="GY13" s="153"/>
      <c r="GZ13" s="153"/>
      <c r="HA13" s="153"/>
      <c r="HB13" s="153"/>
      <c r="HC13" s="153"/>
      <c r="HD13" s="153"/>
      <c r="HE13" s="153"/>
      <c r="HF13" s="153"/>
      <c r="HG13" s="153"/>
      <c r="HH13" s="153"/>
      <c r="HI13" s="153"/>
      <c r="HJ13" s="153"/>
      <c r="HK13" s="153"/>
      <c r="HL13" s="153"/>
      <c r="HM13" s="153"/>
      <c r="HN13" s="153"/>
      <c r="HO13" s="153"/>
      <c r="HP13" s="153"/>
      <c r="HQ13" s="153"/>
      <c r="HR13" s="153"/>
      <c r="HS13" s="153"/>
      <c r="HT13" s="153"/>
      <c r="HU13" s="153"/>
      <c r="HV13" s="153"/>
      <c r="HW13" s="153"/>
      <c r="HX13" s="153"/>
      <c r="HY13" s="153"/>
      <c r="HZ13" s="153"/>
      <c r="IA13" s="153"/>
      <c r="IB13" s="153"/>
      <c r="IC13" s="153"/>
      <c r="ID13" s="153"/>
      <c r="IE13" s="153"/>
      <c r="IF13" s="153"/>
      <c r="IG13" s="153"/>
      <c r="IH13" s="153"/>
      <c r="II13" s="153"/>
      <c r="IJ13" s="153"/>
      <c r="IK13" s="153"/>
      <c r="IL13" s="153"/>
      <c r="IM13" s="153"/>
      <c r="IN13" s="153"/>
      <c r="IO13" s="153"/>
      <c r="IP13" s="153"/>
      <c r="IQ13" s="153"/>
      <c r="IR13" s="153"/>
      <c r="IS13" s="153"/>
      <c r="IT13" s="153"/>
      <c r="IU13" s="153"/>
      <c r="IV13" s="153"/>
    </row>
    <row r="14" spans="1:256" ht="72.75" customHeight="1">
      <c r="A14" s="158"/>
      <c r="B14" s="159">
        <v>1</v>
      </c>
      <c r="C14" s="160">
        <f>UPPER(IF($A14="","",VLOOKUP($A14,'[3]m round robin žrebna lista'!$A$7:$R$128,2)))</f>
      </c>
      <c r="D14" s="161">
        <f>UPPER(IF($A14="","",VLOOKUP($A14,'[3]m round robin žrebna lista'!$A$7:$R$128,3)))</f>
      </c>
      <c r="E14" s="161">
        <f>PROPER(IF($A14="","",VLOOKUP($A14,'[3]m round robin žrebna lista'!$A$7:$R$128,4)))</f>
      </c>
      <c r="F14" s="162">
        <f>UPPER(IF($A14="","",VLOOKUP($A14,'[3]m round robin žrebna lista'!$A$7:$R$128,5)))</f>
      </c>
      <c r="G14" s="163"/>
      <c r="H14" s="164"/>
      <c r="I14" s="164"/>
      <c r="J14" s="164"/>
      <c r="K14" s="165"/>
      <c r="L14" s="165"/>
      <c r="M14" s="166">
        <f>IF($A14="","",VLOOKUP($A14,'[3]m round robin žrebna lista'!$A$7:$R$128,14))</f>
      </c>
      <c r="N14" s="165">
        <f>IF(L14="","",IF(L14=1,8,IF(L14=2,6,IF(L14=3,4,2))))</f>
      </c>
      <c r="O14" s="120"/>
      <c r="P14" s="167">
        <f>UPPER(IF($A14="","",VLOOKUP($A14,'[3]m round robin žrebna lista'!$A$7:$R$128,2)))</f>
      </c>
      <c r="Q14" s="167">
        <f>UPPER(IF($A14="","",VLOOKUP($A14,'[3]m round robin žrebna lista'!$A$7:$R$128,3)))</f>
      </c>
      <c r="R14" s="167">
        <f>PROPER(IF($A14="","",VLOOKUP($A14,'[3]m round robin žrebna lista'!$A$7:$R$128,4)))</f>
      </c>
      <c r="S14" s="167">
        <f>UPPER(IF($A14="","",VLOOKUP($A14,'[3]m round robin žrebna lista'!$A$7:$R$128,5)))</f>
      </c>
      <c r="T14" s="168"/>
      <c r="U14" s="169"/>
      <c r="V14" s="169"/>
      <c r="W14" s="169"/>
      <c r="X14" s="120"/>
      <c r="Y14" s="167">
        <f>UPPER(IF($A14="","",VLOOKUP($A14,'[3]m round robin žrebna lista'!$A$7:$R$128,2)))</f>
      </c>
      <c r="Z14" s="167">
        <f>UPPER(IF($A14="","",VLOOKUP($A14,'[3]m round robin žrebna lista'!$A$7:$R$128,3)))</f>
      </c>
      <c r="AA14" s="167">
        <f>PROPER(IF($A14="","",VLOOKUP($A14,'[3]m round robin žrebna lista'!$A$7:$R$128,4)))</f>
      </c>
      <c r="AB14" s="167">
        <f>UPPER(IF($A14="","",VLOOKUP($A14,'[3]m round robin žrebna lista'!$A$7:$R$128,5)))</f>
      </c>
      <c r="AC14" s="168"/>
      <c r="AD14" s="169">
        <f>IF(U14="","",IF(U14="1bb","1bb",IF(U14="2bb","2bb",IF(U14=1,$M15,0))))</f>
      </c>
      <c r="AE14" s="169">
        <f>IF(V14="","",IF(V14="1bb","1bb",IF(V14="3bb","3bb",IF(V14=1,$M16,0))))</f>
      </c>
      <c r="AF14" s="169">
        <f>IF(W14="","",IF(W14="1bb","1bb",IF(W14="4bb","4bb",IF(W14=1,$M17,0))))</f>
      </c>
      <c r="AG14" s="175">
        <f>SUM(AD14:AF14)</f>
        <v>0</v>
      </c>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row>
    <row r="15" spans="1:256" ht="72.75" customHeight="1">
      <c r="A15" s="158"/>
      <c r="B15" s="159">
        <v>2</v>
      </c>
      <c r="C15" s="160">
        <f>UPPER(IF($A15="","",VLOOKUP($A15,'[3]m round robin žrebna lista'!$A$7:$R$128,2)))</f>
      </c>
      <c r="D15" s="161">
        <f>UPPER(IF($A15="","",VLOOKUP($A15,'[3]m round robin žrebna lista'!$A$7:$R$128,3)))</f>
      </c>
      <c r="E15" s="161">
        <f>PROPER(IF($A15="","",VLOOKUP($A15,'[3]m round robin žrebna lista'!$A$7:$R$128,4)))</f>
      </c>
      <c r="F15" s="162">
        <f>UPPER(IF($A15="","",VLOOKUP($A15,'[3]m round robin žrebna lista'!$A$7:$R$128,5)))</f>
      </c>
      <c r="G15" s="164"/>
      <c r="H15" s="163"/>
      <c r="I15" s="164"/>
      <c r="J15" s="164"/>
      <c r="K15" s="165"/>
      <c r="L15" s="165"/>
      <c r="M15" s="166">
        <f>IF($A15="","",VLOOKUP($A15,'[3]m round robin žrebna lista'!$A$7:$R$128,14))</f>
      </c>
      <c r="N15" s="165">
        <f>IF(L15="","",IF(L15=1,8,IF(L15=2,6,IF(L15=3,4,2))))</f>
      </c>
      <c r="O15" s="120"/>
      <c r="P15" s="167">
        <f>UPPER(IF($A15="","",VLOOKUP($A15,'[3]m round robin žrebna lista'!$A$7:$R$128,2)))</f>
      </c>
      <c r="Q15" s="167">
        <f>UPPER(IF($A15="","",VLOOKUP($A15,'[3]m round robin žrebna lista'!$A$7:$R$128,3)))</f>
      </c>
      <c r="R15" s="167">
        <f>PROPER(IF($A15="","",VLOOKUP($A15,'[3]m round robin žrebna lista'!$A$7:$R$128,4)))</f>
      </c>
      <c r="S15" s="167">
        <f>UPPER(IF($A15="","",VLOOKUP($A15,'[3]m round robin žrebna lista'!$A$7:$R$128,5)))</f>
      </c>
      <c r="T15" s="169"/>
      <c r="U15" s="168"/>
      <c r="V15" s="169"/>
      <c r="W15" s="169"/>
      <c r="X15" s="120"/>
      <c r="Y15" s="167">
        <f>UPPER(IF($A15="","",VLOOKUP($A15,'[3]m round robin žrebna lista'!$A$7:$R$128,2)))</f>
      </c>
      <c r="Z15" s="167">
        <f>UPPER(IF($A15="","",VLOOKUP($A15,'[3]m round robin žrebna lista'!$A$7:$R$128,3)))</f>
      </c>
      <c r="AA15" s="167">
        <f>PROPER(IF($A15="","",VLOOKUP($A15,'[3]m round robin žrebna lista'!$A$7:$R$128,4)))</f>
      </c>
      <c r="AB15" s="167">
        <f>UPPER(IF($A15="","",VLOOKUP($A15,'[3]m round robin žrebna lista'!$A$7:$R$128,5)))</f>
      </c>
      <c r="AC15" s="169">
        <f>IF(T15="","",IF(T15="1bb","1bb",IF(T15="2bb","2bb",IF(T15=1,0,M14))))</f>
      </c>
      <c r="AD15" s="168"/>
      <c r="AE15" s="169">
        <f>IF(V15="","",IF(V15="2bb","2bb",IF(V15="3bb","3bb",IF(V15=2,M16,0))))</f>
      </c>
      <c r="AF15" s="169">
        <f>IF(W15="","",IF(W15="2bb","2bb",IF(W15="4bb","4bb",IF(W15=2,M17,0))))</f>
      </c>
      <c r="AG15" s="175">
        <f>SUM(AC15:AF15)</f>
        <v>0</v>
      </c>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row>
    <row r="16" spans="1:256" ht="72.75" customHeight="1">
      <c r="A16" s="158"/>
      <c r="B16" s="159">
        <v>3</v>
      </c>
      <c r="C16" s="160">
        <f>UPPER(IF($A16="","",VLOOKUP($A16,'[3]m round robin žrebna lista'!$A$7:$R$128,2)))</f>
      </c>
      <c r="D16" s="161">
        <f>UPPER(IF($A16="","",VLOOKUP($A16,'[3]m round robin žrebna lista'!$A$7:$R$128,3)))</f>
      </c>
      <c r="E16" s="161">
        <f>PROPER(IF($A16="","",VLOOKUP($A16,'[3]m round robin žrebna lista'!$A$7:$R$128,4)))</f>
      </c>
      <c r="F16" s="162">
        <f>UPPER(IF($A16="","",VLOOKUP($A16,'[3]m round robin žrebna lista'!$A$7:$R$128,5)))</f>
      </c>
      <c r="G16" s="164"/>
      <c r="H16" s="164"/>
      <c r="I16" s="163"/>
      <c r="J16" s="164"/>
      <c r="K16" s="165"/>
      <c r="L16" s="165"/>
      <c r="M16" s="166">
        <f>IF($A16="","",VLOOKUP($A16,'[3]m round robin žrebna lista'!$A$7:$R$128,14))</f>
      </c>
      <c r="N16" s="165">
        <f>IF(L16="","",IF(L16=1,8,IF(L16=2,6,IF(L16=3,4,2))))</f>
      </c>
      <c r="O16" s="120"/>
      <c r="P16" s="167">
        <f>UPPER(IF($A16="","",VLOOKUP($A16,'[3]m round robin žrebna lista'!$A$7:$R$128,2)))</f>
      </c>
      <c r="Q16" s="167">
        <f>UPPER(IF($A16="","",VLOOKUP($A16,'[3]m round robin žrebna lista'!$A$7:$R$128,3)))</f>
      </c>
      <c r="R16" s="167">
        <f>PROPER(IF($A16="","",VLOOKUP($A16,'[3]m round robin žrebna lista'!$A$7:$R$128,4)))</f>
      </c>
      <c r="S16" s="167">
        <f>UPPER(IF($A16="","",VLOOKUP($A16,'[3]m round robin žrebna lista'!$A$7:$R$128,5)))</f>
      </c>
      <c r="T16" s="169"/>
      <c r="U16" s="169"/>
      <c r="V16" s="168"/>
      <c r="W16" s="169"/>
      <c r="X16" s="120"/>
      <c r="Y16" s="167">
        <f>UPPER(IF($A16="","",VLOOKUP($A16,'[3]m round robin žrebna lista'!$A$7:$R$128,2)))</f>
      </c>
      <c r="Z16" s="167">
        <f>UPPER(IF($A16="","",VLOOKUP($A16,'[3]m round robin žrebna lista'!$A$7:$R$128,3)))</f>
      </c>
      <c r="AA16" s="167">
        <f>PROPER(IF($A16="","",VLOOKUP($A16,'[3]m round robin žrebna lista'!$A$7:$R$128,4)))</f>
      </c>
      <c r="AB16" s="167">
        <f>UPPER(IF($A16="","",VLOOKUP($A16,'[3]m round robin žrebna lista'!$A$7:$R$128,5)))</f>
      </c>
      <c r="AC16" s="169">
        <f>IF(T16="","",IF(T16="1bb","1bb",IF(T16="3bb","3bb",IF(T16=1,0,M14))))</f>
      </c>
      <c r="AD16" s="169">
        <f>IF(U16="","",IF(U16="2bb","2bb",IF(U16="3bb","3bb",IF(U16=2,0,M15))))</f>
      </c>
      <c r="AE16" s="168"/>
      <c r="AF16" s="169">
        <f>IF(W16="","",IF(W16="3bb","3bb",IF(W16="4bb","4bb",IF(W16=3,M17,0))))</f>
      </c>
      <c r="AG16" s="175">
        <f>SUM(AC16:AF16)</f>
        <v>0</v>
      </c>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c r="IR16" s="119"/>
      <c r="IS16" s="119"/>
      <c r="IT16" s="119"/>
      <c r="IU16" s="119"/>
      <c r="IV16" s="119"/>
    </row>
    <row r="17" spans="1:256" ht="72.75" customHeight="1">
      <c r="A17" s="158"/>
      <c r="B17" s="159">
        <v>4</v>
      </c>
      <c r="C17" s="160">
        <f>UPPER(IF($A17="","",VLOOKUP($A17,'[3]m round robin žrebna lista'!$A$7:$R$128,2)))</f>
      </c>
      <c r="D17" s="161">
        <f>UPPER(IF($A17="","",VLOOKUP($A17,'[3]m round robin žrebna lista'!$A$7:$R$128,3)))</f>
      </c>
      <c r="E17" s="161">
        <f>PROPER(IF($A17="","",VLOOKUP($A17,'[3]m round robin žrebna lista'!$A$7:$R$128,4)))</f>
      </c>
      <c r="F17" s="162">
        <f>UPPER(IF($A17="","",VLOOKUP($A17,'[3]m round robin žrebna lista'!$A$7:$R$128,5)))</f>
      </c>
      <c r="G17" s="164"/>
      <c r="H17" s="164"/>
      <c r="I17" s="164"/>
      <c r="J17" s="163"/>
      <c r="K17" s="165"/>
      <c r="L17" s="165"/>
      <c r="M17" s="166">
        <f>IF($A17="","",VLOOKUP($A17,'[3]m round robin žrebna lista'!$A$7:$R$128,14))</f>
      </c>
      <c r="N17" s="165">
        <f>IF(L17="","",IF(L17=1,8,IF(L17=2,6,IF(L17=3,4,2))))</f>
      </c>
      <c r="O17" s="120"/>
      <c r="P17" s="167">
        <f>UPPER(IF($A17="","",VLOOKUP($A17,'[3]m round robin žrebna lista'!$A$7:$R$128,2)))</f>
      </c>
      <c r="Q17" s="167">
        <f>UPPER(IF($A17="","",VLOOKUP($A17,'[3]m round robin žrebna lista'!$A$7:$R$128,3)))</f>
      </c>
      <c r="R17" s="167">
        <f>PROPER(IF($A17="","",VLOOKUP($A17,'[3]m round robin žrebna lista'!$A$7:$R$128,4)))</f>
      </c>
      <c r="S17" s="167">
        <f>UPPER(IF($A17="","",VLOOKUP($A17,'[3]m round robin žrebna lista'!$A$7:$R$128,5)))</f>
      </c>
      <c r="T17" s="169"/>
      <c r="U17" s="169"/>
      <c r="V17" s="169"/>
      <c r="W17" s="168"/>
      <c r="X17" s="120"/>
      <c r="Y17" s="167">
        <f>UPPER(IF($A17="","",VLOOKUP($A17,'[3]m round robin žrebna lista'!$A$7:$R$128,2)))</f>
      </c>
      <c r="Z17" s="167">
        <f>UPPER(IF($A17="","",VLOOKUP($A17,'[3]m round robin žrebna lista'!$A$7:$R$128,3)))</f>
      </c>
      <c r="AA17" s="167">
        <f>PROPER(IF($A17="","",VLOOKUP($A17,'[3]m round robin žrebna lista'!$A$7:$R$128,4)))</f>
      </c>
      <c r="AB17" s="167">
        <f>UPPER(IF($A17="","",VLOOKUP($A17,'[3]m round robin žrebna lista'!$A$7:$R$128,5)))</f>
      </c>
      <c r="AC17" s="169">
        <f>IF(T17="","",IF(T17="1bb","1bb",IF(T17="4bb","4bb",IF(T17=1,0,M14))))</f>
      </c>
      <c r="AD17" s="169">
        <f>IF(U17="","",IF(U17="2bb","2bb",IF(U17="4bb","4bb",IF(U17=2,0,M15))))</f>
      </c>
      <c r="AE17" s="169">
        <f>IF(V17="","",IF(V17="3bb","3bb",IF(V17="4bb","4bb",IF(V17=3,0,M16))))</f>
      </c>
      <c r="AF17" s="168"/>
      <c r="AG17" s="175">
        <f>SUM(AC17:AE17)</f>
        <v>0</v>
      </c>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c r="IR17" s="119"/>
      <c r="IS17" s="119"/>
      <c r="IT17" s="119"/>
      <c r="IU17" s="119"/>
      <c r="IV17" s="119"/>
    </row>
    <row r="18" spans="1:256" ht="90" customHeight="1">
      <c r="A18" s="176"/>
      <c r="B18" s="176"/>
      <c r="C18" s="139" t="s">
        <v>100</v>
      </c>
      <c r="D18" s="139"/>
      <c r="E18" s="140"/>
      <c r="F18" s="141"/>
      <c r="G18" s="142"/>
      <c r="H18" s="142"/>
      <c r="I18" s="142"/>
      <c r="J18" s="142"/>
      <c r="K18" s="143" t="s">
        <v>90</v>
      </c>
      <c r="L18" s="143" t="s">
        <v>91</v>
      </c>
      <c r="M18" s="118"/>
      <c r="N18" s="119"/>
      <c r="O18" s="119"/>
      <c r="P18" s="120"/>
      <c r="Q18" s="120"/>
      <c r="R18" s="120"/>
      <c r="S18" s="120"/>
      <c r="T18" s="120"/>
      <c r="U18" s="120"/>
      <c r="V18" s="120"/>
      <c r="W18" s="120"/>
      <c r="X18" s="120"/>
      <c r="Y18" s="120"/>
      <c r="Z18" s="120"/>
      <c r="AA18" s="120"/>
      <c r="AB18" s="120"/>
      <c r="AC18" s="120"/>
      <c r="AD18" s="120"/>
      <c r="AE18" s="120"/>
      <c r="AF18" s="120"/>
      <c r="AG18" s="120"/>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c r="IR18" s="119"/>
      <c r="IS18" s="119"/>
      <c r="IT18" s="119"/>
      <c r="IU18" s="119"/>
      <c r="IV18" s="119"/>
    </row>
    <row r="19" spans="1:256" s="157" customFormat="1" ht="40.5" customHeight="1">
      <c r="A19" s="176"/>
      <c r="B19" s="176"/>
      <c r="C19" s="150" t="s">
        <v>13</v>
      </c>
      <c r="D19" s="151" t="s">
        <v>14</v>
      </c>
      <c r="E19" s="174" t="s">
        <v>15</v>
      </c>
      <c r="F19" s="151" t="s">
        <v>4</v>
      </c>
      <c r="G19" s="142"/>
      <c r="H19" s="142"/>
      <c r="I19" s="142"/>
      <c r="J19" s="142"/>
      <c r="K19" s="143"/>
      <c r="L19" s="143"/>
      <c r="M19" s="118"/>
      <c r="N19" s="152" t="s">
        <v>93</v>
      </c>
      <c r="O19" s="153"/>
      <c r="P19" s="154" t="s">
        <v>13</v>
      </c>
      <c r="Q19" s="154" t="s">
        <v>14</v>
      </c>
      <c r="R19" s="154" t="s">
        <v>15</v>
      </c>
      <c r="S19" s="154" t="s">
        <v>4</v>
      </c>
      <c r="T19" s="155"/>
      <c r="U19" s="152"/>
      <c r="V19" s="152"/>
      <c r="W19" s="152"/>
      <c r="X19" s="152"/>
      <c r="Y19" s="154" t="s">
        <v>13</v>
      </c>
      <c r="Z19" s="154" t="s">
        <v>14</v>
      </c>
      <c r="AA19" s="154" t="s">
        <v>15</v>
      </c>
      <c r="AB19" s="154" t="s">
        <v>4</v>
      </c>
      <c r="AC19" s="154"/>
      <c r="AD19" s="154"/>
      <c r="AE19" s="154"/>
      <c r="AF19" s="154"/>
      <c r="AG19" s="156" t="s">
        <v>94</v>
      </c>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153"/>
      <c r="DH19" s="153"/>
      <c r="DI19" s="153"/>
      <c r="DJ19" s="153"/>
      <c r="DK19" s="153"/>
      <c r="DL19" s="153"/>
      <c r="DM19" s="153"/>
      <c r="DN19" s="153"/>
      <c r="DO19" s="153"/>
      <c r="DP19" s="153"/>
      <c r="DQ19" s="153"/>
      <c r="DR19" s="153"/>
      <c r="DS19" s="153"/>
      <c r="DT19" s="153"/>
      <c r="DU19" s="153"/>
      <c r="DV19" s="153"/>
      <c r="DW19" s="153"/>
      <c r="DX19" s="153"/>
      <c r="DY19" s="153"/>
      <c r="DZ19" s="153"/>
      <c r="EA19" s="153"/>
      <c r="EB19" s="153"/>
      <c r="EC19" s="153"/>
      <c r="ED19" s="153"/>
      <c r="EE19" s="153"/>
      <c r="EF19" s="153"/>
      <c r="EG19" s="153"/>
      <c r="EH19" s="153"/>
      <c r="EI19" s="153"/>
      <c r="EJ19" s="153"/>
      <c r="EK19" s="153"/>
      <c r="EL19" s="153"/>
      <c r="EM19" s="153"/>
      <c r="EN19" s="153"/>
      <c r="EO19" s="153"/>
      <c r="EP19" s="153"/>
      <c r="EQ19" s="153"/>
      <c r="ER19" s="153"/>
      <c r="ES19" s="153"/>
      <c r="ET19" s="153"/>
      <c r="EU19" s="153"/>
      <c r="EV19" s="153"/>
      <c r="EW19" s="153"/>
      <c r="EX19" s="153"/>
      <c r="EY19" s="153"/>
      <c r="EZ19" s="153"/>
      <c r="FA19" s="153"/>
      <c r="FB19" s="153"/>
      <c r="FC19" s="153"/>
      <c r="FD19" s="153"/>
      <c r="FE19" s="153"/>
      <c r="FF19" s="153"/>
      <c r="FG19" s="153"/>
      <c r="FH19" s="153"/>
      <c r="FI19" s="153"/>
      <c r="FJ19" s="153"/>
      <c r="FK19" s="153"/>
      <c r="FL19" s="153"/>
      <c r="FM19" s="153"/>
      <c r="FN19" s="153"/>
      <c r="FO19" s="153"/>
      <c r="FP19" s="153"/>
      <c r="FQ19" s="153"/>
      <c r="FR19" s="153"/>
      <c r="FS19" s="153"/>
      <c r="FT19" s="153"/>
      <c r="FU19" s="153"/>
      <c r="FV19" s="153"/>
      <c r="FW19" s="153"/>
      <c r="FX19" s="153"/>
      <c r="FY19" s="153"/>
      <c r="FZ19" s="153"/>
      <c r="GA19" s="153"/>
      <c r="GB19" s="153"/>
      <c r="GC19" s="153"/>
      <c r="GD19" s="153"/>
      <c r="GE19" s="153"/>
      <c r="GF19" s="153"/>
      <c r="GG19" s="153"/>
      <c r="GH19" s="153"/>
      <c r="GI19" s="153"/>
      <c r="GJ19" s="153"/>
      <c r="GK19" s="153"/>
      <c r="GL19" s="153"/>
      <c r="GM19" s="153"/>
      <c r="GN19" s="153"/>
      <c r="GO19" s="153"/>
      <c r="GP19" s="153"/>
      <c r="GQ19" s="153"/>
      <c r="GR19" s="153"/>
      <c r="GS19" s="153"/>
      <c r="GT19" s="153"/>
      <c r="GU19" s="153"/>
      <c r="GV19" s="153"/>
      <c r="GW19" s="153"/>
      <c r="GX19" s="153"/>
      <c r="GY19" s="153"/>
      <c r="GZ19" s="153"/>
      <c r="HA19" s="153"/>
      <c r="HB19" s="153"/>
      <c r="HC19" s="153"/>
      <c r="HD19" s="153"/>
      <c r="HE19" s="153"/>
      <c r="HF19" s="153"/>
      <c r="HG19" s="153"/>
      <c r="HH19" s="153"/>
      <c r="HI19" s="153"/>
      <c r="HJ19" s="153"/>
      <c r="HK19" s="153"/>
      <c r="HL19" s="153"/>
      <c r="HM19" s="153"/>
      <c r="HN19" s="153"/>
      <c r="HO19" s="153"/>
      <c r="HP19" s="153"/>
      <c r="HQ19" s="153"/>
      <c r="HR19" s="153"/>
      <c r="HS19" s="153"/>
      <c r="HT19" s="153"/>
      <c r="HU19" s="153"/>
      <c r="HV19" s="153"/>
      <c r="HW19" s="153"/>
      <c r="HX19" s="153"/>
      <c r="HY19" s="153"/>
      <c r="HZ19" s="153"/>
      <c r="IA19" s="153"/>
      <c r="IB19" s="153"/>
      <c r="IC19" s="153"/>
      <c r="ID19" s="153"/>
      <c r="IE19" s="153"/>
      <c r="IF19" s="153"/>
      <c r="IG19" s="153"/>
      <c r="IH19" s="153"/>
      <c r="II19" s="153"/>
      <c r="IJ19" s="153"/>
      <c r="IK19" s="153"/>
      <c r="IL19" s="153"/>
      <c r="IM19" s="153"/>
      <c r="IN19" s="153"/>
      <c r="IO19" s="153"/>
      <c r="IP19" s="153"/>
      <c r="IQ19" s="153"/>
      <c r="IR19" s="153"/>
      <c r="IS19" s="153"/>
      <c r="IT19" s="153"/>
      <c r="IU19" s="153"/>
      <c r="IV19" s="153"/>
    </row>
    <row r="20" spans="1:256" ht="72.75" customHeight="1">
      <c r="A20" s="158"/>
      <c r="B20" s="159">
        <v>1</v>
      </c>
      <c r="C20" s="160">
        <f>UPPER(IF($A20="","",VLOOKUP($A20,'[3]m round robin žrebna lista'!$A$7:$R$128,2)))</f>
      </c>
      <c r="D20" s="161">
        <f>UPPER(IF($A20="","",VLOOKUP($A20,'[3]m round robin žrebna lista'!$A$7:$R$128,3)))</f>
      </c>
      <c r="E20" s="161">
        <f>PROPER(IF($A20="","",VLOOKUP($A20,'[3]m round robin žrebna lista'!$A$7:$R$128,4)))</f>
      </c>
      <c r="F20" s="162">
        <f>UPPER(IF($A20="","",VLOOKUP($A20,'[3]m round robin žrebna lista'!$A$7:$R$128,5)))</f>
      </c>
      <c r="G20" s="163"/>
      <c r="H20" s="164"/>
      <c r="I20" s="164"/>
      <c r="J20" s="164"/>
      <c r="K20" s="165"/>
      <c r="L20" s="165"/>
      <c r="M20" s="166">
        <f>IF($A20="","",VLOOKUP($A20,'[3]m round robin žrebna lista'!$A$7:$R$128,14))</f>
      </c>
      <c r="N20" s="165">
        <f>IF(L20="","",IF(L20=1,8,IF(L20=2,6,IF(L20=3,4,2))))</f>
      </c>
      <c r="O20" s="120"/>
      <c r="P20" s="167">
        <f>UPPER(IF($A20="","",VLOOKUP($A20,'[3]m round robin žrebna lista'!$A$7:$R$128,2)))</f>
      </c>
      <c r="Q20" s="167">
        <f>UPPER(IF($A20="","",VLOOKUP($A20,'[3]m round robin žrebna lista'!$A$7:$R$128,3)))</f>
      </c>
      <c r="R20" s="167">
        <f>PROPER(IF($A20="","",VLOOKUP($A20,'[3]m round robin žrebna lista'!$A$7:$R$128,4)))</f>
      </c>
      <c r="S20" s="167">
        <f>UPPER(IF($A20="","",VLOOKUP($A20,'[3]m round robin žrebna lista'!$A$7:$R$128,5)))</f>
      </c>
      <c r="T20" s="168"/>
      <c r="U20" s="169"/>
      <c r="V20" s="169"/>
      <c r="W20" s="169"/>
      <c r="X20" s="120"/>
      <c r="Y20" s="167">
        <f>UPPER(IF($A20="","",VLOOKUP($A20,'[3]m round robin žrebna lista'!$A$7:$R$128,2)))</f>
      </c>
      <c r="Z20" s="167">
        <f>UPPER(IF($A20="","",VLOOKUP($A20,'[3]m round robin žrebna lista'!$A$7:$R$128,3)))</f>
      </c>
      <c r="AA20" s="167">
        <f>PROPER(IF($A20="","",VLOOKUP($A20,'[3]m round robin žrebna lista'!$A$7:$R$128,4)))</f>
      </c>
      <c r="AB20" s="167">
        <f>UPPER(IF($A20="","",VLOOKUP($A20,'[3]m round robin žrebna lista'!$A$7:$R$128,5)))</f>
      </c>
      <c r="AC20" s="168"/>
      <c r="AD20" s="169">
        <f>IF(U20="","",IF(U20="1bb","1bb",IF(U20="2bb","2bb",IF(U20=1,$M21,0))))</f>
      </c>
      <c r="AE20" s="169">
        <f>IF(V20="","",IF(V20="1bb","1bb",IF(V20="3bb","3bb",IF(V20=1,$M22,0))))</f>
      </c>
      <c r="AF20" s="169">
        <f>IF(W20="","",IF(W20="1bb","1bb",IF(W20="4bb","4bb",IF(W20=1,$M23,0))))</f>
      </c>
      <c r="AG20" s="175">
        <f>SUM(AD20:AF20)</f>
        <v>0</v>
      </c>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row>
    <row r="21" spans="1:256" ht="72.75" customHeight="1">
      <c r="A21" s="158"/>
      <c r="B21" s="159">
        <v>2</v>
      </c>
      <c r="C21" s="160">
        <f>UPPER(IF($A21="","",VLOOKUP($A21,'[3]m round robin žrebna lista'!$A$7:$R$128,2)))</f>
      </c>
      <c r="D21" s="161">
        <f>UPPER(IF($A21="","",VLOOKUP($A21,'[3]m round robin žrebna lista'!$A$7:$R$128,3)))</f>
      </c>
      <c r="E21" s="161">
        <f>PROPER(IF($A21="","",VLOOKUP($A21,'[3]m round robin žrebna lista'!$A$7:$R$128,4)))</f>
      </c>
      <c r="F21" s="162">
        <f>UPPER(IF($A21="","",VLOOKUP($A21,'[3]m round robin žrebna lista'!$A$7:$R$128,5)))</f>
      </c>
      <c r="G21" s="164"/>
      <c r="H21" s="163"/>
      <c r="I21" s="164"/>
      <c r="J21" s="164"/>
      <c r="K21" s="165"/>
      <c r="L21" s="165"/>
      <c r="M21" s="166">
        <f>IF($A21="","",VLOOKUP($A21,'[3]m round robin žrebna lista'!$A$7:$R$128,14))</f>
      </c>
      <c r="N21" s="165">
        <f>IF(L21="","",IF(L21=1,8,IF(L21=2,6,IF(L21=3,4,2))))</f>
      </c>
      <c r="O21" s="120"/>
      <c r="P21" s="167">
        <f>UPPER(IF($A21="","",VLOOKUP($A21,'[3]m round robin žrebna lista'!$A$7:$R$128,2)))</f>
      </c>
      <c r="Q21" s="167">
        <f>UPPER(IF($A21="","",VLOOKUP($A21,'[3]m round robin žrebna lista'!$A$7:$R$128,3)))</f>
      </c>
      <c r="R21" s="167">
        <f>PROPER(IF($A21="","",VLOOKUP($A21,'[3]m round robin žrebna lista'!$A$7:$R$128,4)))</f>
      </c>
      <c r="S21" s="167">
        <f>UPPER(IF($A21="","",VLOOKUP($A21,'[3]m round robin žrebna lista'!$A$7:$R$128,5)))</f>
      </c>
      <c r="T21" s="169"/>
      <c r="U21" s="168"/>
      <c r="V21" s="169"/>
      <c r="W21" s="169"/>
      <c r="X21" s="120"/>
      <c r="Y21" s="167">
        <f>UPPER(IF($A21="","",VLOOKUP($A21,'[3]m round robin žrebna lista'!$A$7:$R$128,2)))</f>
      </c>
      <c r="Z21" s="167">
        <f>UPPER(IF($A21="","",VLOOKUP($A21,'[3]m round robin žrebna lista'!$A$7:$R$128,3)))</f>
      </c>
      <c r="AA21" s="167">
        <f>PROPER(IF($A21="","",VLOOKUP($A21,'[3]m round robin žrebna lista'!$A$7:$R$128,4)))</f>
      </c>
      <c r="AB21" s="167">
        <f>UPPER(IF($A21="","",VLOOKUP($A21,'[3]m round robin žrebna lista'!$A$7:$R$128,5)))</f>
      </c>
      <c r="AC21" s="169">
        <f>IF(T21="","",IF(T21="1bb","1bb",IF(T21="2bb","2bb",IF(T21=1,0,M20))))</f>
      </c>
      <c r="AD21" s="168"/>
      <c r="AE21" s="169">
        <f>IF(V21="","",IF(V21="2bb","2bb",IF(V21="3bb","3bb",IF(V21=2,M22,0))))</f>
      </c>
      <c r="AF21" s="169">
        <f>IF(W21="","",IF(W21="2bb","2bb",IF(W21="4bb","4bb",IF(W21=2,M23,0))))</f>
      </c>
      <c r="AG21" s="175">
        <f>SUM(AC21:AF21)</f>
        <v>0</v>
      </c>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row>
    <row r="22" spans="1:256" ht="72.75" customHeight="1">
      <c r="A22" s="158"/>
      <c r="B22" s="159">
        <v>3</v>
      </c>
      <c r="C22" s="160">
        <f>UPPER(IF($A22="","",VLOOKUP($A22,'[3]m round robin žrebna lista'!$A$7:$R$128,2)))</f>
      </c>
      <c r="D22" s="161">
        <f>UPPER(IF($A22="","",VLOOKUP($A22,'[3]m round robin žrebna lista'!$A$7:$R$128,3)))</f>
      </c>
      <c r="E22" s="161">
        <f>PROPER(IF($A22="","",VLOOKUP($A22,'[3]m round robin žrebna lista'!$A$7:$R$128,4)))</f>
      </c>
      <c r="F22" s="162">
        <f>UPPER(IF($A22="","",VLOOKUP($A22,'[3]m round robin žrebna lista'!$A$7:$R$128,5)))</f>
      </c>
      <c r="G22" s="164"/>
      <c r="H22" s="164"/>
      <c r="I22" s="163"/>
      <c r="J22" s="164"/>
      <c r="K22" s="165"/>
      <c r="L22" s="165"/>
      <c r="M22" s="166">
        <f>IF($A22="","",VLOOKUP($A22,'[3]m round robin žrebna lista'!$A$7:$R$128,14))</f>
      </c>
      <c r="N22" s="165">
        <f>IF(L22="","",IF(L22=1,8,IF(L22=2,6,IF(L22=3,4,2))))</f>
      </c>
      <c r="O22" s="120"/>
      <c r="P22" s="167">
        <f>UPPER(IF($A22="","",VLOOKUP($A22,'[3]m round robin žrebna lista'!$A$7:$R$128,2)))</f>
      </c>
      <c r="Q22" s="167">
        <f>UPPER(IF($A22="","",VLOOKUP($A22,'[3]m round robin žrebna lista'!$A$7:$R$128,3)))</f>
      </c>
      <c r="R22" s="167">
        <f>PROPER(IF($A22="","",VLOOKUP($A22,'[3]m round robin žrebna lista'!$A$7:$R$128,4)))</f>
      </c>
      <c r="S22" s="167">
        <f>UPPER(IF($A22="","",VLOOKUP($A22,'[3]m round robin žrebna lista'!$A$7:$R$128,5)))</f>
      </c>
      <c r="T22" s="169"/>
      <c r="U22" s="169"/>
      <c r="V22" s="168"/>
      <c r="W22" s="169"/>
      <c r="X22" s="120"/>
      <c r="Y22" s="167">
        <f>UPPER(IF($A22="","",VLOOKUP($A22,'[3]m round robin žrebna lista'!$A$7:$R$128,2)))</f>
      </c>
      <c r="Z22" s="167">
        <f>UPPER(IF($A22="","",VLOOKUP($A22,'[3]m round robin žrebna lista'!$A$7:$R$128,3)))</f>
      </c>
      <c r="AA22" s="167">
        <f>PROPER(IF($A22="","",VLOOKUP($A22,'[3]m round robin žrebna lista'!$A$7:$R$128,4)))</f>
      </c>
      <c r="AB22" s="167">
        <f>UPPER(IF($A22="","",VLOOKUP($A22,'[3]m round robin žrebna lista'!$A$7:$R$128,5)))</f>
      </c>
      <c r="AC22" s="169">
        <f>IF(T22="","",IF(T22="1bb","1bb",IF(T22="3bb","3bb",IF(T22=1,0,M20))))</f>
      </c>
      <c r="AD22" s="169">
        <f>IF(U22="","",IF(U22="2bb","2bb",IF(U22="3bb","3bb",IF(U22=2,0,M21))))</f>
      </c>
      <c r="AE22" s="168"/>
      <c r="AF22" s="169">
        <f>IF(W22="","",IF(W22="3bb","3bb",IF(W22="4bb","4bb",IF(W22=3,M23,0))))</f>
      </c>
      <c r="AG22" s="175">
        <f>SUM(AC22:AF22)</f>
        <v>0</v>
      </c>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row>
    <row r="23" spans="1:256" ht="72.75" customHeight="1">
      <c r="A23" s="158"/>
      <c r="B23" s="159">
        <v>4</v>
      </c>
      <c r="C23" s="160">
        <f>UPPER(IF($A23="","",VLOOKUP($A23,'[3]m round robin žrebna lista'!$A$7:$R$128,2)))</f>
      </c>
      <c r="D23" s="161">
        <f>UPPER(IF($A23="","",VLOOKUP($A23,'[3]m round robin žrebna lista'!$A$7:$R$128,3)))</f>
      </c>
      <c r="E23" s="161">
        <f>PROPER(IF($A23="","",VLOOKUP($A23,'[3]m round robin žrebna lista'!$A$7:$R$128,4)))</f>
      </c>
      <c r="F23" s="162">
        <f>UPPER(IF($A23="","",VLOOKUP($A23,'[3]m round robin žrebna lista'!$A$7:$R$128,5)))</f>
      </c>
      <c r="G23" s="164"/>
      <c r="H23" s="164"/>
      <c r="I23" s="164"/>
      <c r="J23" s="163"/>
      <c r="K23" s="165"/>
      <c r="L23" s="165"/>
      <c r="M23" s="166">
        <f>IF($A23="","",VLOOKUP($A23,'[3]m round robin žrebna lista'!$A$7:$R$128,14))</f>
      </c>
      <c r="N23" s="165">
        <f>IF(L23="","",IF(L23=1,8,IF(L23=2,6,IF(L23=3,4,2))))</f>
      </c>
      <c r="O23" s="120"/>
      <c r="P23" s="167">
        <f>UPPER(IF($A23="","",VLOOKUP($A23,'[3]m round robin žrebna lista'!$A$7:$R$128,2)))</f>
      </c>
      <c r="Q23" s="167">
        <f>UPPER(IF($A23="","",VLOOKUP($A23,'[3]m round robin žrebna lista'!$A$7:$R$128,3)))</f>
      </c>
      <c r="R23" s="167">
        <f>PROPER(IF($A23="","",VLOOKUP($A23,'[3]m round robin žrebna lista'!$A$7:$R$128,4)))</f>
      </c>
      <c r="S23" s="167">
        <f>UPPER(IF($A23="","",VLOOKUP($A23,'[3]m round robin žrebna lista'!$A$7:$R$128,5)))</f>
      </c>
      <c r="T23" s="169"/>
      <c r="U23" s="169"/>
      <c r="V23" s="169"/>
      <c r="W23" s="168"/>
      <c r="X23" s="120"/>
      <c r="Y23" s="167">
        <f>UPPER(IF($A23="","",VLOOKUP($A23,'[3]m round robin žrebna lista'!$A$7:$R$128,2)))</f>
      </c>
      <c r="Z23" s="167">
        <f>UPPER(IF($A23="","",VLOOKUP($A23,'[3]m round robin žrebna lista'!$A$7:$R$128,3)))</f>
      </c>
      <c r="AA23" s="167">
        <f>PROPER(IF($A23="","",VLOOKUP($A23,'[3]m round robin žrebna lista'!$A$7:$R$128,4)))</f>
      </c>
      <c r="AB23" s="167">
        <f>UPPER(IF($A23="","",VLOOKUP($A23,'[3]m round robin žrebna lista'!$A$7:$R$128,5)))</f>
      </c>
      <c r="AC23" s="169">
        <f>IF(T23="","",IF(T23="1bb","1bb",IF(T23="4bb","4bb",IF(T23=1,0,M20))))</f>
      </c>
      <c r="AD23" s="169">
        <f>IF(U23="","",IF(U23="2bb","2bb",IF(U23="4bb","4bb",IF(U23=2,0,M21))))</f>
      </c>
      <c r="AE23" s="169">
        <f>IF(V23="","",IF(V23="3bb","3bb",IF(V23="4bb","4bb",IF(V23=3,0,M22))))</f>
      </c>
      <c r="AF23" s="168"/>
      <c r="AG23" s="175">
        <f>SUM(AC23:AE23)</f>
        <v>0</v>
      </c>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c r="IR23" s="119"/>
      <c r="IS23" s="119"/>
      <c r="IT23" s="119"/>
      <c r="IU23" s="119"/>
      <c r="IV23" s="119"/>
    </row>
    <row r="24" spans="1:256" ht="112.5" customHeight="1">
      <c r="A24" s="177"/>
      <c r="B24" s="177"/>
      <c r="C24" s="178"/>
      <c r="D24" s="178"/>
      <c r="E24" s="179"/>
      <c r="F24" s="180" t="s">
        <v>101</v>
      </c>
      <c r="G24" s="181" t="str">
        <f>'[3]vnos podatkov'!$B$10</f>
        <v>Bor Zorzut</v>
      </c>
      <c r="H24" s="181"/>
      <c r="I24" s="181"/>
      <c r="J24" s="182" t="s">
        <v>102</v>
      </c>
      <c r="K24" s="183"/>
      <c r="L24" s="183"/>
      <c r="M24" s="118"/>
      <c r="N24" s="119"/>
      <c r="O24" s="119"/>
      <c r="P24" s="120"/>
      <c r="Q24" s="120"/>
      <c r="R24" s="120"/>
      <c r="S24" s="120"/>
      <c r="T24" s="120"/>
      <c r="U24" s="120"/>
      <c r="V24" s="120"/>
      <c r="W24" s="120"/>
      <c r="X24" s="120"/>
      <c r="Y24" s="120"/>
      <c r="Z24" s="120"/>
      <c r="AA24" s="120"/>
      <c r="AB24" s="120"/>
      <c r="AC24" s="120"/>
      <c r="AD24" s="120"/>
      <c r="AE24" s="120"/>
      <c r="AF24" s="120"/>
      <c r="AG24" s="120"/>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c r="IR24" s="119"/>
      <c r="IS24" s="119"/>
      <c r="IT24" s="119"/>
      <c r="IU24" s="119"/>
      <c r="IV24" s="119"/>
    </row>
    <row r="25" spans="1:256" s="149" customFormat="1" ht="49.5" customHeight="1">
      <c r="A25" s="177"/>
      <c r="B25" s="177"/>
      <c r="C25" s="184" t="s">
        <v>103</v>
      </c>
      <c r="D25" s="185"/>
      <c r="E25" s="185"/>
      <c r="F25" s="186" t="s">
        <v>104</v>
      </c>
      <c r="G25" s="187" t="str">
        <f>'[3]vnos podatkov'!$E$10</f>
        <v>Aleš Brecelj</v>
      </c>
      <c r="H25" s="187" t="str">
        <f>'[3]vnos podatkov'!$E$10</f>
        <v>Aleš Brecelj</v>
      </c>
      <c r="I25" s="187" t="str">
        <f>'[3]vnos podatkov'!$E$10</f>
        <v>Aleš Brecelj</v>
      </c>
      <c r="J25" s="182" t="s">
        <v>102</v>
      </c>
      <c r="K25" s="188"/>
      <c r="L25" s="188"/>
      <c r="M25" s="118"/>
      <c r="N25" s="144"/>
      <c r="O25" s="144"/>
      <c r="P25" s="189"/>
      <c r="Q25" s="189"/>
      <c r="R25" s="189"/>
      <c r="S25" s="189"/>
      <c r="T25" s="189"/>
      <c r="U25" s="189"/>
      <c r="V25" s="189"/>
      <c r="W25" s="189"/>
      <c r="X25" s="189"/>
      <c r="Y25" s="189"/>
      <c r="Z25" s="189"/>
      <c r="AA25" s="189"/>
      <c r="AB25" s="189"/>
      <c r="AC25" s="189"/>
      <c r="AD25" s="189"/>
      <c r="AE25" s="189"/>
      <c r="AF25" s="189"/>
      <c r="AG25" s="189"/>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row>
    <row r="26" spans="1:13" ht="49.5" customHeight="1">
      <c r="A26" s="177"/>
      <c r="B26" s="177"/>
      <c r="C26" s="190" t="s">
        <v>105</v>
      </c>
      <c r="D26" s="185"/>
      <c r="E26" s="185"/>
      <c r="F26" s="180" t="s">
        <v>106</v>
      </c>
      <c r="G26" s="187"/>
      <c r="H26" s="187"/>
      <c r="I26" s="187"/>
      <c r="J26" s="182" t="s">
        <v>102</v>
      </c>
      <c r="K26" s="188"/>
      <c r="L26" s="188"/>
      <c r="M26" s="118"/>
    </row>
    <row r="27" spans="1:256" s="195" customFormat="1" ht="20.25">
      <c r="A27" s="192"/>
      <c r="B27" s="192"/>
      <c r="C27" s="192"/>
      <c r="D27" s="192"/>
      <c r="E27" s="192"/>
      <c r="F27" s="192"/>
      <c r="G27" s="192"/>
      <c r="H27" s="192"/>
      <c r="I27" s="192"/>
      <c r="J27" s="192"/>
      <c r="K27" s="192"/>
      <c r="L27" s="192"/>
      <c r="M27" s="118"/>
      <c r="N27" s="193"/>
      <c r="O27" s="193"/>
      <c r="P27" s="194"/>
      <c r="Q27" s="194"/>
      <c r="R27" s="194"/>
      <c r="S27" s="194"/>
      <c r="T27" s="194"/>
      <c r="U27" s="194"/>
      <c r="V27" s="194"/>
      <c r="W27" s="194"/>
      <c r="X27" s="194"/>
      <c r="Y27" s="194"/>
      <c r="Z27" s="194"/>
      <c r="AA27" s="194"/>
      <c r="AB27" s="194"/>
      <c r="AC27" s="194"/>
      <c r="AD27" s="194"/>
      <c r="AE27" s="194"/>
      <c r="AF27" s="194"/>
      <c r="AG27" s="194"/>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c r="IN27" s="193"/>
      <c r="IO27" s="193"/>
      <c r="IP27" s="193"/>
      <c r="IQ27" s="193"/>
      <c r="IR27" s="193"/>
      <c r="IS27" s="193"/>
      <c r="IT27" s="193"/>
      <c r="IU27" s="193"/>
      <c r="IV27" s="193"/>
    </row>
    <row r="28" spans="1:256" s="149" customFormat="1" ht="30.75">
      <c r="A28" s="184"/>
      <c r="B28" s="184"/>
      <c r="C28" s="184"/>
      <c r="D28" s="184"/>
      <c r="E28" s="184"/>
      <c r="F28" s="121"/>
      <c r="G28" s="184"/>
      <c r="H28" s="184"/>
      <c r="I28" s="184"/>
      <c r="J28" s="184"/>
      <c r="K28" s="184"/>
      <c r="L28" s="184"/>
      <c r="M28" s="196"/>
      <c r="N28" s="144"/>
      <c r="O28" s="144"/>
      <c r="P28" s="189"/>
      <c r="Q28" s="189"/>
      <c r="R28" s="189"/>
      <c r="S28" s="189"/>
      <c r="T28" s="189"/>
      <c r="U28" s="189"/>
      <c r="V28" s="189"/>
      <c r="W28" s="189"/>
      <c r="X28" s="189"/>
      <c r="Y28" s="189"/>
      <c r="Z28" s="189"/>
      <c r="AA28" s="189"/>
      <c r="AB28" s="189"/>
      <c r="AC28" s="189"/>
      <c r="AD28" s="189"/>
      <c r="AE28" s="189"/>
      <c r="AF28" s="189"/>
      <c r="AG28" s="189"/>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row>
    <row r="29" spans="1:256" ht="20.25">
      <c r="A29" s="197"/>
      <c r="B29" s="198"/>
      <c r="C29" s="198"/>
      <c r="D29" s="198"/>
      <c r="E29" s="198"/>
      <c r="F29" s="198"/>
      <c r="G29" s="198"/>
      <c r="H29" s="198"/>
      <c r="I29" s="198"/>
      <c r="J29" s="198"/>
      <c r="K29" s="198"/>
      <c r="L29" s="198"/>
      <c r="M29" s="199"/>
      <c r="N29" s="200"/>
      <c r="O29" s="200"/>
      <c r="P29" s="201"/>
      <c r="Q29" s="201"/>
      <c r="R29" s="201"/>
      <c r="S29" s="201"/>
      <c r="T29" s="201"/>
      <c r="U29" s="201"/>
      <c r="V29" s="201"/>
      <c r="W29" s="201"/>
      <c r="X29" s="201"/>
      <c r="Y29" s="201"/>
      <c r="Z29" s="201"/>
      <c r="AA29" s="201"/>
      <c r="AB29" s="201"/>
      <c r="AC29" s="201"/>
      <c r="AD29" s="201"/>
      <c r="AE29" s="201"/>
      <c r="AF29" s="201"/>
      <c r="AG29" s="201"/>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c r="IU29" s="200"/>
      <c r="IV29" s="200"/>
    </row>
    <row r="30" spans="14:256" ht="20.25">
      <c r="N30" s="119"/>
      <c r="O30" s="119"/>
      <c r="P30" s="120"/>
      <c r="Q30" s="120"/>
      <c r="R30" s="120"/>
      <c r="S30" s="120"/>
      <c r="T30" s="120"/>
      <c r="U30" s="120"/>
      <c r="V30" s="120"/>
      <c r="W30" s="120"/>
      <c r="X30" s="120"/>
      <c r="Y30" s="120"/>
      <c r="Z30" s="120"/>
      <c r="AA30" s="120"/>
      <c r="AB30" s="120"/>
      <c r="AC30" s="120"/>
      <c r="AD30" s="120"/>
      <c r="AE30" s="120"/>
      <c r="AF30" s="120"/>
      <c r="AG30" s="120"/>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19"/>
      <c r="CQ30" s="119"/>
      <c r="CR30" s="119"/>
      <c r="CS30" s="119"/>
      <c r="CT30" s="119"/>
      <c r="CU30" s="119"/>
      <c r="CV30" s="119"/>
      <c r="CW30" s="119"/>
      <c r="CX30" s="119"/>
      <c r="CY30" s="119"/>
      <c r="CZ30" s="119"/>
      <c r="DA30" s="119"/>
      <c r="DB30" s="119"/>
      <c r="DC30" s="119"/>
      <c r="DD30" s="119"/>
      <c r="DE30" s="119"/>
      <c r="DF30" s="119"/>
      <c r="DG30" s="119"/>
      <c r="DH30" s="119"/>
      <c r="DI30" s="119"/>
      <c r="DJ30" s="119"/>
      <c r="DK30" s="119"/>
      <c r="DL30" s="119"/>
      <c r="DM30" s="119"/>
      <c r="DN30" s="119"/>
      <c r="DO30" s="119"/>
      <c r="DP30" s="119"/>
      <c r="DQ30" s="119"/>
      <c r="DR30" s="119"/>
      <c r="DS30" s="119"/>
      <c r="DT30" s="119"/>
      <c r="DU30" s="119"/>
      <c r="DV30" s="119"/>
      <c r="DW30" s="119"/>
      <c r="DX30" s="119"/>
      <c r="DY30" s="119"/>
      <c r="DZ30" s="119"/>
      <c r="EA30" s="119"/>
      <c r="EB30" s="119"/>
      <c r="EC30" s="119"/>
      <c r="ED30" s="119"/>
      <c r="EE30" s="119"/>
      <c r="EF30" s="119"/>
      <c r="EG30" s="119"/>
      <c r="EH30" s="119"/>
      <c r="EI30" s="119"/>
      <c r="EJ30" s="119"/>
      <c r="EK30" s="119"/>
      <c r="EL30" s="119"/>
      <c r="EM30" s="119"/>
      <c r="EN30" s="119"/>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c r="IR30" s="119"/>
      <c r="IS30" s="119"/>
      <c r="IT30" s="119"/>
      <c r="IU30" s="119"/>
      <c r="IV30" s="119"/>
    </row>
    <row r="31" spans="14:256" ht="20.25">
      <c r="N31" s="119"/>
      <c r="O31" s="119"/>
      <c r="P31" s="120"/>
      <c r="Q31" s="120"/>
      <c r="R31" s="120"/>
      <c r="S31" s="120"/>
      <c r="T31" s="120"/>
      <c r="U31" s="120"/>
      <c r="V31" s="120"/>
      <c r="W31" s="120"/>
      <c r="X31" s="120"/>
      <c r="Y31" s="120"/>
      <c r="Z31" s="120"/>
      <c r="AA31" s="120"/>
      <c r="AB31" s="120"/>
      <c r="AC31" s="120"/>
      <c r="AD31" s="120"/>
      <c r="AE31" s="120"/>
      <c r="AF31" s="120"/>
      <c r="AG31" s="120"/>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c r="DH31" s="119"/>
      <c r="DI31" s="119"/>
      <c r="DJ31" s="119"/>
      <c r="DK31" s="119"/>
      <c r="DL31" s="119"/>
      <c r="DM31" s="119"/>
      <c r="DN31" s="119"/>
      <c r="DO31" s="119"/>
      <c r="DP31" s="119"/>
      <c r="DQ31" s="119"/>
      <c r="DR31" s="119"/>
      <c r="DS31" s="119"/>
      <c r="DT31" s="119"/>
      <c r="DU31" s="119"/>
      <c r="DV31" s="119"/>
      <c r="DW31" s="119"/>
      <c r="DX31" s="119"/>
      <c r="DY31" s="119"/>
      <c r="DZ31" s="119"/>
      <c r="EA31" s="119"/>
      <c r="EB31" s="119"/>
      <c r="EC31" s="119"/>
      <c r="ED31" s="119"/>
      <c r="EE31" s="119"/>
      <c r="EF31" s="119"/>
      <c r="EG31" s="119"/>
      <c r="EH31" s="119"/>
      <c r="EI31" s="119"/>
      <c r="EJ31" s="119"/>
      <c r="EK31" s="119"/>
      <c r="EL31" s="119"/>
      <c r="EM31" s="119"/>
      <c r="EN31" s="119"/>
      <c r="EO31" s="119"/>
      <c r="EP31" s="119"/>
      <c r="EQ31" s="119"/>
      <c r="ER31" s="119"/>
      <c r="ES31" s="119"/>
      <c r="ET31" s="119"/>
      <c r="EU31" s="119"/>
      <c r="EV31" s="119"/>
      <c r="EW31" s="119"/>
      <c r="EX31" s="119"/>
      <c r="EY31" s="119"/>
      <c r="EZ31" s="119"/>
      <c r="FA31" s="119"/>
      <c r="FB31" s="119"/>
      <c r="FC31" s="119"/>
      <c r="FD31" s="119"/>
      <c r="FE31" s="119"/>
      <c r="FF31" s="119"/>
      <c r="FG31" s="119"/>
      <c r="FH31" s="119"/>
      <c r="FI31" s="119"/>
      <c r="FJ31" s="119"/>
      <c r="FK31" s="119"/>
      <c r="FL31" s="119"/>
      <c r="FM31" s="119"/>
      <c r="FN31" s="119"/>
      <c r="FO31" s="119"/>
      <c r="FP31" s="119"/>
      <c r="FQ31" s="119"/>
      <c r="FR31" s="119"/>
      <c r="FS31" s="119"/>
      <c r="FT31" s="119"/>
      <c r="FU31" s="119"/>
      <c r="FV31" s="119"/>
      <c r="FW31" s="119"/>
      <c r="FX31" s="119"/>
      <c r="FY31" s="119"/>
      <c r="FZ31" s="119"/>
      <c r="GA31" s="119"/>
      <c r="GB31" s="119"/>
      <c r="GC31" s="119"/>
      <c r="GD31" s="119"/>
      <c r="GE31" s="119"/>
      <c r="GF31" s="119"/>
      <c r="GG31" s="119"/>
      <c r="GH31" s="119"/>
      <c r="GI31" s="119"/>
      <c r="GJ31" s="119"/>
      <c r="GK31" s="119"/>
      <c r="GL31" s="119"/>
      <c r="GM31" s="119"/>
      <c r="GN31" s="119"/>
      <c r="GO31" s="119"/>
      <c r="GP31" s="119"/>
      <c r="GQ31" s="119"/>
      <c r="GR31" s="119"/>
      <c r="GS31" s="119"/>
      <c r="GT31" s="119"/>
      <c r="GU31" s="119"/>
      <c r="GV31" s="119"/>
      <c r="GW31" s="119"/>
      <c r="GX31" s="119"/>
      <c r="GY31" s="119"/>
      <c r="GZ31" s="119"/>
      <c r="HA31" s="119"/>
      <c r="HB31" s="119"/>
      <c r="HC31" s="119"/>
      <c r="HD31" s="119"/>
      <c r="HE31" s="119"/>
      <c r="HF31" s="119"/>
      <c r="HG31" s="119"/>
      <c r="HH31" s="119"/>
      <c r="HI31" s="119"/>
      <c r="HJ31" s="119"/>
      <c r="HK31" s="119"/>
      <c r="HL31" s="119"/>
      <c r="HM31" s="119"/>
      <c r="HN31" s="119"/>
      <c r="HO31" s="119"/>
      <c r="HP31" s="119"/>
      <c r="HQ31" s="119"/>
      <c r="HR31" s="119"/>
      <c r="HS31" s="119"/>
      <c r="HT31" s="119"/>
      <c r="HU31" s="119"/>
      <c r="HV31" s="119"/>
      <c r="HW31" s="119"/>
      <c r="HX31" s="119"/>
      <c r="HY31" s="119"/>
      <c r="HZ31" s="119"/>
      <c r="IA31" s="119"/>
      <c r="IB31" s="119"/>
      <c r="IC31" s="119"/>
      <c r="ID31" s="119"/>
      <c r="IE31" s="119"/>
      <c r="IF31" s="119"/>
      <c r="IG31" s="119"/>
      <c r="IH31" s="119"/>
      <c r="II31" s="119"/>
      <c r="IJ31" s="119"/>
      <c r="IK31" s="119"/>
      <c r="IL31" s="119"/>
      <c r="IM31" s="119"/>
      <c r="IN31" s="119"/>
      <c r="IO31" s="119"/>
      <c r="IP31" s="119"/>
      <c r="IQ31" s="119"/>
      <c r="IR31" s="119"/>
      <c r="IS31" s="119"/>
      <c r="IT31" s="119"/>
      <c r="IU31" s="119"/>
      <c r="IV31" s="119"/>
    </row>
    <row r="32" spans="10:256" ht="30">
      <c r="J32" s="204"/>
      <c r="K32" s="204"/>
      <c r="N32" s="119"/>
      <c r="O32" s="119"/>
      <c r="P32" s="120"/>
      <c r="Q32" s="120"/>
      <c r="R32" s="120"/>
      <c r="S32" s="120"/>
      <c r="T32" s="120"/>
      <c r="U32" s="120"/>
      <c r="V32" s="120"/>
      <c r="W32" s="120"/>
      <c r="X32" s="120"/>
      <c r="Y32" s="120"/>
      <c r="Z32" s="120"/>
      <c r="AA32" s="120"/>
      <c r="AB32" s="120"/>
      <c r="AC32" s="120"/>
      <c r="AD32" s="120"/>
      <c r="AE32" s="120"/>
      <c r="AF32" s="120"/>
      <c r="AG32" s="120"/>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c r="DH32" s="119"/>
      <c r="DI32" s="119"/>
      <c r="DJ32" s="119"/>
      <c r="DK32" s="119"/>
      <c r="DL32" s="119"/>
      <c r="DM32" s="119"/>
      <c r="DN32" s="119"/>
      <c r="DO32" s="119"/>
      <c r="DP32" s="119"/>
      <c r="DQ32" s="119"/>
      <c r="DR32" s="119"/>
      <c r="DS32" s="119"/>
      <c r="DT32" s="119"/>
      <c r="DU32" s="119"/>
      <c r="DV32" s="119"/>
      <c r="DW32" s="119"/>
      <c r="DX32" s="119"/>
      <c r="DY32" s="119"/>
      <c r="DZ32" s="119"/>
      <c r="EA32" s="119"/>
      <c r="EB32" s="119"/>
      <c r="EC32" s="119"/>
      <c r="ED32" s="119"/>
      <c r="EE32" s="119"/>
      <c r="EF32" s="119"/>
      <c r="EG32" s="119"/>
      <c r="EH32" s="119"/>
      <c r="EI32" s="119"/>
      <c r="EJ32" s="119"/>
      <c r="EK32" s="119"/>
      <c r="EL32" s="119"/>
      <c r="EM32" s="119"/>
      <c r="EN32" s="119"/>
      <c r="EO32" s="119"/>
      <c r="EP32" s="119"/>
      <c r="EQ32" s="119"/>
      <c r="ER32" s="119"/>
      <c r="ES32" s="119"/>
      <c r="ET32" s="119"/>
      <c r="EU32" s="119"/>
      <c r="EV32" s="119"/>
      <c r="EW32" s="119"/>
      <c r="EX32" s="119"/>
      <c r="EY32" s="119"/>
      <c r="EZ32" s="119"/>
      <c r="FA32" s="119"/>
      <c r="FB32" s="119"/>
      <c r="FC32" s="119"/>
      <c r="FD32" s="119"/>
      <c r="FE32" s="119"/>
      <c r="FF32" s="119"/>
      <c r="FG32" s="119"/>
      <c r="FH32" s="119"/>
      <c r="FI32" s="119"/>
      <c r="FJ32" s="119"/>
      <c r="FK32" s="119"/>
      <c r="FL32" s="119"/>
      <c r="FM32" s="119"/>
      <c r="FN32" s="119"/>
      <c r="FO32" s="119"/>
      <c r="FP32" s="119"/>
      <c r="FQ32" s="119"/>
      <c r="FR32" s="119"/>
      <c r="FS32" s="119"/>
      <c r="FT32" s="119"/>
      <c r="FU32" s="119"/>
      <c r="FV32" s="119"/>
      <c r="FW32" s="119"/>
      <c r="FX32" s="119"/>
      <c r="FY32" s="119"/>
      <c r="FZ32" s="119"/>
      <c r="GA32" s="119"/>
      <c r="GB32" s="119"/>
      <c r="GC32" s="119"/>
      <c r="GD32" s="119"/>
      <c r="GE32" s="119"/>
      <c r="GF32" s="119"/>
      <c r="GG32" s="119"/>
      <c r="GH32" s="119"/>
      <c r="GI32" s="119"/>
      <c r="GJ32" s="119"/>
      <c r="GK32" s="119"/>
      <c r="GL32" s="119"/>
      <c r="GM32" s="119"/>
      <c r="GN32" s="119"/>
      <c r="GO32" s="119"/>
      <c r="GP32" s="119"/>
      <c r="GQ32" s="119"/>
      <c r="GR32" s="119"/>
      <c r="GS32" s="119"/>
      <c r="GT32" s="119"/>
      <c r="GU32" s="119"/>
      <c r="GV32" s="119"/>
      <c r="GW32" s="119"/>
      <c r="GX32" s="119"/>
      <c r="GY32" s="119"/>
      <c r="GZ32" s="119"/>
      <c r="HA32" s="119"/>
      <c r="HB32" s="119"/>
      <c r="HC32" s="119"/>
      <c r="HD32" s="119"/>
      <c r="HE32" s="119"/>
      <c r="HF32" s="119"/>
      <c r="HG32" s="119"/>
      <c r="HH32" s="119"/>
      <c r="HI32" s="119"/>
      <c r="HJ32" s="119"/>
      <c r="HK32" s="119"/>
      <c r="HL32" s="119"/>
      <c r="HM32" s="119"/>
      <c r="HN32" s="119"/>
      <c r="HO32" s="119"/>
      <c r="HP32" s="119"/>
      <c r="HQ32" s="119"/>
      <c r="HR32" s="119"/>
      <c r="HS32" s="119"/>
      <c r="HT32" s="119"/>
      <c r="HU32" s="119"/>
      <c r="HV32" s="119"/>
      <c r="HW32" s="119"/>
      <c r="HX32" s="119"/>
      <c r="HY32" s="119"/>
      <c r="HZ32" s="119"/>
      <c r="IA32" s="119"/>
      <c r="IB32" s="119"/>
      <c r="IC32" s="119"/>
      <c r="ID32" s="119"/>
      <c r="IE32" s="119"/>
      <c r="IF32" s="119"/>
      <c r="IG32" s="119"/>
      <c r="IH32" s="119"/>
      <c r="II32" s="119"/>
      <c r="IJ32" s="119"/>
      <c r="IK32" s="119"/>
      <c r="IL32" s="119"/>
      <c r="IM32" s="119"/>
      <c r="IN32" s="119"/>
      <c r="IO32" s="119"/>
      <c r="IP32" s="119"/>
      <c r="IQ32" s="119"/>
      <c r="IR32" s="119"/>
      <c r="IS32" s="119"/>
      <c r="IT32" s="119"/>
      <c r="IU32" s="119"/>
      <c r="IV32" s="119"/>
    </row>
    <row r="33" spans="10:256" ht="30">
      <c r="J33" s="204"/>
      <c r="K33" s="204"/>
      <c r="N33" s="119"/>
      <c r="O33" s="119"/>
      <c r="P33" s="120"/>
      <c r="Q33" s="120"/>
      <c r="R33" s="120"/>
      <c r="S33" s="120"/>
      <c r="T33" s="120"/>
      <c r="U33" s="120"/>
      <c r="V33" s="120"/>
      <c r="W33" s="120"/>
      <c r="X33" s="120"/>
      <c r="Y33" s="120"/>
      <c r="Z33" s="120"/>
      <c r="AA33" s="120"/>
      <c r="AB33" s="120"/>
      <c r="AC33" s="120"/>
      <c r="AD33" s="120"/>
      <c r="AE33" s="120"/>
      <c r="AF33" s="120"/>
      <c r="AG33" s="120"/>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119"/>
      <c r="EB33" s="119"/>
      <c r="EC33" s="119"/>
      <c r="ED33" s="119"/>
      <c r="EE33" s="119"/>
      <c r="EF33" s="119"/>
      <c r="EG33" s="119"/>
      <c r="EH33" s="119"/>
      <c r="EI33" s="119"/>
      <c r="EJ33" s="119"/>
      <c r="EK33" s="119"/>
      <c r="EL33" s="119"/>
      <c r="EM33" s="119"/>
      <c r="EN33" s="119"/>
      <c r="EO33" s="119"/>
      <c r="EP33" s="119"/>
      <c r="EQ33" s="119"/>
      <c r="ER33" s="119"/>
      <c r="ES33" s="119"/>
      <c r="ET33" s="119"/>
      <c r="EU33" s="119"/>
      <c r="EV33" s="119"/>
      <c r="EW33" s="119"/>
      <c r="EX33" s="119"/>
      <c r="EY33" s="119"/>
      <c r="EZ33" s="119"/>
      <c r="FA33" s="119"/>
      <c r="FB33" s="119"/>
      <c r="FC33" s="119"/>
      <c r="FD33" s="119"/>
      <c r="FE33" s="119"/>
      <c r="FF33" s="119"/>
      <c r="FG33" s="119"/>
      <c r="FH33" s="119"/>
      <c r="FI33" s="119"/>
      <c r="FJ33" s="119"/>
      <c r="FK33" s="119"/>
      <c r="FL33" s="119"/>
      <c r="FM33" s="119"/>
      <c r="FN33" s="119"/>
      <c r="FO33" s="119"/>
      <c r="FP33" s="119"/>
      <c r="FQ33" s="119"/>
      <c r="FR33" s="119"/>
      <c r="FS33" s="119"/>
      <c r="FT33" s="119"/>
      <c r="FU33" s="119"/>
      <c r="FV33" s="119"/>
      <c r="FW33" s="119"/>
      <c r="FX33" s="119"/>
      <c r="FY33" s="119"/>
      <c r="FZ33" s="119"/>
      <c r="GA33" s="119"/>
      <c r="GB33" s="119"/>
      <c r="GC33" s="119"/>
      <c r="GD33" s="119"/>
      <c r="GE33" s="119"/>
      <c r="GF33" s="119"/>
      <c r="GG33" s="119"/>
      <c r="GH33" s="119"/>
      <c r="GI33" s="119"/>
      <c r="GJ33" s="119"/>
      <c r="GK33" s="119"/>
      <c r="GL33" s="119"/>
      <c r="GM33" s="119"/>
      <c r="GN33" s="119"/>
      <c r="GO33" s="119"/>
      <c r="GP33" s="119"/>
      <c r="GQ33" s="119"/>
      <c r="GR33" s="119"/>
      <c r="GS33" s="119"/>
      <c r="GT33" s="119"/>
      <c r="GU33" s="119"/>
      <c r="GV33" s="119"/>
      <c r="GW33" s="119"/>
      <c r="GX33" s="119"/>
      <c r="GY33" s="119"/>
      <c r="GZ33" s="119"/>
      <c r="HA33" s="119"/>
      <c r="HB33" s="119"/>
      <c r="HC33" s="119"/>
      <c r="HD33" s="119"/>
      <c r="HE33" s="119"/>
      <c r="HF33" s="119"/>
      <c r="HG33" s="119"/>
      <c r="HH33" s="119"/>
      <c r="HI33" s="119"/>
      <c r="HJ33" s="119"/>
      <c r="HK33" s="119"/>
      <c r="HL33" s="119"/>
      <c r="HM33" s="119"/>
      <c r="HN33" s="119"/>
      <c r="HO33" s="119"/>
      <c r="HP33" s="119"/>
      <c r="HQ33" s="119"/>
      <c r="HR33" s="119"/>
      <c r="HS33" s="119"/>
      <c r="HT33" s="119"/>
      <c r="HU33" s="119"/>
      <c r="HV33" s="119"/>
      <c r="HW33" s="119"/>
      <c r="HX33" s="119"/>
      <c r="HY33" s="119"/>
      <c r="HZ33" s="119"/>
      <c r="IA33" s="119"/>
      <c r="IB33" s="119"/>
      <c r="IC33" s="119"/>
      <c r="ID33" s="119"/>
      <c r="IE33" s="119"/>
      <c r="IF33" s="119"/>
      <c r="IG33" s="119"/>
      <c r="IH33" s="119"/>
      <c r="II33" s="119"/>
      <c r="IJ33" s="119"/>
      <c r="IK33" s="119"/>
      <c r="IL33" s="119"/>
      <c r="IM33" s="119"/>
      <c r="IN33" s="119"/>
      <c r="IO33" s="119"/>
      <c r="IP33" s="119"/>
      <c r="IQ33" s="119"/>
      <c r="IR33" s="119"/>
      <c r="IS33" s="119"/>
      <c r="IT33" s="119"/>
      <c r="IU33" s="119"/>
      <c r="IV33" s="119"/>
    </row>
    <row r="34" spans="10:256" ht="30">
      <c r="J34" s="204"/>
      <c r="K34" s="204"/>
      <c r="N34" s="119"/>
      <c r="O34" s="119"/>
      <c r="P34" s="120"/>
      <c r="Q34" s="120"/>
      <c r="R34" s="120"/>
      <c r="S34" s="120"/>
      <c r="T34" s="120"/>
      <c r="U34" s="120"/>
      <c r="V34" s="120"/>
      <c r="W34" s="120"/>
      <c r="X34" s="120"/>
      <c r="Y34" s="120"/>
      <c r="Z34" s="120"/>
      <c r="AA34" s="120"/>
      <c r="AB34" s="120"/>
      <c r="AC34" s="120"/>
      <c r="AD34" s="120"/>
      <c r="AE34" s="120"/>
      <c r="AF34" s="120"/>
      <c r="AG34" s="120"/>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c r="DW34" s="119"/>
      <c r="DX34" s="119"/>
      <c r="DY34" s="119"/>
      <c r="DZ34" s="119"/>
      <c r="EA34" s="119"/>
      <c r="EB34" s="119"/>
      <c r="EC34" s="119"/>
      <c r="ED34" s="119"/>
      <c r="EE34" s="119"/>
      <c r="EF34" s="119"/>
      <c r="EG34" s="119"/>
      <c r="EH34" s="119"/>
      <c r="EI34" s="119"/>
      <c r="EJ34" s="119"/>
      <c r="EK34" s="119"/>
      <c r="EL34" s="119"/>
      <c r="EM34" s="119"/>
      <c r="EN34" s="119"/>
      <c r="EO34" s="119"/>
      <c r="EP34" s="119"/>
      <c r="EQ34" s="119"/>
      <c r="ER34" s="119"/>
      <c r="ES34" s="119"/>
      <c r="ET34" s="119"/>
      <c r="EU34" s="119"/>
      <c r="EV34" s="119"/>
      <c r="EW34" s="119"/>
      <c r="EX34" s="119"/>
      <c r="EY34" s="119"/>
      <c r="EZ34" s="119"/>
      <c r="FA34" s="119"/>
      <c r="FB34" s="119"/>
      <c r="FC34" s="119"/>
      <c r="FD34" s="119"/>
      <c r="FE34" s="119"/>
      <c r="FF34" s="119"/>
      <c r="FG34" s="119"/>
      <c r="FH34" s="119"/>
      <c r="FI34" s="119"/>
      <c r="FJ34" s="119"/>
      <c r="FK34" s="119"/>
      <c r="FL34" s="119"/>
      <c r="FM34" s="119"/>
      <c r="FN34" s="119"/>
      <c r="FO34" s="119"/>
      <c r="FP34" s="119"/>
      <c r="FQ34" s="119"/>
      <c r="FR34" s="119"/>
      <c r="FS34" s="119"/>
      <c r="FT34" s="119"/>
      <c r="FU34" s="119"/>
      <c r="FV34" s="119"/>
      <c r="FW34" s="119"/>
      <c r="FX34" s="119"/>
      <c r="FY34" s="119"/>
      <c r="FZ34" s="119"/>
      <c r="GA34" s="119"/>
      <c r="GB34" s="119"/>
      <c r="GC34" s="119"/>
      <c r="GD34" s="119"/>
      <c r="GE34" s="119"/>
      <c r="GF34" s="119"/>
      <c r="GG34" s="119"/>
      <c r="GH34" s="119"/>
      <c r="GI34" s="119"/>
      <c r="GJ34" s="119"/>
      <c r="GK34" s="119"/>
      <c r="GL34" s="119"/>
      <c r="GM34" s="119"/>
      <c r="GN34" s="119"/>
      <c r="GO34" s="119"/>
      <c r="GP34" s="119"/>
      <c r="GQ34" s="119"/>
      <c r="GR34" s="119"/>
      <c r="GS34" s="119"/>
      <c r="GT34" s="119"/>
      <c r="GU34" s="119"/>
      <c r="GV34" s="119"/>
      <c r="GW34" s="119"/>
      <c r="GX34" s="119"/>
      <c r="GY34" s="119"/>
      <c r="GZ34" s="119"/>
      <c r="HA34" s="119"/>
      <c r="HB34" s="119"/>
      <c r="HC34" s="119"/>
      <c r="HD34" s="119"/>
      <c r="HE34" s="119"/>
      <c r="HF34" s="119"/>
      <c r="HG34" s="119"/>
      <c r="HH34" s="119"/>
      <c r="HI34" s="119"/>
      <c r="HJ34" s="119"/>
      <c r="HK34" s="119"/>
      <c r="HL34" s="119"/>
      <c r="HM34" s="119"/>
      <c r="HN34" s="119"/>
      <c r="HO34" s="119"/>
      <c r="HP34" s="119"/>
      <c r="HQ34" s="119"/>
      <c r="HR34" s="119"/>
      <c r="HS34" s="119"/>
      <c r="HT34" s="119"/>
      <c r="HU34" s="119"/>
      <c r="HV34" s="119"/>
      <c r="HW34" s="119"/>
      <c r="HX34" s="119"/>
      <c r="HY34" s="119"/>
      <c r="HZ34" s="119"/>
      <c r="IA34" s="119"/>
      <c r="IB34" s="119"/>
      <c r="IC34" s="119"/>
      <c r="ID34" s="119"/>
      <c r="IE34" s="119"/>
      <c r="IF34" s="119"/>
      <c r="IG34" s="119"/>
      <c r="IH34" s="119"/>
      <c r="II34" s="119"/>
      <c r="IJ34" s="119"/>
      <c r="IK34" s="119"/>
      <c r="IL34" s="119"/>
      <c r="IM34" s="119"/>
      <c r="IN34" s="119"/>
      <c r="IO34" s="119"/>
      <c r="IP34" s="119"/>
      <c r="IQ34" s="119"/>
      <c r="IR34" s="119"/>
      <c r="IS34" s="119"/>
      <c r="IT34" s="119"/>
      <c r="IU34" s="119"/>
      <c r="IV34" s="119"/>
    </row>
    <row r="35" spans="10:256" ht="30">
      <c r="J35" s="204"/>
      <c r="K35" s="204"/>
      <c r="N35" s="119"/>
      <c r="O35" s="119"/>
      <c r="P35" s="120"/>
      <c r="Q35" s="120"/>
      <c r="R35" s="120"/>
      <c r="S35" s="120"/>
      <c r="T35" s="120"/>
      <c r="U35" s="120"/>
      <c r="V35" s="120"/>
      <c r="W35" s="120"/>
      <c r="X35" s="120"/>
      <c r="Y35" s="120"/>
      <c r="Z35" s="120"/>
      <c r="AA35" s="120"/>
      <c r="AB35" s="120"/>
      <c r="AC35" s="120"/>
      <c r="AD35" s="120"/>
      <c r="AE35" s="120"/>
      <c r="AF35" s="120"/>
      <c r="AG35" s="120"/>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c r="DW35" s="119"/>
      <c r="DX35" s="119"/>
      <c r="DY35" s="119"/>
      <c r="DZ35" s="119"/>
      <c r="EA35" s="119"/>
      <c r="EB35" s="119"/>
      <c r="EC35" s="119"/>
      <c r="ED35" s="119"/>
      <c r="EE35" s="119"/>
      <c r="EF35" s="119"/>
      <c r="EG35" s="119"/>
      <c r="EH35" s="119"/>
      <c r="EI35" s="119"/>
      <c r="EJ35" s="119"/>
      <c r="EK35" s="119"/>
      <c r="EL35" s="119"/>
      <c r="EM35" s="119"/>
      <c r="EN35" s="119"/>
      <c r="EO35" s="119"/>
      <c r="EP35" s="119"/>
      <c r="EQ35" s="119"/>
      <c r="ER35" s="119"/>
      <c r="ES35" s="119"/>
      <c r="ET35" s="119"/>
      <c r="EU35" s="119"/>
      <c r="EV35" s="119"/>
      <c r="EW35" s="119"/>
      <c r="EX35" s="119"/>
      <c r="EY35" s="119"/>
      <c r="EZ35" s="119"/>
      <c r="FA35" s="119"/>
      <c r="FB35" s="119"/>
      <c r="FC35" s="119"/>
      <c r="FD35" s="119"/>
      <c r="FE35" s="119"/>
      <c r="FF35" s="119"/>
      <c r="FG35" s="119"/>
      <c r="FH35" s="119"/>
      <c r="FI35" s="119"/>
      <c r="FJ35" s="119"/>
      <c r="FK35" s="119"/>
      <c r="FL35" s="119"/>
      <c r="FM35" s="119"/>
      <c r="FN35" s="119"/>
      <c r="FO35" s="119"/>
      <c r="FP35" s="119"/>
      <c r="FQ35" s="119"/>
      <c r="FR35" s="119"/>
      <c r="FS35" s="119"/>
      <c r="FT35" s="119"/>
      <c r="FU35" s="119"/>
      <c r="FV35" s="119"/>
      <c r="FW35" s="119"/>
      <c r="FX35" s="119"/>
      <c r="FY35" s="119"/>
      <c r="FZ35" s="119"/>
      <c r="GA35" s="119"/>
      <c r="GB35" s="119"/>
      <c r="GC35" s="119"/>
      <c r="GD35" s="119"/>
      <c r="GE35" s="119"/>
      <c r="GF35" s="119"/>
      <c r="GG35" s="119"/>
      <c r="GH35" s="119"/>
      <c r="GI35" s="119"/>
      <c r="GJ35" s="119"/>
      <c r="GK35" s="119"/>
      <c r="GL35" s="119"/>
      <c r="GM35" s="119"/>
      <c r="GN35" s="119"/>
      <c r="GO35" s="119"/>
      <c r="GP35" s="119"/>
      <c r="GQ35" s="119"/>
      <c r="GR35" s="119"/>
      <c r="GS35" s="119"/>
      <c r="GT35" s="119"/>
      <c r="GU35" s="119"/>
      <c r="GV35" s="119"/>
      <c r="GW35" s="119"/>
      <c r="GX35" s="119"/>
      <c r="GY35" s="119"/>
      <c r="GZ35" s="119"/>
      <c r="HA35" s="119"/>
      <c r="HB35" s="119"/>
      <c r="HC35" s="119"/>
      <c r="HD35" s="119"/>
      <c r="HE35" s="119"/>
      <c r="HF35" s="119"/>
      <c r="HG35" s="119"/>
      <c r="HH35" s="119"/>
      <c r="HI35" s="119"/>
      <c r="HJ35" s="119"/>
      <c r="HK35" s="119"/>
      <c r="HL35" s="119"/>
      <c r="HM35" s="119"/>
      <c r="HN35" s="119"/>
      <c r="HO35" s="119"/>
      <c r="HP35" s="119"/>
      <c r="HQ35" s="119"/>
      <c r="HR35" s="119"/>
      <c r="HS35" s="119"/>
      <c r="HT35" s="119"/>
      <c r="HU35" s="119"/>
      <c r="HV35" s="119"/>
      <c r="HW35" s="119"/>
      <c r="HX35" s="119"/>
      <c r="HY35" s="119"/>
      <c r="HZ35" s="119"/>
      <c r="IA35" s="119"/>
      <c r="IB35" s="119"/>
      <c r="IC35" s="119"/>
      <c r="ID35" s="119"/>
      <c r="IE35" s="119"/>
      <c r="IF35" s="119"/>
      <c r="IG35" s="119"/>
      <c r="IH35" s="119"/>
      <c r="II35" s="119"/>
      <c r="IJ35" s="119"/>
      <c r="IK35" s="119"/>
      <c r="IL35" s="119"/>
      <c r="IM35" s="119"/>
      <c r="IN35" s="119"/>
      <c r="IO35" s="119"/>
      <c r="IP35" s="119"/>
      <c r="IQ35" s="119"/>
      <c r="IR35" s="119"/>
      <c r="IS35" s="119"/>
      <c r="IT35" s="119"/>
      <c r="IU35" s="119"/>
      <c r="IV35" s="119"/>
    </row>
    <row r="36" spans="10:256" ht="30">
      <c r="J36" s="204"/>
      <c r="K36" s="204"/>
      <c r="N36" s="119"/>
      <c r="O36" s="119"/>
      <c r="P36" s="120"/>
      <c r="Q36" s="120"/>
      <c r="R36" s="120"/>
      <c r="S36" s="120"/>
      <c r="T36" s="120"/>
      <c r="U36" s="120"/>
      <c r="V36" s="120"/>
      <c r="W36" s="120"/>
      <c r="X36" s="120"/>
      <c r="Y36" s="120"/>
      <c r="Z36" s="120"/>
      <c r="AA36" s="120"/>
      <c r="AB36" s="120"/>
      <c r="AC36" s="120"/>
      <c r="AD36" s="120"/>
      <c r="AE36" s="120"/>
      <c r="AF36" s="120"/>
      <c r="AG36" s="120"/>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c r="DW36" s="119"/>
      <c r="DX36" s="119"/>
      <c r="DY36" s="119"/>
      <c r="DZ36" s="119"/>
      <c r="EA36" s="119"/>
      <c r="EB36" s="119"/>
      <c r="EC36" s="119"/>
      <c r="ED36" s="119"/>
      <c r="EE36" s="119"/>
      <c r="EF36" s="119"/>
      <c r="EG36" s="119"/>
      <c r="EH36" s="119"/>
      <c r="EI36" s="119"/>
      <c r="EJ36" s="119"/>
      <c r="EK36" s="119"/>
      <c r="EL36" s="119"/>
      <c r="EM36" s="119"/>
      <c r="EN36" s="119"/>
      <c r="EO36" s="119"/>
      <c r="EP36" s="119"/>
      <c r="EQ36" s="119"/>
      <c r="ER36" s="119"/>
      <c r="ES36" s="119"/>
      <c r="ET36" s="119"/>
      <c r="EU36" s="119"/>
      <c r="EV36" s="119"/>
      <c r="EW36" s="119"/>
      <c r="EX36" s="119"/>
      <c r="EY36" s="119"/>
      <c r="EZ36" s="119"/>
      <c r="FA36" s="119"/>
      <c r="FB36" s="119"/>
      <c r="FC36" s="119"/>
      <c r="FD36" s="119"/>
      <c r="FE36" s="119"/>
      <c r="FF36" s="119"/>
      <c r="FG36" s="119"/>
      <c r="FH36" s="119"/>
      <c r="FI36" s="119"/>
      <c r="FJ36" s="119"/>
      <c r="FK36" s="119"/>
      <c r="FL36" s="119"/>
      <c r="FM36" s="119"/>
      <c r="FN36" s="119"/>
      <c r="FO36" s="119"/>
      <c r="FP36" s="119"/>
      <c r="FQ36" s="119"/>
      <c r="FR36" s="119"/>
      <c r="FS36" s="119"/>
      <c r="FT36" s="119"/>
      <c r="FU36" s="119"/>
      <c r="FV36" s="119"/>
      <c r="FW36" s="119"/>
      <c r="FX36" s="119"/>
      <c r="FY36" s="119"/>
      <c r="FZ36" s="119"/>
      <c r="GA36" s="119"/>
      <c r="GB36" s="119"/>
      <c r="GC36" s="119"/>
      <c r="GD36" s="119"/>
      <c r="GE36" s="119"/>
      <c r="GF36" s="119"/>
      <c r="GG36" s="119"/>
      <c r="GH36" s="119"/>
      <c r="GI36" s="119"/>
      <c r="GJ36" s="119"/>
      <c r="GK36" s="119"/>
      <c r="GL36" s="119"/>
      <c r="GM36" s="119"/>
      <c r="GN36" s="119"/>
      <c r="GO36" s="119"/>
      <c r="GP36" s="119"/>
      <c r="GQ36" s="119"/>
      <c r="GR36" s="119"/>
      <c r="GS36" s="119"/>
      <c r="GT36" s="119"/>
      <c r="GU36" s="119"/>
      <c r="GV36" s="119"/>
      <c r="GW36" s="119"/>
      <c r="GX36" s="119"/>
      <c r="GY36" s="119"/>
      <c r="GZ36" s="119"/>
      <c r="HA36" s="119"/>
      <c r="HB36" s="119"/>
      <c r="HC36" s="119"/>
      <c r="HD36" s="119"/>
      <c r="HE36" s="119"/>
      <c r="HF36" s="119"/>
      <c r="HG36" s="119"/>
      <c r="HH36" s="119"/>
      <c r="HI36" s="119"/>
      <c r="HJ36" s="119"/>
      <c r="HK36" s="119"/>
      <c r="HL36" s="119"/>
      <c r="HM36" s="119"/>
      <c r="HN36" s="119"/>
      <c r="HO36" s="119"/>
      <c r="HP36" s="119"/>
      <c r="HQ36" s="119"/>
      <c r="HR36" s="119"/>
      <c r="HS36" s="119"/>
      <c r="HT36" s="119"/>
      <c r="HU36" s="119"/>
      <c r="HV36" s="119"/>
      <c r="HW36" s="119"/>
      <c r="HX36" s="119"/>
      <c r="HY36" s="119"/>
      <c r="HZ36" s="119"/>
      <c r="IA36" s="119"/>
      <c r="IB36" s="119"/>
      <c r="IC36" s="119"/>
      <c r="ID36" s="119"/>
      <c r="IE36" s="119"/>
      <c r="IF36" s="119"/>
      <c r="IG36" s="119"/>
      <c r="IH36" s="119"/>
      <c r="II36" s="119"/>
      <c r="IJ36" s="119"/>
      <c r="IK36" s="119"/>
      <c r="IL36" s="119"/>
      <c r="IM36" s="119"/>
      <c r="IN36" s="119"/>
      <c r="IO36" s="119"/>
      <c r="IP36" s="119"/>
      <c r="IQ36" s="119"/>
      <c r="IR36" s="119"/>
      <c r="IS36" s="119"/>
      <c r="IT36" s="119"/>
      <c r="IU36" s="119"/>
      <c r="IV36" s="119"/>
    </row>
    <row r="37" spans="10:256" ht="30">
      <c r="J37" s="204"/>
      <c r="K37" s="204"/>
      <c r="N37" s="119"/>
      <c r="O37" s="119"/>
      <c r="P37" s="120"/>
      <c r="Q37" s="120"/>
      <c r="R37" s="120"/>
      <c r="S37" s="120"/>
      <c r="T37" s="120"/>
      <c r="U37" s="120"/>
      <c r="V37" s="120"/>
      <c r="W37" s="120"/>
      <c r="X37" s="120"/>
      <c r="Y37" s="120"/>
      <c r="Z37" s="120"/>
      <c r="AA37" s="120"/>
      <c r="AB37" s="120"/>
      <c r="AC37" s="120"/>
      <c r="AD37" s="120"/>
      <c r="AE37" s="120"/>
      <c r="AF37" s="120"/>
      <c r="AG37" s="120"/>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c r="DW37" s="119"/>
      <c r="DX37" s="119"/>
      <c r="DY37" s="119"/>
      <c r="DZ37" s="119"/>
      <c r="EA37" s="119"/>
      <c r="EB37" s="119"/>
      <c r="EC37" s="119"/>
      <c r="ED37" s="119"/>
      <c r="EE37" s="119"/>
      <c r="EF37" s="119"/>
      <c r="EG37" s="119"/>
      <c r="EH37" s="119"/>
      <c r="EI37" s="119"/>
      <c r="EJ37" s="119"/>
      <c r="EK37" s="119"/>
      <c r="EL37" s="119"/>
      <c r="EM37" s="119"/>
      <c r="EN37" s="119"/>
      <c r="EO37" s="119"/>
      <c r="EP37" s="119"/>
      <c r="EQ37" s="119"/>
      <c r="ER37" s="119"/>
      <c r="ES37" s="119"/>
      <c r="ET37" s="119"/>
      <c r="EU37" s="119"/>
      <c r="EV37" s="119"/>
      <c r="EW37" s="119"/>
      <c r="EX37" s="119"/>
      <c r="EY37" s="119"/>
      <c r="EZ37" s="119"/>
      <c r="FA37" s="119"/>
      <c r="FB37" s="119"/>
      <c r="FC37" s="119"/>
      <c r="FD37" s="119"/>
      <c r="FE37" s="119"/>
      <c r="FF37" s="119"/>
      <c r="FG37" s="119"/>
      <c r="FH37" s="119"/>
      <c r="FI37" s="119"/>
      <c r="FJ37" s="119"/>
      <c r="FK37" s="119"/>
      <c r="FL37" s="119"/>
      <c r="FM37" s="119"/>
      <c r="FN37" s="119"/>
      <c r="FO37" s="119"/>
      <c r="FP37" s="119"/>
      <c r="FQ37" s="119"/>
      <c r="FR37" s="119"/>
      <c r="FS37" s="119"/>
      <c r="FT37" s="119"/>
      <c r="FU37" s="119"/>
      <c r="FV37" s="119"/>
      <c r="FW37" s="119"/>
      <c r="FX37" s="119"/>
      <c r="FY37" s="119"/>
      <c r="FZ37" s="119"/>
      <c r="GA37" s="119"/>
      <c r="GB37" s="119"/>
      <c r="GC37" s="119"/>
      <c r="GD37" s="119"/>
      <c r="GE37" s="119"/>
      <c r="GF37" s="119"/>
      <c r="GG37" s="119"/>
      <c r="GH37" s="119"/>
      <c r="GI37" s="119"/>
      <c r="GJ37" s="119"/>
      <c r="GK37" s="119"/>
      <c r="GL37" s="119"/>
      <c r="GM37" s="119"/>
      <c r="GN37" s="119"/>
      <c r="GO37" s="119"/>
      <c r="GP37" s="119"/>
      <c r="GQ37" s="119"/>
      <c r="GR37" s="119"/>
      <c r="GS37" s="119"/>
      <c r="GT37" s="119"/>
      <c r="GU37" s="119"/>
      <c r="GV37" s="119"/>
      <c r="GW37" s="119"/>
      <c r="GX37" s="119"/>
      <c r="GY37" s="119"/>
      <c r="GZ37" s="119"/>
      <c r="HA37" s="119"/>
      <c r="HB37" s="119"/>
      <c r="HC37" s="119"/>
      <c r="HD37" s="119"/>
      <c r="HE37" s="119"/>
      <c r="HF37" s="119"/>
      <c r="HG37" s="119"/>
      <c r="HH37" s="119"/>
      <c r="HI37" s="119"/>
      <c r="HJ37" s="119"/>
      <c r="HK37" s="119"/>
      <c r="HL37" s="119"/>
      <c r="HM37" s="119"/>
      <c r="HN37" s="119"/>
      <c r="HO37" s="119"/>
      <c r="HP37" s="119"/>
      <c r="HQ37" s="119"/>
      <c r="HR37" s="119"/>
      <c r="HS37" s="119"/>
      <c r="HT37" s="119"/>
      <c r="HU37" s="119"/>
      <c r="HV37" s="119"/>
      <c r="HW37" s="119"/>
      <c r="HX37" s="119"/>
      <c r="HY37" s="119"/>
      <c r="HZ37" s="119"/>
      <c r="IA37" s="119"/>
      <c r="IB37" s="119"/>
      <c r="IC37" s="119"/>
      <c r="ID37" s="119"/>
      <c r="IE37" s="119"/>
      <c r="IF37" s="119"/>
      <c r="IG37" s="119"/>
      <c r="IH37" s="119"/>
      <c r="II37" s="119"/>
      <c r="IJ37" s="119"/>
      <c r="IK37" s="119"/>
      <c r="IL37" s="119"/>
      <c r="IM37" s="119"/>
      <c r="IN37" s="119"/>
      <c r="IO37" s="119"/>
      <c r="IP37" s="119"/>
      <c r="IQ37" s="119"/>
      <c r="IR37" s="119"/>
      <c r="IS37" s="119"/>
      <c r="IT37" s="119"/>
      <c r="IU37" s="119"/>
      <c r="IV37" s="119"/>
    </row>
    <row r="38" spans="10:256" ht="30">
      <c r="J38" s="204"/>
      <c r="K38" s="204"/>
      <c r="N38" s="119"/>
      <c r="O38" s="119"/>
      <c r="P38" s="120"/>
      <c r="Q38" s="120"/>
      <c r="R38" s="120"/>
      <c r="S38" s="120"/>
      <c r="T38" s="120"/>
      <c r="U38" s="120"/>
      <c r="V38" s="120"/>
      <c r="W38" s="120"/>
      <c r="X38" s="120"/>
      <c r="Y38" s="120"/>
      <c r="Z38" s="120"/>
      <c r="AA38" s="120"/>
      <c r="AB38" s="120"/>
      <c r="AC38" s="120"/>
      <c r="AD38" s="120"/>
      <c r="AE38" s="120"/>
      <c r="AF38" s="120"/>
      <c r="AG38" s="120"/>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19"/>
      <c r="DZ38" s="119"/>
      <c r="EA38" s="119"/>
      <c r="EB38" s="119"/>
      <c r="EC38" s="119"/>
      <c r="ED38" s="119"/>
      <c r="EE38" s="119"/>
      <c r="EF38" s="119"/>
      <c r="EG38" s="119"/>
      <c r="EH38" s="119"/>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19"/>
      <c r="FI38" s="119"/>
      <c r="FJ38" s="119"/>
      <c r="FK38" s="119"/>
      <c r="FL38" s="119"/>
      <c r="FM38" s="119"/>
      <c r="FN38" s="119"/>
      <c r="FO38" s="119"/>
      <c r="FP38" s="119"/>
      <c r="FQ38" s="119"/>
      <c r="FR38" s="119"/>
      <c r="FS38" s="119"/>
      <c r="FT38" s="119"/>
      <c r="FU38" s="119"/>
      <c r="FV38" s="119"/>
      <c r="FW38" s="119"/>
      <c r="FX38" s="119"/>
      <c r="FY38" s="119"/>
      <c r="FZ38" s="119"/>
      <c r="GA38" s="119"/>
      <c r="GB38" s="119"/>
      <c r="GC38" s="119"/>
      <c r="GD38" s="119"/>
      <c r="GE38" s="119"/>
      <c r="GF38" s="119"/>
      <c r="GG38" s="119"/>
      <c r="GH38" s="119"/>
      <c r="GI38" s="119"/>
      <c r="GJ38" s="119"/>
      <c r="GK38" s="119"/>
      <c r="GL38" s="119"/>
      <c r="GM38" s="119"/>
      <c r="GN38" s="119"/>
      <c r="GO38" s="119"/>
      <c r="GP38" s="119"/>
      <c r="GQ38" s="119"/>
      <c r="GR38" s="119"/>
      <c r="GS38" s="119"/>
      <c r="GT38" s="119"/>
      <c r="GU38" s="119"/>
      <c r="GV38" s="119"/>
      <c r="GW38" s="119"/>
      <c r="GX38" s="119"/>
      <c r="GY38" s="119"/>
      <c r="GZ38" s="119"/>
      <c r="HA38" s="119"/>
      <c r="HB38" s="119"/>
      <c r="HC38" s="119"/>
      <c r="HD38" s="119"/>
      <c r="HE38" s="119"/>
      <c r="HF38" s="119"/>
      <c r="HG38" s="119"/>
      <c r="HH38" s="119"/>
      <c r="HI38" s="119"/>
      <c r="HJ38" s="119"/>
      <c r="HK38" s="119"/>
      <c r="HL38" s="119"/>
      <c r="HM38" s="119"/>
      <c r="HN38" s="119"/>
      <c r="HO38" s="119"/>
      <c r="HP38" s="119"/>
      <c r="HQ38" s="119"/>
      <c r="HR38" s="119"/>
      <c r="HS38" s="119"/>
      <c r="HT38" s="119"/>
      <c r="HU38" s="119"/>
      <c r="HV38" s="119"/>
      <c r="HW38" s="119"/>
      <c r="HX38" s="119"/>
      <c r="HY38" s="119"/>
      <c r="HZ38" s="119"/>
      <c r="IA38" s="119"/>
      <c r="IB38" s="119"/>
      <c r="IC38" s="119"/>
      <c r="ID38" s="119"/>
      <c r="IE38" s="119"/>
      <c r="IF38" s="119"/>
      <c r="IG38" s="119"/>
      <c r="IH38" s="119"/>
      <c r="II38" s="119"/>
      <c r="IJ38" s="119"/>
      <c r="IK38" s="119"/>
      <c r="IL38" s="119"/>
      <c r="IM38" s="119"/>
      <c r="IN38" s="119"/>
      <c r="IO38" s="119"/>
      <c r="IP38" s="119"/>
      <c r="IQ38" s="119"/>
      <c r="IR38" s="119"/>
      <c r="IS38" s="119"/>
      <c r="IT38" s="119"/>
      <c r="IU38" s="119"/>
      <c r="IV38" s="119"/>
    </row>
    <row r="39" spans="10:21" ht="30">
      <c r="J39" s="204"/>
      <c r="K39" s="204"/>
      <c r="N39" s="205"/>
      <c r="O39" s="205"/>
      <c r="P39" s="206"/>
      <c r="Q39" s="206"/>
      <c r="R39" s="206"/>
      <c r="S39" s="206"/>
      <c r="T39" s="206"/>
      <c r="U39" s="206"/>
    </row>
    <row r="40" spans="10:21" ht="30">
      <c r="J40" s="204"/>
      <c r="K40" s="204"/>
      <c r="N40" s="205"/>
      <c r="O40" s="205"/>
      <c r="P40" s="206"/>
      <c r="Q40" s="206"/>
      <c r="R40" s="206"/>
      <c r="S40" s="206"/>
      <c r="T40" s="206"/>
      <c r="U40" s="206"/>
    </row>
    <row r="41" spans="10:21" ht="30">
      <c r="J41" s="204"/>
      <c r="K41" s="204"/>
      <c r="N41" s="205"/>
      <c r="O41" s="205"/>
      <c r="P41" s="206"/>
      <c r="Q41" s="206"/>
      <c r="R41" s="206"/>
      <c r="S41" s="206"/>
      <c r="T41" s="206"/>
      <c r="U41" s="206"/>
    </row>
    <row r="42" spans="10:21" ht="30">
      <c r="J42" s="204"/>
      <c r="K42" s="204"/>
      <c r="N42" s="205"/>
      <c r="O42" s="205"/>
      <c r="P42" s="206"/>
      <c r="Q42" s="206"/>
      <c r="R42" s="206"/>
      <c r="S42" s="206"/>
      <c r="T42" s="206"/>
      <c r="U42" s="206"/>
    </row>
    <row r="43" spans="10:21" ht="30">
      <c r="J43" s="204"/>
      <c r="K43" s="204"/>
      <c r="N43" s="205"/>
      <c r="O43" s="205"/>
      <c r="P43" s="206"/>
      <c r="Q43" s="206"/>
      <c r="R43" s="206"/>
      <c r="S43" s="206"/>
      <c r="T43" s="206"/>
      <c r="U43" s="206"/>
    </row>
    <row r="44" spans="10:21" ht="30">
      <c r="J44" s="204"/>
      <c r="K44" s="204"/>
      <c r="N44" s="205"/>
      <c r="O44" s="205"/>
      <c r="P44" s="206"/>
      <c r="Q44" s="206"/>
      <c r="R44" s="206"/>
      <c r="S44" s="206"/>
      <c r="T44" s="206"/>
      <c r="U44" s="206"/>
    </row>
    <row r="45" spans="10:21" ht="30">
      <c r="J45" s="204"/>
      <c r="K45" s="204"/>
      <c r="N45" s="205"/>
      <c r="O45" s="205"/>
      <c r="P45" s="206"/>
      <c r="Q45" s="206"/>
      <c r="R45" s="206"/>
      <c r="S45" s="206"/>
      <c r="T45" s="206"/>
      <c r="U45" s="206"/>
    </row>
    <row r="46" spans="10:21" ht="30">
      <c r="J46" s="204"/>
      <c r="K46" s="204"/>
      <c r="N46" s="205"/>
      <c r="O46" s="205"/>
      <c r="P46" s="206"/>
      <c r="Q46" s="206"/>
      <c r="R46" s="206"/>
      <c r="S46" s="206"/>
      <c r="T46" s="206"/>
      <c r="U46" s="206"/>
    </row>
    <row r="47" spans="10:21" ht="30">
      <c r="J47" s="204"/>
      <c r="K47" s="204"/>
      <c r="N47" s="205"/>
      <c r="O47" s="205"/>
      <c r="P47" s="206"/>
      <c r="Q47" s="206"/>
      <c r="R47" s="206"/>
      <c r="S47" s="206"/>
      <c r="T47" s="206"/>
      <c r="U47" s="206"/>
    </row>
    <row r="48" spans="10:21" ht="30">
      <c r="J48" s="204"/>
      <c r="K48" s="204"/>
      <c r="N48" s="205"/>
      <c r="O48" s="205"/>
      <c r="P48" s="206"/>
      <c r="Q48" s="206"/>
      <c r="R48" s="206"/>
      <c r="S48" s="206"/>
      <c r="T48" s="206"/>
      <c r="U48" s="206"/>
    </row>
    <row r="49" spans="10:21" ht="30">
      <c r="J49" s="204"/>
      <c r="K49" s="204"/>
      <c r="N49" s="205"/>
      <c r="O49" s="205"/>
      <c r="P49" s="206"/>
      <c r="Q49" s="206"/>
      <c r="R49" s="206"/>
      <c r="S49" s="206"/>
      <c r="T49" s="206"/>
      <c r="U49" s="206"/>
    </row>
    <row r="50" spans="10:21" ht="30">
      <c r="J50" s="204"/>
      <c r="K50" s="204"/>
      <c r="N50" s="205"/>
      <c r="O50" s="205"/>
      <c r="P50" s="206"/>
      <c r="Q50" s="206"/>
      <c r="R50" s="206"/>
      <c r="S50" s="206"/>
      <c r="T50" s="206"/>
      <c r="U50" s="206"/>
    </row>
    <row r="51" spans="10:21" ht="30">
      <c r="J51" s="204"/>
      <c r="K51" s="204"/>
      <c r="N51" s="205"/>
      <c r="O51" s="205"/>
      <c r="P51" s="206"/>
      <c r="Q51" s="206"/>
      <c r="R51" s="206"/>
      <c r="S51" s="206"/>
      <c r="T51" s="206"/>
      <c r="U51" s="206"/>
    </row>
    <row r="52" spans="10:21" ht="30">
      <c r="J52" s="204"/>
      <c r="K52" s="204"/>
      <c r="N52" s="205"/>
      <c r="O52" s="205"/>
      <c r="P52" s="206"/>
      <c r="Q52" s="206"/>
      <c r="R52" s="206"/>
      <c r="S52" s="206"/>
      <c r="T52" s="206"/>
      <c r="U52" s="206"/>
    </row>
    <row r="53" spans="10:21" ht="30">
      <c r="J53" s="204"/>
      <c r="K53" s="204"/>
      <c r="N53" s="205"/>
      <c r="O53" s="205"/>
      <c r="P53" s="206"/>
      <c r="Q53" s="206"/>
      <c r="R53" s="206"/>
      <c r="S53" s="206"/>
      <c r="T53" s="206"/>
      <c r="U53" s="206"/>
    </row>
    <row r="54" spans="10:21" ht="30">
      <c r="J54" s="204"/>
      <c r="K54" s="204"/>
      <c r="N54" s="205"/>
      <c r="O54" s="205"/>
      <c r="P54" s="206"/>
      <c r="Q54" s="206"/>
      <c r="R54" s="206"/>
      <c r="S54" s="206"/>
      <c r="T54" s="206"/>
      <c r="U54" s="206"/>
    </row>
    <row r="55" spans="10:21" ht="30">
      <c r="J55" s="204"/>
      <c r="K55" s="204"/>
      <c r="N55" s="205"/>
      <c r="O55" s="205"/>
      <c r="P55" s="206"/>
      <c r="Q55" s="206"/>
      <c r="R55" s="206"/>
      <c r="S55" s="206"/>
      <c r="T55" s="206"/>
      <c r="U55" s="206"/>
    </row>
    <row r="56" spans="10:21" ht="30">
      <c r="J56" s="204"/>
      <c r="K56" s="204"/>
      <c r="N56" s="205"/>
      <c r="O56" s="205"/>
      <c r="P56" s="206"/>
      <c r="Q56" s="206"/>
      <c r="R56" s="206"/>
      <c r="S56" s="206"/>
      <c r="T56" s="206"/>
      <c r="U56" s="206"/>
    </row>
    <row r="57" spans="10:21" ht="30">
      <c r="J57" s="204"/>
      <c r="K57" s="204"/>
      <c r="N57" s="205"/>
      <c r="O57" s="205"/>
      <c r="P57" s="206"/>
      <c r="Q57" s="206"/>
      <c r="R57" s="206"/>
      <c r="S57" s="206"/>
      <c r="T57" s="206"/>
      <c r="U57" s="206"/>
    </row>
    <row r="58" spans="10:21" ht="30">
      <c r="J58" s="204"/>
      <c r="K58" s="204"/>
      <c r="N58" s="205"/>
      <c r="O58" s="205"/>
      <c r="P58" s="206"/>
      <c r="Q58" s="206"/>
      <c r="R58" s="206"/>
      <c r="S58" s="206"/>
      <c r="T58" s="206"/>
      <c r="U58" s="206"/>
    </row>
    <row r="59" spans="10:21" ht="30">
      <c r="J59" s="204"/>
      <c r="K59" s="204"/>
      <c r="N59" s="205"/>
      <c r="O59" s="205"/>
      <c r="P59" s="206"/>
      <c r="Q59" s="206"/>
      <c r="R59" s="206"/>
      <c r="S59" s="206"/>
      <c r="T59" s="206"/>
      <c r="U59" s="206"/>
    </row>
    <row r="60" spans="10:21" ht="30">
      <c r="J60" s="204"/>
      <c r="K60" s="204"/>
      <c r="N60" s="205"/>
      <c r="O60" s="205"/>
      <c r="P60" s="206"/>
      <c r="Q60" s="206"/>
      <c r="R60" s="206"/>
      <c r="S60" s="206"/>
      <c r="T60" s="206"/>
      <c r="U60" s="206"/>
    </row>
    <row r="61" spans="10:21" ht="30">
      <c r="J61" s="204"/>
      <c r="K61" s="204"/>
      <c r="N61" s="205"/>
      <c r="O61" s="205"/>
      <c r="P61" s="206"/>
      <c r="Q61" s="206"/>
      <c r="R61" s="206"/>
      <c r="S61" s="206"/>
      <c r="T61" s="206"/>
      <c r="U61" s="206"/>
    </row>
    <row r="62" spans="10:21" ht="30">
      <c r="J62" s="204"/>
      <c r="K62" s="204"/>
      <c r="N62" s="205"/>
      <c r="O62" s="205"/>
      <c r="P62" s="206"/>
      <c r="Q62" s="206"/>
      <c r="R62" s="206"/>
      <c r="S62" s="206"/>
      <c r="T62" s="206"/>
      <c r="U62" s="206"/>
    </row>
    <row r="63" spans="10:21" ht="30">
      <c r="J63" s="204"/>
      <c r="K63" s="204"/>
      <c r="N63" s="205"/>
      <c r="O63" s="205"/>
      <c r="P63" s="206"/>
      <c r="Q63" s="206"/>
      <c r="R63" s="206"/>
      <c r="S63" s="206"/>
      <c r="T63" s="206"/>
      <c r="U63" s="206"/>
    </row>
    <row r="64" spans="10:21" ht="30">
      <c r="J64" s="204"/>
      <c r="K64" s="204"/>
      <c r="N64" s="205"/>
      <c r="O64" s="205"/>
      <c r="P64" s="206"/>
      <c r="Q64" s="206"/>
      <c r="R64" s="206"/>
      <c r="S64" s="206"/>
      <c r="T64" s="206"/>
      <c r="U64" s="206"/>
    </row>
    <row r="65" spans="10:21" ht="30">
      <c r="J65" s="204"/>
      <c r="K65" s="204"/>
      <c r="N65" s="205"/>
      <c r="O65" s="205"/>
      <c r="P65" s="206"/>
      <c r="Q65" s="206"/>
      <c r="R65" s="206"/>
      <c r="S65" s="206"/>
      <c r="T65" s="206"/>
      <c r="U65" s="206"/>
    </row>
    <row r="66" spans="10:21" ht="30">
      <c r="J66" s="204"/>
      <c r="K66" s="204"/>
      <c r="N66" s="205"/>
      <c r="O66" s="205"/>
      <c r="P66" s="206"/>
      <c r="Q66" s="206"/>
      <c r="R66" s="206"/>
      <c r="S66" s="206"/>
      <c r="T66" s="206"/>
      <c r="U66" s="206"/>
    </row>
    <row r="67" spans="10:21" ht="30">
      <c r="J67" s="204"/>
      <c r="K67" s="204"/>
      <c r="N67" s="205"/>
      <c r="O67" s="205"/>
      <c r="P67" s="206"/>
      <c r="Q67" s="206"/>
      <c r="R67" s="206"/>
      <c r="S67" s="206"/>
      <c r="T67" s="206"/>
      <c r="U67" s="206"/>
    </row>
    <row r="68" spans="10:21" ht="30">
      <c r="J68" s="204"/>
      <c r="K68" s="204"/>
      <c r="N68" s="205"/>
      <c r="O68" s="205"/>
      <c r="P68" s="206"/>
      <c r="Q68" s="206"/>
      <c r="R68" s="206"/>
      <c r="S68" s="206"/>
      <c r="T68" s="206"/>
      <c r="U68" s="206"/>
    </row>
    <row r="69" spans="10:21" ht="30">
      <c r="J69" s="204"/>
      <c r="K69" s="204"/>
      <c r="N69" s="205"/>
      <c r="O69" s="205"/>
      <c r="P69" s="206"/>
      <c r="Q69" s="206"/>
      <c r="R69" s="206"/>
      <c r="S69" s="206"/>
      <c r="T69" s="206"/>
      <c r="U69" s="206"/>
    </row>
    <row r="70" spans="10:21" ht="30">
      <c r="J70" s="204"/>
      <c r="K70" s="204"/>
      <c r="N70" s="205"/>
      <c r="O70" s="205"/>
      <c r="P70" s="206"/>
      <c r="Q70" s="206"/>
      <c r="R70" s="206"/>
      <c r="S70" s="206"/>
      <c r="T70" s="206"/>
      <c r="U70" s="206"/>
    </row>
    <row r="71" spans="10:21" ht="30">
      <c r="J71" s="204"/>
      <c r="K71" s="204"/>
      <c r="N71" s="205"/>
      <c r="O71" s="205"/>
      <c r="P71" s="206"/>
      <c r="Q71" s="206"/>
      <c r="R71" s="206"/>
      <c r="S71" s="206"/>
      <c r="T71" s="206"/>
      <c r="U71" s="206"/>
    </row>
    <row r="72" spans="10:21" ht="30">
      <c r="J72" s="204"/>
      <c r="K72" s="204"/>
      <c r="N72" s="205"/>
      <c r="O72" s="205"/>
      <c r="P72" s="206"/>
      <c r="Q72" s="206"/>
      <c r="R72" s="206"/>
      <c r="S72" s="206"/>
      <c r="T72" s="206"/>
      <c r="U72" s="206"/>
    </row>
    <row r="73" spans="10:21" ht="30">
      <c r="J73" s="204"/>
      <c r="K73" s="204"/>
      <c r="N73" s="205"/>
      <c r="O73" s="205"/>
      <c r="P73" s="206"/>
      <c r="Q73" s="206"/>
      <c r="R73" s="206"/>
      <c r="S73" s="206"/>
      <c r="T73" s="206"/>
      <c r="U73" s="206"/>
    </row>
    <row r="74" spans="10:21" ht="30">
      <c r="J74" s="204"/>
      <c r="K74" s="204"/>
      <c r="N74" s="205"/>
      <c r="O74" s="205"/>
      <c r="P74" s="206"/>
      <c r="Q74" s="206"/>
      <c r="R74" s="206"/>
      <c r="S74" s="206"/>
      <c r="T74" s="206"/>
      <c r="U74" s="206"/>
    </row>
    <row r="75" spans="10:21" ht="30">
      <c r="J75" s="204"/>
      <c r="K75" s="204"/>
      <c r="N75" s="205"/>
      <c r="O75" s="205"/>
      <c r="P75" s="206"/>
      <c r="Q75" s="206"/>
      <c r="R75" s="206"/>
      <c r="S75" s="206"/>
      <c r="T75" s="206"/>
      <c r="U75" s="206"/>
    </row>
    <row r="76" spans="10:21" ht="30">
      <c r="J76" s="204"/>
      <c r="K76" s="204"/>
      <c r="N76" s="205"/>
      <c r="O76" s="205"/>
      <c r="P76" s="206"/>
      <c r="Q76" s="206"/>
      <c r="R76" s="206"/>
      <c r="S76" s="206"/>
      <c r="T76" s="206"/>
      <c r="U76" s="206"/>
    </row>
    <row r="77" spans="10:21" ht="30">
      <c r="J77" s="204"/>
      <c r="K77" s="204"/>
      <c r="N77" s="205"/>
      <c r="O77" s="205"/>
      <c r="P77" s="206"/>
      <c r="Q77" s="206"/>
      <c r="R77" s="206"/>
      <c r="S77" s="206"/>
      <c r="T77" s="206"/>
      <c r="U77" s="206"/>
    </row>
    <row r="78" spans="10:21" ht="30">
      <c r="J78" s="204"/>
      <c r="K78" s="204"/>
      <c r="N78" s="205"/>
      <c r="O78" s="205"/>
      <c r="P78" s="206"/>
      <c r="Q78" s="206"/>
      <c r="R78" s="206"/>
      <c r="S78" s="206"/>
      <c r="T78" s="206"/>
      <c r="U78" s="206"/>
    </row>
    <row r="79" spans="10:21" ht="30">
      <c r="J79" s="204"/>
      <c r="K79" s="204"/>
      <c r="N79" s="205"/>
      <c r="O79" s="205"/>
      <c r="P79" s="206"/>
      <c r="Q79" s="206"/>
      <c r="R79" s="206"/>
      <c r="S79" s="206"/>
      <c r="T79" s="206"/>
      <c r="U79" s="206"/>
    </row>
    <row r="80" spans="10:21" ht="30">
      <c r="J80" s="204"/>
      <c r="K80" s="207"/>
      <c r="N80" s="205"/>
      <c r="O80" s="205"/>
      <c r="P80" s="206"/>
      <c r="Q80" s="206"/>
      <c r="R80" s="206"/>
      <c r="S80" s="206"/>
      <c r="T80" s="206"/>
      <c r="U80" s="206"/>
    </row>
    <row r="81" spans="10:21" ht="30">
      <c r="J81" s="204"/>
      <c r="K81" s="204"/>
      <c r="N81" s="205"/>
      <c r="O81" s="205"/>
      <c r="P81" s="206"/>
      <c r="Q81" s="206"/>
      <c r="R81" s="206"/>
      <c r="S81" s="206"/>
      <c r="T81" s="206"/>
      <c r="U81" s="206"/>
    </row>
    <row r="82" spans="10:21" ht="30">
      <c r="J82" s="204"/>
      <c r="K82" s="204"/>
      <c r="N82" s="205"/>
      <c r="O82" s="205"/>
      <c r="P82" s="206"/>
      <c r="Q82" s="206"/>
      <c r="R82" s="206"/>
      <c r="S82" s="206"/>
      <c r="T82" s="206"/>
      <c r="U82" s="206"/>
    </row>
    <row r="83" spans="10:21" ht="30">
      <c r="J83" s="204"/>
      <c r="K83" s="204"/>
      <c r="N83" s="205"/>
      <c r="O83" s="205"/>
      <c r="P83" s="206"/>
      <c r="Q83" s="206"/>
      <c r="R83" s="206"/>
      <c r="S83" s="206"/>
      <c r="T83" s="206"/>
      <c r="U83" s="206"/>
    </row>
    <row r="84" spans="10:21" ht="30">
      <c r="J84" s="204"/>
      <c r="K84" s="204"/>
      <c r="N84" s="205"/>
      <c r="O84" s="205"/>
      <c r="P84" s="206"/>
      <c r="Q84" s="206"/>
      <c r="R84" s="206"/>
      <c r="S84" s="206"/>
      <c r="T84" s="206"/>
      <c r="U84" s="206"/>
    </row>
    <row r="85" spans="10:21" ht="30">
      <c r="J85" s="204"/>
      <c r="K85" s="204"/>
      <c r="N85" s="205"/>
      <c r="O85" s="205"/>
      <c r="P85" s="206"/>
      <c r="Q85" s="206"/>
      <c r="R85" s="206"/>
      <c r="S85" s="206"/>
      <c r="T85" s="206"/>
      <c r="U85" s="206"/>
    </row>
    <row r="86" spans="10:21" ht="30">
      <c r="J86" s="204"/>
      <c r="K86" s="204"/>
      <c r="N86" s="205"/>
      <c r="O86" s="205"/>
      <c r="P86" s="206"/>
      <c r="Q86" s="206"/>
      <c r="R86" s="206"/>
      <c r="S86" s="206"/>
      <c r="T86" s="206"/>
      <c r="U86" s="206"/>
    </row>
    <row r="87" spans="10:21" ht="30">
      <c r="J87" s="204"/>
      <c r="K87" s="204"/>
      <c r="N87" s="205"/>
      <c r="O87" s="205"/>
      <c r="P87" s="206"/>
      <c r="Q87" s="206"/>
      <c r="R87" s="206"/>
      <c r="S87" s="206"/>
      <c r="T87" s="206"/>
      <c r="U87" s="206"/>
    </row>
    <row r="88" spans="10:21" ht="30">
      <c r="J88" s="204"/>
      <c r="K88" s="204"/>
      <c r="N88" s="205"/>
      <c r="O88" s="205"/>
      <c r="P88" s="206"/>
      <c r="Q88" s="206"/>
      <c r="R88" s="206"/>
      <c r="S88" s="206"/>
      <c r="T88" s="206"/>
      <c r="U88" s="206"/>
    </row>
    <row r="89" spans="10:21" ht="30">
      <c r="J89" s="204"/>
      <c r="K89" s="204"/>
      <c r="N89" s="205"/>
      <c r="O89" s="205"/>
      <c r="P89" s="206"/>
      <c r="Q89" s="206"/>
      <c r="R89" s="206"/>
      <c r="S89" s="206"/>
      <c r="T89" s="206"/>
      <c r="U89" s="206"/>
    </row>
    <row r="90" spans="10:21" ht="30">
      <c r="J90" s="204"/>
      <c r="K90" s="204"/>
      <c r="N90" s="205"/>
      <c r="O90" s="205"/>
      <c r="P90" s="206"/>
      <c r="Q90" s="206"/>
      <c r="R90" s="206"/>
      <c r="S90" s="206"/>
      <c r="T90" s="206"/>
      <c r="U90" s="206"/>
    </row>
    <row r="91" spans="10:21" ht="30">
      <c r="J91" s="204"/>
      <c r="K91" s="204"/>
      <c r="N91" s="205"/>
      <c r="O91" s="205"/>
      <c r="P91" s="206"/>
      <c r="Q91" s="206"/>
      <c r="R91" s="206"/>
      <c r="S91" s="206"/>
      <c r="T91" s="206"/>
      <c r="U91" s="206"/>
    </row>
    <row r="92" spans="10:21" ht="30">
      <c r="J92" s="204"/>
      <c r="K92" s="204"/>
      <c r="N92" s="205"/>
      <c r="O92" s="205"/>
      <c r="P92" s="206"/>
      <c r="Q92" s="206"/>
      <c r="R92" s="206"/>
      <c r="S92" s="206"/>
      <c r="T92" s="206"/>
      <c r="U92" s="206"/>
    </row>
    <row r="93" spans="10:21" ht="30">
      <c r="J93" s="204"/>
      <c r="K93" s="204"/>
      <c r="N93" s="205"/>
      <c r="O93" s="205"/>
      <c r="P93" s="206"/>
      <c r="Q93" s="206"/>
      <c r="R93" s="206"/>
      <c r="S93" s="206"/>
      <c r="T93" s="206"/>
      <c r="U93" s="206"/>
    </row>
    <row r="94" spans="10:21" ht="30">
      <c r="J94" s="204"/>
      <c r="K94" s="204"/>
      <c r="N94" s="205"/>
      <c r="O94" s="205"/>
      <c r="P94" s="206"/>
      <c r="Q94" s="206"/>
      <c r="R94" s="206"/>
      <c r="S94" s="206"/>
      <c r="T94" s="206"/>
      <c r="U94" s="206"/>
    </row>
    <row r="95" spans="10:21" ht="30">
      <c r="J95" s="204"/>
      <c r="K95" s="204"/>
      <c r="N95" s="205"/>
      <c r="O95" s="205"/>
      <c r="P95" s="206"/>
      <c r="Q95" s="206"/>
      <c r="R95" s="206"/>
      <c r="S95" s="206"/>
      <c r="T95" s="206"/>
      <c r="U95" s="206"/>
    </row>
    <row r="96" spans="10:21" ht="30">
      <c r="J96" s="204"/>
      <c r="K96" s="204"/>
      <c r="N96" s="205"/>
      <c r="O96" s="205"/>
      <c r="P96" s="206"/>
      <c r="Q96" s="206"/>
      <c r="R96" s="206"/>
      <c r="S96" s="206"/>
      <c r="T96" s="206"/>
      <c r="U96" s="206"/>
    </row>
    <row r="97" spans="10:21" ht="30">
      <c r="J97" s="204"/>
      <c r="K97" s="204"/>
      <c r="N97" s="205"/>
      <c r="O97" s="205"/>
      <c r="P97" s="206"/>
      <c r="Q97" s="206"/>
      <c r="R97" s="206"/>
      <c r="S97" s="206"/>
      <c r="T97" s="206"/>
      <c r="U97" s="206"/>
    </row>
    <row r="98" spans="10:21" ht="30">
      <c r="J98" s="204"/>
      <c r="K98" s="204"/>
      <c r="N98" s="205"/>
      <c r="O98" s="205"/>
      <c r="P98" s="206"/>
      <c r="Q98" s="206"/>
      <c r="R98" s="206"/>
      <c r="S98" s="206"/>
      <c r="T98" s="206"/>
      <c r="U98" s="206"/>
    </row>
    <row r="99" spans="10:21" ht="30">
      <c r="J99" s="204"/>
      <c r="K99" s="204"/>
      <c r="N99" s="205"/>
      <c r="O99" s="205"/>
      <c r="P99" s="206"/>
      <c r="Q99" s="206"/>
      <c r="R99" s="206"/>
      <c r="S99" s="206"/>
      <c r="T99" s="206"/>
      <c r="U99" s="206"/>
    </row>
    <row r="100" spans="10:21" ht="30">
      <c r="J100" s="204"/>
      <c r="K100" s="204"/>
      <c r="N100" s="205"/>
      <c r="O100" s="205"/>
      <c r="P100" s="206"/>
      <c r="Q100" s="206"/>
      <c r="R100" s="206"/>
      <c r="S100" s="206"/>
      <c r="T100" s="206"/>
      <c r="U100" s="206"/>
    </row>
    <row r="101" spans="10:21" ht="30">
      <c r="J101" s="204"/>
      <c r="K101" s="204"/>
      <c r="N101" s="205"/>
      <c r="O101" s="205"/>
      <c r="P101" s="206"/>
      <c r="Q101" s="206"/>
      <c r="R101" s="206"/>
      <c r="S101" s="206"/>
      <c r="T101" s="206"/>
      <c r="U101" s="206"/>
    </row>
    <row r="102" spans="10:21" ht="30">
      <c r="J102" s="204"/>
      <c r="K102" s="204"/>
      <c r="N102" s="205"/>
      <c r="O102" s="205"/>
      <c r="P102" s="206"/>
      <c r="Q102" s="206"/>
      <c r="R102" s="206"/>
      <c r="S102" s="206"/>
      <c r="T102" s="206"/>
      <c r="U102" s="206"/>
    </row>
    <row r="103" spans="10:21" ht="30">
      <c r="J103" s="204"/>
      <c r="K103" s="204"/>
      <c r="N103" s="205"/>
      <c r="O103" s="205"/>
      <c r="P103" s="206"/>
      <c r="Q103" s="206"/>
      <c r="R103" s="206"/>
      <c r="S103" s="206"/>
      <c r="T103" s="206"/>
      <c r="U103" s="206"/>
    </row>
    <row r="104" spans="10:21" ht="30">
      <c r="J104" s="204"/>
      <c r="K104" s="204"/>
      <c r="N104" s="205"/>
      <c r="O104" s="205"/>
      <c r="P104" s="206"/>
      <c r="Q104" s="206"/>
      <c r="R104" s="206"/>
      <c r="S104" s="206"/>
      <c r="T104" s="206"/>
      <c r="U104" s="206"/>
    </row>
    <row r="105" spans="10:21" ht="30">
      <c r="J105" s="204"/>
      <c r="K105" s="204"/>
      <c r="N105" s="205"/>
      <c r="O105" s="205"/>
      <c r="P105" s="206"/>
      <c r="Q105" s="206"/>
      <c r="R105" s="206"/>
      <c r="S105" s="206"/>
      <c r="T105" s="206"/>
      <c r="U105" s="206"/>
    </row>
    <row r="106" spans="10:21" ht="30">
      <c r="J106" s="204"/>
      <c r="K106" s="204"/>
      <c r="N106" s="205"/>
      <c r="O106" s="205"/>
      <c r="P106" s="206"/>
      <c r="Q106" s="206"/>
      <c r="R106" s="206"/>
      <c r="S106" s="206"/>
      <c r="T106" s="206"/>
      <c r="U106" s="206"/>
    </row>
    <row r="107" spans="10:21" ht="30">
      <c r="J107" s="204"/>
      <c r="K107" s="204"/>
      <c r="N107" s="205"/>
      <c r="O107" s="205"/>
      <c r="P107" s="206"/>
      <c r="Q107" s="206"/>
      <c r="R107" s="206"/>
      <c r="S107" s="206"/>
      <c r="T107" s="206"/>
      <c r="U107" s="206"/>
    </row>
    <row r="108" spans="10:21" ht="30">
      <c r="J108" s="204"/>
      <c r="K108" s="204"/>
      <c r="N108" s="205"/>
      <c r="O108" s="205"/>
      <c r="P108" s="206"/>
      <c r="Q108" s="206"/>
      <c r="R108" s="206"/>
      <c r="S108" s="206"/>
      <c r="T108" s="206"/>
      <c r="U108" s="206"/>
    </row>
    <row r="109" spans="10:21" ht="30">
      <c r="J109" s="204"/>
      <c r="K109" s="204"/>
      <c r="N109" s="205"/>
      <c r="O109" s="205"/>
      <c r="P109" s="206"/>
      <c r="Q109" s="206"/>
      <c r="R109" s="206"/>
      <c r="S109" s="206"/>
      <c r="T109" s="206"/>
      <c r="U109" s="206"/>
    </row>
    <row r="110" spans="10:21" ht="30">
      <c r="J110" s="204"/>
      <c r="K110" s="204"/>
      <c r="N110" s="205"/>
      <c r="O110" s="205"/>
      <c r="P110" s="206"/>
      <c r="Q110" s="206"/>
      <c r="R110" s="206"/>
      <c r="S110" s="206"/>
      <c r="T110" s="206"/>
      <c r="U110" s="206"/>
    </row>
    <row r="111" spans="10:21" ht="30">
      <c r="J111" s="204"/>
      <c r="K111" s="204"/>
      <c r="N111" s="205"/>
      <c r="O111" s="205"/>
      <c r="P111" s="206"/>
      <c r="Q111" s="206"/>
      <c r="R111" s="206"/>
      <c r="S111" s="206"/>
      <c r="T111" s="206"/>
      <c r="U111" s="206"/>
    </row>
    <row r="112" spans="10:21" ht="30">
      <c r="J112" s="204"/>
      <c r="K112" s="204"/>
      <c r="N112" s="205"/>
      <c r="O112" s="205"/>
      <c r="P112" s="206"/>
      <c r="Q112" s="206"/>
      <c r="R112" s="206"/>
      <c r="S112" s="206"/>
      <c r="T112" s="206"/>
      <c r="U112" s="206"/>
    </row>
    <row r="113" spans="10:21" ht="30">
      <c r="J113" s="204"/>
      <c r="K113" s="204"/>
      <c r="N113" s="205"/>
      <c r="O113" s="205"/>
      <c r="P113" s="206"/>
      <c r="Q113" s="206"/>
      <c r="R113" s="206"/>
      <c r="S113" s="206"/>
      <c r="T113" s="206"/>
      <c r="U113" s="206"/>
    </row>
    <row r="114" spans="10:21" ht="30">
      <c r="J114" s="204"/>
      <c r="K114" s="204"/>
      <c r="N114" s="205"/>
      <c r="O114" s="205"/>
      <c r="P114" s="206"/>
      <c r="Q114" s="206"/>
      <c r="R114" s="206"/>
      <c r="S114" s="206"/>
      <c r="T114" s="206"/>
      <c r="U114" s="206"/>
    </row>
    <row r="115" spans="10:21" ht="30">
      <c r="J115" s="204"/>
      <c r="K115" s="204"/>
      <c r="N115" s="205"/>
      <c r="O115" s="205"/>
      <c r="P115" s="206"/>
      <c r="Q115" s="206"/>
      <c r="R115" s="206"/>
      <c r="S115" s="206"/>
      <c r="T115" s="206"/>
      <c r="U115" s="206"/>
    </row>
    <row r="116" spans="10:21" ht="30">
      <c r="J116" s="204"/>
      <c r="K116" s="204"/>
      <c r="N116" s="205"/>
      <c r="O116" s="205"/>
      <c r="P116" s="206"/>
      <c r="Q116" s="206"/>
      <c r="R116" s="206"/>
      <c r="S116" s="206"/>
      <c r="T116" s="206"/>
      <c r="U116" s="206"/>
    </row>
    <row r="117" spans="10:21" ht="30">
      <c r="J117" s="204"/>
      <c r="K117" s="204"/>
      <c r="N117" s="205"/>
      <c r="O117" s="205"/>
      <c r="P117" s="206"/>
      <c r="Q117" s="206"/>
      <c r="R117" s="206"/>
      <c r="S117" s="206"/>
      <c r="T117" s="206"/>
      <c r="U117" s="206"/>
    </row>
    <row r="118" spans="10:21" ht="30">
      <c r="J118" s="204"/>
      <c r="K118" s="204"/>
      <c r="N118" s="205"/>
      <c r="O118" s="205"/>
      <c r="P118" s="206"/>
      <c r="Q118" s="206"/>
      <c r="R118" s="206"/>
      <c r="S118" s="206"/>
      <c r="T118" s="206"/>
      <c r="U118" s="206"/>
    </row>
    <row r="119" spans="10:21" ht="30">
      <c r="J119" s="204"/>
      <c r="K119" s="204"/>
      <c r="N119" s="205"/>
      <c r="O119" s="205"/>
      <c r="P119" s="206"/>
      <c r="Q119" s="206"/>
      <c r="R119" s="206"/>
      <c r="S119" s="206"/>
      <c r="T119" s="206"/>
      <c r="U119" s="206"/>
    </row>
    <row r="120" spans="10:21" ht="30">
      <c r="J120" s="204"/>
      <c r="K120" s="204"/>
      <c r="N120" s="205"/>
      <c r="O120" s="205"/>
      <c r="P120" s="206"/>
      <c r="Q120" s="206"/>
      <c r="R120" s="206"/>
      <c r="S120" s="206"/>
      <c r="T120" s="206"/>
      <c r="U120" s="206"/>
    </row>
    <row r="121" spans="10:21" ht="30">
      <c r="J121" s="204"/>
      <c r="K121" s="204"/>
      <c r="N121" s="205"/>
      <c r="O121" s="205"/>
      <c r="P121" s="206"/>
      <c r="Q121" s="206"/>
      <c r="R121" s="206"/>
      <c r="S121" s="206"/>
      <c r="T121" s="206"/>
      <c r="U121" s="206"/>
    </row>
    <row r="122" spans="10:21" ht="30">
      <c r="J122" s="204"/>
      <c r="K122" s="204"/>
      <c r="N122" s="205"/>
      <c r="O122" s="205"/>
      <c r="P122" s="206"/>
      <c r="Q122" s="206"/>
      <c r="R122" s="206"/>
      <c r="S122" s="206"/>
      <c r="T122" s="206"/>
      <c r="U122" s="206"/>
    </row>
    <row r="123" spans="10:21" ht="30">
      <c r="J123" s="204"/>
      <c r="K123" s="204"/>
      <c r="N123" s="205"/>
      <c r="O123" s="205"/>
      <c r="P123" s="206"/>
      <c r="Q123" s="206"/>
      <c r="R123" s="206"/>
      <c r="S123" s="206"/>
      <c r="T123" s="206"/>
      <c r="U123" s="206"/>
    </row>
    <row r="124" spans="10:21" ht="30">
      <c r="J124" s="204"/>
      <c r="K124" s="204"/>
      <c r="N124" s="205"/>
      <c r="O124" s="205"/>
      <c r="P124" s="206"/>
      <c r="Q124" s="206"/>
      <c r="R124" s="206"/>
      <c r="S124" s="206"/>
      <c r="T124" s="206"/>
      <c r="U124" s="206"/>
    </row>
    <row r="125" spans="10:21" ht="30">
      <c r="J125" s="204"/>
      <c r="K125" s="204"/>
      <c r="N125" s="205"/>
      <c r="O125" s="205"/>
      <c r="P125" s="206"/>
      <c r="Q125" s="206"/>
      <c r="R125" s="206"/>
      <c r="S125" s="206"/>
      <c r="T125" s="206"/>
      <c r="U125" s="206"/>
    </row>
    <row r="126" spans="10:21" ht="30">
      <c r="J126" s="204"/>
      <c r="K126" s="204"/>
      <c r="N126" s="205"/>
      <c r="O126" s="205"/>
      <c r="P126" s="206"/>
      <c r="Q126" s="206"/>
      <c r="R126" s="206"/>
      <c r="S126" s="206"/>
      <c r="T126" s="206"/>
      <c r="U126" s="206"/>
    </row>
    <row r="127" spans="10:21" ht="30">
      <c r="J127" s="204"/>
      <c r="K127" s="204"/>
      <c r="N127" s="205"/>
      <c r="O127" s="205"/>
      <c r="P127" s="206"/>
      <c r="Q127" s="206"/>
      <c r="R127" s="206"/>
      <c r="S127" s="206"/>
      <c r="T127" s="206"/>
      <c r="U127" s="206"/>
    </row>
    <row r="128" spans="10:21" ht="30">
      <c r="J128" s="204"/>
      <c r="K128" s="204"/>
      <c r="N128" s="205"/>
      <c r="O128" s="205"/>
      <c r="P128" s="206"/>
      <c r="Q128" s="206"/>
      <c r="R128" s="206"/>
      <c r="S128" s="206"/>
      <c r="T128" s="206"/>
      <c r="U128" s="206"/>
    </row>
    <row r="129" spans="10:21" ht="30">
      <c r="J129" s="204"/>
      <c r="K129" s="204"/>
      <c r="N129" s="205"/>
      <c r="O129" s="205"/>
      <c r="P129" s="206"/>
      <c r="Q129" s="206"/>
      <c r="R129" s="206"/>
      <c r="S129" s="206"/>
      <c r="T129" s="206"/>
      <c r="U129" s="206"/>
    </row>
    <row r="130" spans="10:21" ht="30">
      <c r="J130" s="204"/>
      <c r="K130" s="204"/>
      <c r="N130" s="205"/>
      <c r="O130" s="205"/>
      <c r="P130" s="206"/>
      <c r="Q130" s="206"/>
      <c r="R130" s="206"/>
      <c r="S130" s="206"/>
      <c r="T130" s="206"/>
      <c r="U130" s="206"/>
    </row>
    <row r="131" spans="10:21" ht="30">
      <c r="J131" s="204"/>
      <c r="K131" s="204"/>
      <c r="N131" s="205"/>
      <c r="O131" s="205"/>
      <c r="P131" s="206"/>
      <c r="Q131" s="206"/>
      <c r="R131" s="206"/>
      <c r="S131" s="206"/>
      <c r="T131" s="206"/>
      <c r="U131" s="206"/>
    </row>
    <row r="132" spans="10:21" ht="30">
      <c r="J132" s="204"/>
      <c r="K132" s="204"/>
      <c r="N132" s="205"/>
      <c r="O132" s="205"/>
      <c r="P132" s="206"/>
      <c r="Q132" s="206"/>
      <c r="R132" s="206"/>
      <c r="S132" s="206"/>
      <c r="T132" s="206"/>
      <c r="U132" s="206"/>
    </row>
    <row r="133" spans="10:21" ht="30">
      <c r="J133" s="204"/>
      <c r="K133" s="204"/>
      <c r="N133" s="205"/>
      <c r="O133" s="205"/>
      <c r="P133" s="206"/>
      <c r="Q133" s="206"/>
      <c r="R133" s="206"/>
      <c r="S133" s="206"/>
      <c r="T133" s="206"/>
      <c r="U133" s="206"/>
    </row>
    <row r="134" spans="10:21" ht="30">
      <c r="J134" s="204"/>
      <c r="K134" s="204"/>
      <c r="N134" s="205"/>
      <c r="O134" s="205"/>
      <c r="P134" s="206"/>
      <c r="Q134" s="206"/>
      <c r="R134" s="206"/>
      <c r="S134" s="206"/>
      <c r="T134" s="206"/>
      <c r="U134" s="206"/>
    </row>
    <row r="135" spans="10:21" ht="30">
      <c r="J135" s="204"/>
      <c r="K135" s="204"/>
      <c r="N135" s="205"/>
      <c r="O135" s="205"/>
      <c r="P135" s="206"/>
      <c r="Q135" s="206"/>
      <c r="R135" s="206"/>
      <c r="S135" s="206"/>
      <c r="T135" s="206"/>
      <c r="U135" s="206"/>
    </row>
    <row r="136" spans="10:21" ht="30">
      <c r="J136" s="204"/>
      <c r="K136" s="204"/>
      <c r="N136" s="205"/>
      <c r="O136" s="205"/>
      <c r="P136" s="206"/>
      <c r="Q136" s="206"/>
      <c r="R136" s="206"/>
      <c r="S136" s="206"/>
      <c r="T136" s="206"/>
      <c r="U136" s="206"/>
    </row>
    <row r="137" spans="10:21" ht="30">
      <c r="J137" s="204"/>
      <c r="K137" s="204"/>
      <c r="N137" s="205"/>
      <c r="O137" s="205"/>
      <c r="P137" s="206"/>
      <c r="Q137" s="206"/>
      <c r="R137" s="206"/>
      <c r="S137" s="206"/>
      <c r="T137" s="206"/>
      <c r="U137" s="206"/>
    </row>
    <row r="138" spans="10:21" ht="30">
      <c r="J138" s="204"/>
      <c r="K138" s="204"/>
      <c r="N138" s="205"/>
      <c r="O138" s="205"/>
      <c r="P138" s="206"/>
      <c r="Q138" s="206"/>
      <c r="R138" s="206"/>
      <c r="S138" s="206"/>
      <c r="T138" s="206"/>
      <c r="U138" s="206"/>
    </row>
    <row r="139" spans="10:21" ht="30">
      <c r="J139" s="204"/>
      <c r="K139" s="204"/>
      <c r="N139" s="205"/>
      <c r="O139" s="205"/>
      <c r="P139" s="206"/>
      <c r="Q139" s="206"/>
      <c r="R139" s="206"/>
      <c r="S139" s="206"/>
      <c r="T139" s="206"/>
      <c r="U139" s="206"/>
    </row>
    <row r="140" spans="10:21" ht="30">
      <c r="J140" s="204"/>
      <c r="K140" s="204"/>
      <c r="N140" s="205"/>
      <c r="O140" s="205"/>
      <c r="P140" s="206"/>
      <c r="Q140" s="206"/>
      <c r="R140" s="206"/>
      <c r="S140" s="206"/>
      <c r="T140" s="206"/>
      <c r="U140" s="206"/>
    </row>
    <row r="141" spans="10:21" ht="30">
      <c r="J141" s="204"/>
      <c r="K141" s="204"/>
      <c r="N141" s="205"/>
      <c r="O141" s="205"/>
      <c r="P141" s="206"/>
      <c r="Q141" s="206"/>
      <c r="R141" s="206"/>
      <c r="S141" s="206"/>
      <c r="T141" s="206"/>
      <c r="U141" s="206"/>
    </row>
    <row r="142" spans="10:21" ht="30">
      <c r="J142" s="204"/>
      <c r="K142" s="204"/>
      <c r="N142" s="205"/>
      <c r="O142" s="205"/>
      <c r="P142" s="206"/>
      <c r="Q142" s="206"/>
      <c r="R142" s="206"/>
      <c r="S142" s="206"/>
      <c r="T142" s="206"/>
      <c r="U142" s="206"/>
    </row>
    <row r="143" spans="10:21" ht="30">
      <c r="J143" s="204"/>
      <c r="K143" s="204"/>
      <c r="N143" s="205"/>
      <c r="O143" s="205"/>
      <c r="P143" s="206"/>
      <c r="Q143" s="206"/>
      <c r="R143" s="206"/>
      <c r="S143" s="206"/>
      <c r="T143" s="206"/>
      <c r="U143" s="206"/>
    </row>
    <row r="144" spans="10:21" ht="30">
      <c r="J144" s="204"/>
      <c r="K144" s="204"/>
      <c r="N144" s="205"/>
      <c r="O144" s="205"/>
      <c r="P144" s="206"/>
      <c r="Q144" s="206"/>
      <c r="R144" s="206"/>
      <c r="S144" s="206"/>
      <c r="T144" s="206"/>
      <c r="U144" s="206"/>
    </row>
    <row r="145" spans="10:21" ht="30">
      <c r="J145" s="204"/>
      <c r="K145" s="204"/>
      <c r="N145" s="205"/>
      <c r="O145" s="205"/>
      <c r="P145" s="206"/>
      <c r="Q145" s="206"/>
      <c r="R145" s="206"/>
      <c r="S145" s="206"/>
      <c r="T145" s="206"/>
      <c r="U145" s="206"/>
    </row>
    <row r="146" spans="10:21" ht="30">
      <c r="J146" s="204"/>
      <c r="K146" s="204"/>
      <c r="N146" s="205"/>
      <c r="O146" s="205"/>
      <c r="P146" s="206"/>
      <c r="Q146" s="206"/>
      <c r="R146" s="206"/>
      <c r="S146" s="206"/>
      <c r="T146" s="206"/>
      <c r="U146" s="206"/>
    </row>
    <row r="147" spans="10:21" ht="30">
      <c r="J147" s="204"/>
      <c r="K147" s="204"/>
      <c r="N147" s="205"/>
      <c r="O147" s="205"/>
      <c r="P147" s="206"/>
      <c r="Q147" s="206"/>
      <c r="R147" s="206"/>
      <c r="S147" s="206"/>
      <c r="T147" s="206"/>
      <c r="U147" s="206"/>
    </row>
    <row r="148" spans="10:21" ht="30">
      <c r="J148" s="204"/>
      <c r="K148" s="204"/>
      <c r="N148" s="205"/>
      <c r="O148" s="205"/>
      <c r="P148" s="206"/>
      <c r="Q148" s="206"/>
      <c r="R148" s="206"/>
      <c r="S148" s="206"/>
      <c r="T148" s="206"/>
      <c r="U148" s="206"/>
    </row>
    <row r="149" spans="10:21" ht="30">
      <c r="J149" s="204"/>
      <c r="K149" s="204"/>
      <c r="N149" s="205"/>
      <c r="O149" s="205"/>
      <c r="P149" s="206"/>
      <c r="Q149" s="206"/>
      <c r="R149" s="206"/>
      <c r="S149" s="206"/>
      <c r="T149" s="206"/>
      <c r="U149" s="206"/>
    </row>
    <row r="150" spans="10:21" ht="30">
      <c r="J150" s="204"/>
      <c r="K150" s="204"/>
      <c r="N150" s="205"/>
      <c r="O150" s="205"/>
      <c r="P150" s="206"/>
      <c r="Q150" s="206"/>
      <c r="R150" s="206"/>
      <c r="S150" s="206"/>
      <c r="T150" s="206"/>
      <c r="U150" s="206"/>
    </row>
    <row r="151" spans="10:21" ht="30">
      <c r="J151" s="204"/>
      <c r="K151" s="204"/>
      <c r="N151" s="205"/>
      <c r="O151" s="205"/>
      <c r="P151" s="206"/>
      <c r="Q151" s="206"/>
      <c r="R151" s="206"/>
      <c r="S151" s="206"/>
      <c r="T151" s="206"/>
      <c r="U151" s="206"/>
    </row>
    <row r="152" spans="10:21" ht="30">
      <c r="J152" s="204"/>
      <c r="K152" s="204"/>
      <c r="N152" s="205"/>
      <c r="O152" s="205"/>
      <c r="P152" s="206"/>
      <c r="Q152" s="206"/>
      <c r="R152" s="206"/>
      <c r="S152" s="206"/>
      <c r="T152" s="206"/>
      <c r="U152" s="206"/>
    </row>
    <row r="153" spans="10:21" ht="30">
      <c r="J153" s="204"/>
      <c r="K153" s="204"/>
      <c r="N153" s="205"/>
      <c r="O153" s="205"/>
      <c r="P153" s="206"/>
      <c r="Q153" s="206"/>
      <c r="R153" s="206"/>
      <c r="S153" s="206"/>
      <c r="T153" s="206"/>
      <c r="U153" s="206"/>
    </row>
    <row r="154" spans="10:21" ht="30">
      <c r="J154" s="204"/>
      <c r="K154" s="204"/>
      <c r="N154" s="205"/>
      <c r="O154" s="205"/>
      <c r="P154" s="206"/>
      <c r="Q154" s="206"/>
      <c r="R154" s="206"/>
      <c r="S154" s="206"/>
      <c r="T154" s="206"/>
      <c r="U154" s="206"/>
    </row>
    <row r="155" spans="10:21" ht="30">
      <c r="J155" s="204"/>
      <c r="K155" s="204"/>
      <c r="N155" s="205"/>
      <c r="O155" s="205"/>
      <c r="P155" s="206"/>
      <c r="Q155" s="206"/>
      <c r="R155" s="206"/>
      <c r="S155" s="206"/>
      <c r="T155" s="206"/>
      <c r="U155" s="206"/>
    </row>
    <row r="156" spans="10:21" ht="30">
      <c r="J156" s="204"/>
      <c r="K156" s="204"/>
      <c r="N156" s="205"/>
      <c r="O156" s="205"/>
      <c r="P156" s="206"/>
      <c r="Q156" s="206"/>
      <c r="R156" s="206"/>
      <c r="S156" s="206"/>
      <c r="T156" s="206"/>
      <c r="U156" s="206"/>
    </row>
    <row r="157" spans="10:21" ht="30">
      <c r="J157" s="204"/>
      <c r="K157" s="204"/>
      <c r="N157" s="205"/>
      <c r="O157" s="205"/>
      <c r="P157" s="206"/>
      <c r="Q157" s="206"/>
      <c r="R157" s="206"/>
      <c r="S157" s="206"/>
      <c r="T157" s="206"/>
      <c r="U157" s="206"/>
    </row>
    <row r="158" spans="10:21" ht="30">
      <c r="J158" s="204"/>
      <c r="K158" s="204"/>
      <c r="N158" s="205"/>
      <c r="O158" s="205"/>
      <c r="P158" s="206"/>
      <c r="Q158" s="206"/>
      <c r="R158" s="206"/>
      <c r="S158" s="206"/>
      <c r="T158" s="206"/>
      <c r="U158" s="206"/>
    </row>
    <row r="159" spans="10:21" ht="30">
      <c r="J159" s="204"/>
      <c r="K159" s="204"/>
      <c r="N159" s="205"/>
      <c r="O159" s="205"/>
      <c r="P159" s="206"/>
      <c r="Q159" s="206"/>
      <c r="R159" s="206"/>
      <c r="S159" s="206"/>
      <c r="T159" s="206"/>
      <c r="U159" s="206"/>
    </row>
    <row r="160" spans="10:21" ht="30">
      <c r="J160" s="204"/>
      <c r="K160" s="204"/>
      <c r="N160" s="205"/>
      <c r="O160" s="205"/>
      <c r="P160" s="206"/>
      <c r="Q160" s="206"/>
      <c r="R160" s="206"/>
      <c r="S160" s="206"/>
      <c r="T160" s="206"/>
      <c r="U160" s="206"/>
    </row>
    <row r="161" spans="10:21" ht="30">
      <c r="J161" s="204"/>
      <c r="K161" s="204"/>
      <c r="N161" s="205"/>
      <c r="O161" s="205"/>
      <c r="P161" s="206"/>
      <c r="Q161" s="206"/>
      <c r="R161" s="206"/>
      <c r="S161" s="206"/>
      <c r="T161" s="206"/>
      <c r="U161" s="206"/>
    </row>
    <row r="162" spans="10:21" ht="30">
      <c r="J162" s="204"/>
      <c r="K162" s="204"/>
      <c r="N162" s="205"/>
      <c r="O162" s="205"/>
      <c r="P162" s="206"/>
      <c r="Q162" s="206"/>
      <c r="R162" s="206"/>
      <c r="S162" s="206"/>
      <c r="T162" s="206"/>
      <c r="U162" s="206"/>
    </row>
    <row r="163" spans="10:21" ht="30">
      <c r="J163" s="204"/>
      <c r="K163" s="204"/>
      <c r="N163" s="205"/>
      <c r="O163" s="205"/>
      <c r="P163" s="206"/>
      <c r="Q163" s="206"/>
      <c r="R163" s="206"/>
      <c r="S163" s="206"/>
      <c r="T163" s="206"/>
      <c r="U163" s="206"/>
    </row>
    <row r="164" spans="10:21" ht="30">
      <c r="J164" s="204"/>
      <c r="K164" s="204"/>
      <c r="N164" s="205"/>
      <c r="O164" s="205"/>
      <c r="P164" s="206"/>
      <c r="Q164" s="206"/>
      <c r="R164" s="206"/>
      <c r="S164" s="206"/>
      <c r="T164" s="206"/>
      <c r="U164" s="206"/>
    </row>
    <row r="165" spans="10:21" ht="30">
      <c r="J165" s="204"/>
      <c r="K165" s="204"/>
      <c r="N165" s="205"/>
      <c r="O165" s="205"/>
      <c r="P165" s="206"/>
      <c r="Q165" s="206"/>
      <c r="R165" s="206"/>
      <c r="S165" s="206"/>
      <c r="T165" s="206"/>
      <c r="U165" s="206"/>
    </row>
    <row r="166" spans="10:21" ht="30">
      <c r="J166" s="204"/>
      <c r="K166" s="204"/>
      <c r="N166" s="205"/>
      <c r="O166" s="205"/>
      <c r="P166" s="206"/>
      <c r="Q166" s="206"/>
      <c r="R166" s="206"/>
      <c r="S166" s="206"/>
      <c r="T166" s="206"/>
      <c r="U166" s="206"/>
    </row>
    <row r="167" spans="10:21" ht="30">
      <c r="J167" s="204"/>
      <c r="K167" s="204"/>
      <c r="N167" s="205"/>
      <c r="O167" s="205"/>
      <c r="P167" s="206"/>
      <c r="Q167" s="206"/>
      <c r="R167" s="206"/>
      <c r="S167" s="206"/>
      <c r="T167" s="206"/>
      <c r="U167" s="206"/>
    </row>
    <row r="168" spans="10:21" ht="30">
      <c r="J168" s="204"/>
      <c r="K168" s="204"/>
      <c r="N168" s="205"/>
      <c r="O168" s="205"/>
      <c r="P168" s="206"/>
      <c r="Q168" s="206"/>
      <c r="R168" s="206"/>
      <c r="S168" s="206"/>
      <c r="T168" s="206"/>
      <c r="U168" s="206"/>
    </row>
    <row r="169" spans="10:21" ht="30">
      <c r="J169" s="204"/>
      <c r="K169" s="204"/>
      <c r="N169" s="205"/>
      <c r="O169" s="205"/>
      <c r="P169" s="206"/>
      <c r="Q169" s="206"/>
      <c r="R169" s="206"/>
      <c r="S169" s="206"/>
      <c r="T169" s="206"/>
      <c r="U169" s="206"/>
    </row>
    <row r="170" spans="14:21" ht="20.25">
      <c r="N170" s="205"/>
      <c r="O170" s="205"/>
      <c r="P170" s="206"/>
      <c r="Q170" s="206"/>
      <c r="R170" s="206"/>
      <c r="S170" s="206"/>
      <c r="T170" s="206"/>
      <c r="U170" s="206"/>
    </row>
    <row r="171" spans="14:21" ht="20.25">
      <c r="N171" s="205"/>
      <c r="O171" s="205"/>
      <c r="P171" s="206"/>
      <c r="Q171" s="206"/>
      <c r="R171" s="206"/>
      <c r="S171" s="206"/>
      <c r="T171" s="206"/>
      <c r="U171" s="206"/>
    </row>
    <row r="172" spans="14:21" ht="20.25">
      <c r="N172" s="205"/>
      <c r="O172" s="205"/>
      <c r="P172" s="206"/>
      <c r="Q172" s="206"/>
      <c r="R172" s="206"/>
      <c r="S172" s="206"/>
      <c r="T172" s="206"/>
      <c r="U172" s="206"/>
    </row>
    <row r="173" spans="14:21" ht="20.25">
      <c r="N173" s="205"/>
      <c r="O173" s="205"/>
      <c r="P173" s="206"/>
      <c r="Q173" s="206"/>
      <c r="R173" s="206"/>
      <c r="S173" s="206"/>
      <c r="T173" s="206"/>
      <c r="U173" s="206"/>
    </row>
    <row r="174" spans="14:21" ht="20.25">
      <c r="N174" s="205"/>
      <c r="O174" s="205"/>
      <c r="P174" s="206"/>
      <c r="Q174" s="206"/>
      <c r="R174" s="206"/>
      <c r="S174" s="206"/>
      <c r="T174" s="206"/>
      <c r="U174" s="206"/>
    </row>
    <row r="175" spans="14:21" ht="20.25">
      <c r="N175" s="205"/>
      <c r="O175" s="205"/>
      <c r="P175" s="206"/>
      <c r="Q175" s="206"/>
      <c r="R175" s="206"/>
      <c r="S175" s="206"/>
      <c r="T175" s="206"/>
      <c r="U175" s="206"/>
    </row>
    <row r="176" spans="14:21" ht="20.25">
      <c r="N176" s="205"/>
      <c r="O176" s="205"/>
      <c r="P176" s="206"/>
      <c r="Q176" s="206"/>
      <c r="R176" s="206"/>
      <c r="S176" s="206"/>
      <c r="T176" s="206"/>
      <c r="U176" s="206"/>
    </row>
    <row r="177" spans="14:21" ht="20.25">
      <c r="N177" s="205"/>
      <c r="O177" s="205"/>
      <c r="P177" s="206"/>
      <c r="Q177" s="206"/>
      <c r="R177" s="206"/>
      <c r="S177" s="206"/>
      <c r="T177" s="206"/>
      <c r="U177" s="206"/>
    </row>
    <row r="178" spans="14:21" ht="20.25">
      <c r="N178" s="205"/>
      <c r="O178" s="205"/>
      <c r="P178" s="206"/>
      <c r="Q178" s="206"/>
      <c r="R178" s="206"/>
      <c r="S178" s="206"/>
      <c r="T178" s="206"/>
      <c r="U178" s="206"/>
    </row>
    <row r="179" spans="14:21" ht="20.25">
      <c r="N179" s="205"/>
      <c r="O179" s="205"/>
      <c r="P179" s="206"/>
      <c r="Q179" s="206"/>
      <c r="R179" s="206"/>
      <c r="S179" s="206"/>
      <c r="T179" s="206"/>
      <c r="U179" s="206"/>
    </row>
    <row r="180" spans="14:21" ht="20.25">
      <c r="N180" s="205"/>
      <c r="O180" s="205"/>
      <c r="P180" s="206"/>
      <c r="Q180" s="206"/>
      <c r="R180" s="206"/>
      <c r="S180" s="206"/>
      <c r="T180" s="206"/>
      <c r="U180" s="206"/>
    </row>
    <row r="181" spans="14:21" ht="20.25">
      <c r="N181" s="205"/>
      <c r="O181" s="205"/>
      <c r="P181" s="206"/>
      <c r="Q181" s="206"/>
      <c r="R181" s="206"/>
      <c r="S181" s="206"/>
      <c r="T181" s="206"/>
      <c r="U181" s="206"/>
    </row>
    <row r="182" spans="14:21" ht="20.25">
      <c r="N182" s="205"/>
      <c r="O182" s="205"/>
      <c r="P182" s="206"/>
      <c r="Q182" s="206"/>
      <c r="R182" s="206"/>
      <c r="S182" s="206"/>
      <c r="T182" s="206"/>
      <c r="U182" s="206"/>
    </row>
    <row r="183" spans="14:21" ht="20.25">
      <c r="N183" s="205"/>
      <c r="O183" s="205"/>
      <c r="P183" s="206"/>
      <c r="Q183" s="206"/>
      <c r="R183" s="206"/>
      <c r="S183" s="206"/>
      <c r="T183" s="206"/>
      <c r="U183" s="206"/>
    </row>
    <row r="184" spans="14:21" ht="20.25">
      <c r="N184" s="205"/>
      <c r="O184" s="205"/>
      <c r="P184" s="206"/>
      <c r="Q184" s="206"/>
      <c r="R184" s="206"/>
      <c r="S184" s="206"/>
      <c r="T184" s="206"/>
      <c r="U184" s="206"/>
    </row>
    <row r="185" spans="14:21" ht="20.25">
      <c r="N185" s="205"/>
      <c r="O185" s="205"/>
      <c r="P185" s="206"/>
      <c r="Q185" s="206"/>
      <c r="R185" s="206"/>
      <c r="S185" s="206"/>
      <c r="T185" s="206"/>
      <c r="U185" s="206"/>
    </row>
    <row r="186" spans="14:21" ht="20.25">
      <c r="N186" s="205"/>
      <c r="O186" s="205"/>
      <c r="P186" s="206"/>
      <c r="Q186" s="206"/>
      <c r="R186" s="206"/>
      <c r="S186" s="206"/>
      <c r="T186" s="206"/>
      <c r="U186" s="206"/>
    </row>
    <row r="187" spans="14:21" ht="20.25">
      <c r="N187" s="205"/>
      <c r="O187" s="205"/>
      <c r="P187" s="206"/>
      <c r="Q187" s="206"/>
      <c r="R187" s="206"/>
      <c r="S187" s="206"/>
      <c r="T187" s="206"/>
      <c r="U187" s="206"/>
    </row>
    <row r="188" spans="14:21" ht="20.25">
      <c r="N188" s="205"/>
      <c r="O188" s="205"/>
      <c r="P188" s="206"/>
      <c r="Q188" s="206"/>
      <c r="R188" s="206"/>
      <c r="S188" s="206"/>
      <c r="T188" s="206"/>
      <c r="U188" s="206"/>
    </row>
    <row r="189" spans="14:21" ht="20.25">
      <c r="N189" s="205"/>
      <c r="O189" s="205"/>
      <c r="P189" s="206"/>
      <c r="Q189" s="206"/>
      <c r="R189" s="206"/>
      <c r="S189" s="206"/>
      <c r="T189" s="206"/>
      <c r="U189" s="206"/>
    </row>
    <row r="190" spans="14:21" ht="20.25">
      <c r="N190" s="205"/>
      <c r="O190" s="205"/>
      <c r="P190" s="206"/>
      <c r="Q190" s="206"/>
      <c r="R190" s="206"/>
      <c r="S190" s="206"/>
      <c r="T190" s="206"/>
      <c r="U190" s="206"/>
    </row>
    <row r="191" spans="14:21" ht="20.25">
      <c r="N191" s="205"/>
      <c r="O191" s="205"/>
      <c r="P191" s="206"/>
      <c r="Q191" s="206"/>
      <c r="R191" s="206"/>
      <c r="S191" s="206"/>
      <c r="T191" s="206"/>
      <c r="U191" s="206"/>
    </row>
    <row r="192" spans="14:21" ht="20.25">
      <c r="N192" s="205"/>
      <c r="O192" s="205"/>
      <c r="P192" s="206"/>
      <c r="Q192" s="206"/>
      <c r="R192" s="206"/>
      <c r="S192" s="206"/>
      <c r="T192" s="206"/>
      <c r="U192" s="206"/>
    </row>
    <row r="193" spans="14:21" ht="20.25">
      <c r="N193" s="205"/>
      <c r="O193" s="205"/>
      <c r="P193" s="206"/>
      <c r="Q193" s="206"/>
      <c r="R193" s="206"/>
      <c r="S193" s="206"/>
      <c r="T193" s="206"/>
      <c r="U193" s="206"/>
    </row>
    <row r="194" spans="14:21" ht="20.25">
      <c r="N194" s="205"/>
      <c r="O194" s="205"/>
      <c r="P194" s="206"/>
      <c r="Q194" s="206"/>
      <c r="R194" s="206"/>
      <c r="S194" s="206"/>
      <c r="T194" s="206"/>
      <c r="U194" s="206"/>
    </row>
    <row r="195" spans="14:21" ht="20.25">
      <c r="N195" s="205"/>
      <c r="O195" s="205"/>
      <c r="P195" s="206"/>
      <c r="Q195" s="206"/>
      <c r="R195" s="206"/>
      <c r="S195" s="206"/>
      <c r="T195" s="206"/>
      <c r="U195" s="206"/>
    </row>
    <row r="196" spans="14:21" ht="20.25">
      <c r="N196" s="205"/>
      <c r="O196" s="205"/>
      <c r="P196" s="206"/>
      <c r="Q196" s="206"/>
      <c r="R196" s="206"/>
      <c r="S196" s="206"/>
      <c r="T196" s="206"/>
      <c r="U196" s="206"/>
    </row>
    <row r="197" spans="14:21" ht="20.25">
      <c r="N197" s="205"/>
      <c r="O197" s="205"/>
      <c r="P197" s="206"/>
      <c r="Q197" s="206"/>
      <c r="R197" s="206"/>
      <c r="S197" s="206"/>
      <c r="T197" s="206"/>
      <c r="U197" s="206"/>
    </row>
    <row r="198" spans="14:21" ht="20.25">
      <c r="N198" s="205"/>
      <c r="O198" s="205"/>
      <c r="P198" s="206"/>
      <c r="Q198" s="206"/>
      <c r="R198" s="206"/>
      <c r="S198" s="206"/>
      <c r="T198" s="206"/>
      <c r="U198" s="206"/>
    </row>
    <row r="199" spans="14:21" ht="20.25">
      <c r="N199" s="205"/>
      <c r="O199" s="205"/>
      <c r="P199" s="206"/>
      <c r="Q199" s="206"/>
      <c r="R199" s="206"/>
      <c r="S199" s="206"/>
      <c r="T199" s="206"/>
      <c r="U199" s="206"/>
    </row>
    <row r="200" spans="14:21" ht="20.25">
      <c r="N200" s="205"/>
      <c r="O200" s="205"/>
      <c r="P200" s="206"/>
      <c r="Q200" s="206"/>
      <c r="R200" s="206"/>
      <c r="S200" s="206"/>
      <c r="T200" s="206"/>
      <c r="U200" s="206"/>
    </row>
    <row r="201" spans="14:21" ht="20.25">
      <c r="N201" s="205"/>
      <c r="O201" s="205"/>
      <c r="P201" s="206"/>
      <c r="Q201" s="206"/>
      <c r="R201" s="206"/>
      <c r="S201" s="206"/>
      <c r="T201" s="206"/>
      <c r="U201" s="206"/>
    </row>
    <row r="202" spans="14:21" ht="20.25">
      <c r="N202" s="205"/>
      <c r="O202" s="205"/>
      <c r="P202" s="206"/>
      <c r="Q202" s="206"/>
      <c r="R202" s="206"/>
      <c r="S202" s="206"/>
      <c r="T202" s="206"/>
      <c r="U202" s="206"/>
    </row>
    <row r="203" spans="14:21" ht="20.25">
      <c r="N203" s="205"/>
      <c r="O203" s="205"/>
      <c r="P203" s="206"/>
      <c r="Q203" s="206"/>
      <c r="R203" s="206"/>
      <c r="S203" s="206"/>
      <c r="T203" s="206"/>
      <c r="U203" s="206"/>
    </row>
    <row r="204" spans="14:21" ht="20.25">
      <c r="N204" s="205"/>
      <c r="O204" s="205"/>
      <c r="P204" s="206"/>
      <c r="Q204" s="206"/>
      <c r="R204" s="206"/>
      <c r="S204" s="206"/>
      <c r="T204" s="206"/>
      <c r="U204" s="206"/>
    </row>
    <row r="205" spans="14:21" ht="20.25">
      <c r="N205" s="205"/>
      <c r="O205" s="205"/>
      <c r="P205" s="206"/>
      <c r="Q205" s="206"/>
      <c r="R205" s="206"/>
      <c r="S205" s="206"/>
      <c r="T205" s="206"/>
      <c r="U205" s="206"/>
    </row>
    <row r="206" spans="14:21" ht="20.25">
      <c r="N206" s="205"/>
      <c r="O206" s="205"/>
      <c r="P206" s="206"/>
      <c r="Q206" s="206"/>
      <c r="R206" s="206"/>
      <c r="S206" s="206"/>
      <c r="T206" s="206"/>
      <c r="U206" s="206"/>
    </row>
    <row r="207" spans="14:21" ht="20.25">
      <c r="N207" s="205"/>
      <c r="O207" s="205"/>
      <c r="P207" s="206"/>
      <c r="Q207" s="206"/>
      <c r="R207" s="206"/>
      <c r="S207" s="206"/>
      <c r="T207" s="206"/>
      <c r="U207" s="206"/>
    </row>
    <row r="208" spans="14:21" ht="20.25">
      <c r="N208" s="205"/>
      <c r="O208" s="205"/>
      <c r="P208" s="206"/>
      <c r="Q208" s="206"/>
      <c r="R208" s="206"/>
      <c r="S208" s="206"/>
      <c r="T208" s="206"/>
      <c r="U208" s="206"/>
    </row>
    <row r="209" spans="14:21" ht="20.25">
      <c r="N209" s="205"/>
      <c r="O209" s="205"/>
      <c r="P209" s="206"/>
      <c r="Q209" s="206"/>
      <c r="R209" s="206"/>
      <c r="S209" s="206"/>
      <c r="T209" s="206"/>
      <c r="U209" s="206"/>
    </row>
    <row r="210" spans="14:21" ht="20.25">
      <c r="N210" s="205"/>
      <c r="O210" s="205"/>
      <c r="P210" s="206"/>
      <c r="Q210" s="206"/>
      <c r="R210" s="206"/>
      <c r="S210" s="206"/>
      <c r="T210" s="206"/>
      <c r="U210" s="206"/>
    </row>
  </sheetData>
  <sheetProtection/>
  <mergeCells count="26">
    <mergeCell ref="K26:L26"/>
    <mergeCell ref="A27:L27"/>
    <mergeCell ref="A18:B19"/>
    <mergeCell ref="G18:J19"/>
    <mergeCell ref="K18:K19"/>
    <mergeCell ref="L18:L19"/>
    <mergeCell ref="A24:B26"/>
    <mergeCell ref="C24:D24"/>
    <mergeCell ref="K24:L24"/>
    <mergeCell ref="G25:I25"/>
    <mergeCell ref="K25:L25"/>
    <mergeCell ref="G26:I26"/>
    <mergeCell ref="G6:J7"/>
    <mergeCell ref="K6:K7"/>
    <mergeCell ref="L6:L7"/>
    <mergeCell ref="P6:T6"/>
    <mergeCell ref="G12:J13"/>
    <mergeCell ref="K12:K13"/>
    <mergeCell ref="L12:L13"/>
    <mergeCell ref="H1:L1"/>
    <mergeCell ref="H2:H3"/>
    <mergeCell ref="C4:D4"/>
    <mergeCell ref="E4:H4"/>
    <mergeCell ref="C5:D5"/>
    <mergeCell ref="E5:H5"/>
    <mergeCell ref="I5:J5"/>
  </mergeCells>
  <conditionalFormatting sqref="E4:H5 K3:K4 G24 G25:I25">
    <cfRule type="cellIs" priority="21" dxfId="20" operator="equal" stopIfTrue="1">
      <formula>0</formula>
    </cfRule>
  </conditionalFormatting>
  <conditionalFormatting sqref="A8:A11 A14:A17 A20:A23">
    <cfRule type="cellIs" priority="20" dxfId="19" operator="greaterThan" stopIfTrue="1">
      <formula>0</formula>
    </cfRule>
  </conditionalFormatting>
  <conditionalFormatting sqref="U8 U20">
    <cfRule type="expression" priority="19" dxfId="3" stopIfTrue="1">
      <formula>T9&lt;&gt;U8</formula>
    </cfRule>
  </conditionalFormatting>
  <conditionalFormatting sqref="T9">
    <cfRule type="expression" priority="18" dxfId="3" stopIfTrue="1">
      <formula>$T$9&lt;&gt;$U$8</formula>
    </cfRule>
  </conditionalFormatting>
  <conditionalFormatting sqref="T10 V8">
    <cfRule type="expression" priority="17" dxfId="5" stopIfTrue="1">
      <formula>$V$8&lt;&gt;$T$10</formula>
    </cfRule>
  </conditionalFormatting>
  <conditionalFormatting sqref="W8 T11">
    <cfRule type="expression" priority="16" dxfId="4" stopIfTrue="1">
      <formula>$W$8&lt;&gt;$T$11</formula>
    </cfRule>
  </conditionalFormatting>
  <conditionalFormatting sqref="U10 V9">
    <cfRule type="expression" priority="15" dxfId="2" stopIfTrue="1">
      <formula>$V$9&lt;&gt;$U$10</formula>
    </cfRule>
  </conditionalFormatting>
  <conditionalFormatting sqref="U11 W9">
    <cfRule type="expression" priority="14" dxfId="1" stopIfTrue="1">
      <formula>$W$9&lt;&gt;$U$11</formula>
    </cfRule>
  </conditionalFormatting>
  <conditionalFormatting sqref="W10 V11">
    <cfRule type="expression" priority="13" dxfId="0" stopIfTrue="1">
      <formula>$W$10&lt;&gt;$V$11</formula>
    </cfRule>
  </conditionalFormatting>
  <conditionalFormatting sqref="U14 T15">
    <cfRule type="expression" priority="12" dxfId="3" stopIfTrue="1">
      <formula>$T$15&lt;&gt;$U$14</formula>
    </cfRule>
  </conditionalFormatting>
  <conditionalFormatting sqref="V14 T16">
    <cfRule type="expression" priority="11" dxfId="5" stopIfTrue="1">
      <formula>$V$14&lt;&gt;$T$16</formula>
    </cfRule>
  </conditionalFormatting>
  <conditionalFormatting sqref="W14 T17">
    <cfRule type="expression" priority="10" dxfId="4" stopIfTrue="1">
      <formula>$W$14&lt;&gt;$T$17</formula>
    </cfRule>
  </conditionalFormatting>
  <conditionalFormatting sqref="V15 U16">
    <cfRule type="expression" priority="9" dxfId="2" stopIfTrue="1">
      <formula>$V$15&lt;&gt;$U$16</formula>
    </cfRule>
  </conditionalFormatting>
  <conditionalFormatting sqref="W15 U17">
    <cfRule type="expression" priority="8" dxfId="1" stopIfTrue="1">
      <formula>$W$15&lt;&gt;$U$17</formula>
    </cfRule>
  </conditionalFormatting>
  <conditionalFormatting sqref="W16 V17">
    <cfRule type="expression" priority="7" dxfId="0" stopIfTrue="1">
      <formula>$W$16&lt;&gt;$V$17</formula>
    </cfRule>
  </conditionalFormatting>
  <conditionalFormatting sqref="V20 T22">
    <cfRule type="expression" priority="6" dxfId="5" stopIfTrue="1">
      <formula>$V$20&lt;&gt;$T$22</formula>
    </cfRule>
  </conditionalFormatting>
  <conditionalFormatting sqref="W20 T23">
    <cfRule type="expression" priority="5" dxfId="4" stopIfTrue="1">
      <formula>$W$20&lt;&gt;$T$23</formula>
    </cfRule>
  </conditionalFormatting>
  <conditionalFormatting sqref="T21">
    <cfRule type="expression" priority="4" dxfId="3" stopIfTrue="1">
      <formula>U20&lt;&gt;T21</formula>
    </cfRule>
  </conditionalFormatting>
  <conditionalFormatting sqref="V21 U22">
    <cfRule type="expression" priority="3" dxfId="2" stopIfTrue="1">
      <formula>$V$21&lt;&gt;$U$22</formula>
    </cfRule>
  </conditionalFormatting>
  <conditionalFormatting sqref="W21 U23">
    <cfRule type="expression" priority="2" dxfId="1" stopIfTrue="1">
      <formula>$W$21&lt;&gt;$U$23</formula>
    </cfRule>
  </conditionalFormatting>
  <conditionalFormatting sqref="W22 V23">
    <cfRule type="expression" priority="1" dxfId="0" stopIfTrue="1">
      <formula>$W$22&lt;&gt;$V$23</formula>
    </cfRule>
  </conditionalFormatting>
  <printOptions horizontalCentered="1"/>
  <pageMargins left="0.15748031496063" right="0.15748031496063" top="1.02362204724409" bottom="0.196850393700787" header="0.078740157480315" footer="0.47244094488189"/>
  <pageSetup horizontalDpi="600" verticalDpi="600" orientation="landscape"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Aleš</cp:lastModifiedBy>
  <cp:lastPrinted>2015-04-12T08:04:48Z</cp:lastPrinted>
  <dcterms:created xsi:type="dcterms:W3CDTF">2015-04-11T17:07:12Z</dcterms:created>
  <dcterms:modified xsi:type="dcterms:W3CDTF">2015-04-12T14:04:13Z</dcterms:modified>
  <cp:category/>
  <cp:version/>
  <cp:contentType/>
  <cp:contentStatus/>
</cp:coreProperties>
</file>