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P\Desktop\SEZONA 24\"/>
    </mc:Choice>
  </mc:AlternateContent>
  <xr:revisionPtr revIDLastSave="0" documentId="13_ncr:1_{F3D71A94-6E88-4B31-9319-8B7B5AB743FD}" xr6:coauthVersionLast="47" xr6:coauthVersionMax="47" xr10:uidLastSave="{00000000-0000-0000-0000-000000000000}"/>
  <bookViews>
    <workbookView xWindow="-108" yWindow="-108" windowWidth="23256" windowHeight="12456" activeTab="1" xr2:uid="{C247370E-F00A-4F8A-B7AF-1B16EBFD4CD0}"/>
  </bookViews>
  <sheets>
    <sheet name="DEKLICE T10, " sheetId="6" r:id="rId1"/>
    <sheet name="DEČKI T10" sheetId="11" r:id="rId2"/>
    <sheet name="DEKLICE - MIDI TENIS" sheetId="3" r:id="rId3"/>
    <sheet name="DEČKI - MIDI TENIS" sheetId="5" r:id="rId4"/>
    <sheet name="DEČKI - MINI TENIS" sheetId="8" r:id="rId5"/>
    <sheet name="DEKLICE - MINI TENIS" sheetId="10" r:id="rId6"/>
    <sheet name="RR MIDI DEKLICE  A-C" sheetId="1" r:id="rId7"/>
    <sheet name="RR MIDI DEKLICE  D" sheetId="2" r:id="rId8"/>
    <sheet name="RR MIDI DEČKI" sheetId="4" r:id="rId9"/>
    <sheet name="MINI DEČKI RR " sheetId="7" r:id="rId10"/>
    <sheet name="MINI RR DEKLICE" sheetId="9" r:id="rId11"/>
  </sheets>
  <externalReferences>
    <externalReference r:id="rId12"/>
    <externalReference r:id="rId13"/>
    <externalReference r:id="rId14"/>
    <externalReference r:id="rId15"/>
  </externalReferences>
  <definedNames>
    <definedName name="_Order1" hidden="1">255</definedName>
    <definedName name="A" localSheetId="3">'[3]m masters 12'!#REF!</definedName>
    <definedName name="A" localSheetId="4">'[3]m masters 12'!#REF!</definedName>
    <definedName name="A" localSheetId="1">'[3]m masters 12'!#REF!</definedName>
    <definedName name="A" localSheetId="2">'[3]m masters 12'!#REF!</definedName>
    <definedName name="A" localSheetId="5">'[3]m masters 12'!#REF!</definedName>
    <definedName name="A" localSheetId="0">'[3]m masters 12'!#REF!</definedName>
    <definedName name="A" localSheetId="9">#REF!</definedName>
    <definedName name="A" localSheetId="10">#REF!</definedName>
    <definedName name="A" localSheetId="6">#REF!</definedName>
    <definedName name="A" localSheetId="7">#REF!</definedName>
    <definedName name="A">#REF!</definedName>
    <definedName name="B" localSheetId="3">'[3]m masters 12'!#REF!</definedName>
    <definedName name="B" localSheetId="4">'[3]m masters 12'!#REF!</definedName>
    <definedName name="B" localSheetId="1">'[3]m masters 12'!#REF!</definedName>
    <definedName name="B" localSheetId="2">'[3]m masters 12'!#REF!</definedName>
    <definedName name="B" localSheetId="5">'[3]m masters 12'!#REF!</definedName>
    <definedName name="B" localSheetId="0">'[3]m masters 12'!#REF!</definedName>
    <definedName name="B" localSheetId="9">#REF!</definedName>
    <definedName name="B" localSheetId="10">#REF!</definedName>
    <definedName name="B" localSheetId="6">#REF!</definedName>
    <definedName name="B" localSheetId="7">#REF!</definedName>
    <definedName name="B">#REF!</definedName>
    <definedName name="BORUT" localSheetId="1">'[2]m masters 12'!#REF!</definedName>
    <definedName name="BORUT" localSheetId="0">'[2]m masters 12'!#REF!</definedName>
    <definedName name="BORUT" localSheetId="10">'[2]m masters 12'!#REF!</definedName>
    <definedName name="BORUT" localSheetId="6">'[2]m masters 12'!#REF!</definedName>
    <definedName name="BORUT" localSheetId="7">'[2]m masters 12'!#REF!</definedName>
    <definedName name="BORUT">'[2]m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9">'MINI DEČKI RR '!$A$1:$L$29</definedName>
    <definedName name="_xlnm.Print_Area" localSheetId="10">'MINI RR DEKLICE'!$A$1:$L$29</definedName>
    <definedName name="_xlnm.Print_Area" localSheetId="8">'RR MIDI DEČKI'!$A$1:$L$29</definedName>
    <definedName name="_xlnm.Print_Area" localSheetId="6">'RR MIDI DEKLICE  A-C'!$A$1:$L$29</definedName>
    <definedName name="_xlnm.Print_Area" localSheetId="7">'RR MIDI DEKLICE  D'!$A$1:$L$29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9" l="1"/>
  <c r="H28" i="9"/>
  <c r="G28" i="9"/>
  <c r="AD26" i="9"/>
  <c r="AC26" i="9"/>
  <c r="AB26" i="9"/>
  <c r="AF26" i="9" s="1"/>
  <c r="AA26" i="9"/>
  <c r="Z26" i="9"/>
  <c r="Y26" i="9"/>
  <c r="X26" i="9"/>
  <c r="R26" i="9"/>
  <c r="Q26" i="9"/>
  <c r="P26" i="9"/>
  <c r="O26" i="9"/>
  <c r="M26" i="9"/>
  <c r="F26" i="9"/>
  <c r="E26" i="9"/>
  <c r="D26" i="9"/>
  <c r="C26" i="9"/>
  <c r="AE25" i="9"/>
  <c r="AC25" i="9"/>
  <c r="AB25" i="9"/>
  <c r="AF25" i="9" s="1"/>
  <c r="AA25" i="9"/>
  <c r="Z25" i="9"/>
  <c r="Y25" i="9"/>
  <c r="X25" i="9"/>
  <c r="R25" i="9"/>
  <c r="Q25" i="9"/>
  <c r="P25" i="9"/>
  <c r="O25" i="9"/>
  <c r="M25" i="9"/>
  <c r="F25" i="9"/>
  <c r="E25" i="9"/>
  <c r="D25" i="9"/>
  <c r="C25" i="9"/>
  <c r="AE24" i="9"/>
  <c r="AD24" i="9"/>
  <c r="AB24" i="9"/>
  <c r="AF24" i="9" s="1"/>
  <c r="AA24" i="9"/>
  <c r="Z24" i="9"/>
  <c r="Y24" i="9"/>
  <c r="X24" i="9"/>
  <c r="R24" i="9"/>
  <c r="Q24" i="9"/>
  <c r="P24" i="9"/>
  <c r="O24" i="9"/>
  <c r="M24" i="9"/>
  <c r="F24" i="9"/>
  <c r="E24" i="9"/>
  <c r="D24" i="9"/>
  <c r="C24" i="9"/>
  <c r="AE23" i="9"/>
  <c r="AF23" i="9" s="1"/>
  <c r="AD23" i="9"/>
  <c r="AC23" i="9"/>
  <c r="AA23" i="9"/>
  <c r="Z23" i="9"/>
  <c r="Y23" i="9"/>
  <c r="X23" i="9"/>
  <c r="R23" i="9"/>
  <c r="Q23" i="9"/>
  <c r="P23" i="9"/>
  <c r="O23" i="9"/>
  <c r="M23" i="9"/>
  <c r="F23" i="9"/>
  <c r="E23" i="9"/>
  <c r="D23" i="9"/>
  <c r="C23" i="9"/>
  <c r="AF19" i="9"/>
  <c r="AD19" i="9"/>
  <c r="AC19" i="9"/>
  <c r="AB19" i="9"/>
  <c r="AA19" i="9"/>
  <c r="Z19" i="9"/>
  <c r="Y19" i="9"/>
  <c r="X19" i="9"/>
  <c r="R19" i="9"/>
  <c r="Q19" i="9"/>
  <c r="P19" i="9"/>
  <c r="O19" i="9"/>
  <c r="M19" i="9"/>
  <c r="F19" i="9"/>
  <c r="E19" i="9"/>
  <c r="D19" i="9"/>
  <c r="C19" i="9"/>
  <c r="AF18" i="9"/>
  <c r="AE18" i="9"/>
  <c r="AC18" i="9"/>
  <c r="AB18" i="9"/>
  <c r="AA18" i="9"/>
  <c r="Z18" i="9"/>
  <c r="Y18" i="9"/>
  <c r="X18" i="9"/>
  <c r="R18" i="9"/>
  <c r="Q18" i="9"/>
  <c r="P18" i="9"/>
  <c r="O18" i="9"/>
  <c r="M18" i="9"/>
  <c r="F18" i="9"/>
  <c r="E18" i="9"/>
  <c r="D18" i="9"/>
  <c r="C18" i="9"/>
  <c r="AF17" i="9"/>
  <c r="AE17" i="9"/>
  <c r="AD17" i="9"/>
  <c r="AB17" i="9"/>
  <c r="AA17" i="9"/>
  <c r="Z17" i="9"/>
  <c r="Y17" i="9"/>
  <c r="X17" i="9"/>
  <c r="R17" i="9"/>
  <c r="Q17" i="9"/>
  <c r="P17" i="9"/>
  <c r="O17" i="9"/>
  <c r="M17" i="9"/>
  <c r="F17" i="9"/>
  <c r="E17" i="9"/>
  <c r="D17" i="9"/>
  <c r="C17" i="9"/>
  <c r="AE16" i="9"/>
  <c r="AD16" i="9"/>
  <c r="AC16" i="9"/>
  <c r="AF16" i="9" s="1"/>
  <c r="AA16" i="9"/>
  <c r="Z16" i="9"/>
  <c r="Y16" i="9"/>
  <c r="X16" i="9"/>
  <c r="R16" i="9"/>
  <c r="Q16" i="9"/>
  <c r="P16" i="9"/>
  <c r="O16" i="9"/>
  <c r="M16" i="9"/>
  <c r="F16" i="9"/>
  <c r="E16" i="9"/>
  <c r="D16" i="9"/>
  <c r="C16" i="9"/>
  <c r="AD12" i="9"/>
  <c r="AC12" i="9"/>
  <c r="AF12" i="9" s="1"/>
  <c r="AB12" i="9"/>
  <c r="AA12" i="9"/>
  <c r="Z12" i="9"/>
  <c r="Y12" i="9"/>
  <c r="X12" i="9"/>
  <c r="R12" i="9"/>
  <c r="Q12" i="9"/>
  <c r="P12" i="9"/>
  <c r="O12" i="9"/>
  <c r="M12" i="9"/>
  <c r="F12" i="9"/>
  <c r="E12" i="9"/>
  <c r="D12" i="9"/>
  <c r="C12" i="9"/>
  <c r="AE11" i="9"/>
  <c r="AC11" i="9"/>
  <c r="AF11" i="9" s="1"/>
  <c r="AB11" i="9"/>
  <c r="AA11" i="9"/>
  <c r="Z11" i="9"/>
  <c r="Y11" i="9"/>
  <c r="X11" i="9"/>
  <c r="R11" i="9"/>
  <c r="Q11" i="9"/>
  <c r="P11" i="9"/>
  <c r="O11" i="9"/>
  <c r="M11" i="9"/>
  <c r="F11" i="9"/>
  <c r="E11" i="9"/>
  <c r="D11" i="9"/>
  <c r="C11" i="9"/>
  <c r="AE10" i="9"/>
  <c r="AD10" i="9"/>
  <c r="AF10" i="9" s="1"/>
  <c r="AB10" i="9"/>
  <c r="AA10" i="9"/>
  <c r="Z10" i="9"/>
  <c r="Y10" i="9"/>
  <c r="X10" i="9"/>
  <c r="R10" i="9"/>
  <c r="Q10" i="9"/>
  <c r="P10" i="9"/>
  <c r="O10" i="9"/>
  <c r="M10" i="9"/>
  <c r="F10" i="9"/>
  <c r="E10" i="9"/>
  <c r="D10" i="9"/>
  <c r="C10" i="9"/>
  <c r="AE9" i="9"/>
  <c r="AF9" i="9" s="1"/>
  <c r="AD9" i="9"/>
  <c r="AC9" i="9"/>
  <c r="AA9" i="9"/>
  <c r="Z9" i="9"/>
  <c r="Y9" i="9"/>
  <c r="X9" i="9"/>
  <c r="R9" i="9"/>
  <c r="Q9" i="9"/>
  <c r="P9" i="9"/>
  <c r="O9" i="9"/>
  <c r="M9" i="9"/>
  <c r="F9" i="9"/>
  <c r="E9" i="9"/>
  <c r="D9" i="9"/>
  <c r="C9" i="9"/>
  <c r="E5" i="9"/>
  <c r="H4" i="9"/>
  <c r="G4" i="9"/>
  <c r="F4" i="9"/>
  <c r="E4" i="9"/>
  <c r="Q3" i="9"/>
  <c r="P3" i="9"/>
  <c r="O3" i="9"/>
  <c r="K3" i="9"/>
  <c r="O2" i="9"/>
  <c r="I28" i="7"/>
  <c r="H28" i="7"/>
  <c r="G28" i="7"/>
  <c r="AD26" i="7"/>
  <c r="AC26" i="7"/>
  <c r="AB26" i="7"/>
  <c r="AF26" i="7" s="1"/>
  <c r="AA26" i="7"/>
  <c r="Z26" i="7"/>
  <c r="Y26" i="7"/>
  <c r="X26" i="7"/>
  <c r="R26" i="7"/>
  <c r="Q26" i="7"/>
  <c r="P26" i="7"/>
  <c r="O26" i="7"/>
  <c r="M26" i="7"/>
  <c r="F26" i="7"/>
  <c r="E26" i="7"/>
  <c r="D26" i="7"/>
  <c r="C26" i="7"/>
  <c r="AE25" i="7"/>
  <c r="AC25" i="7"/>
  <c r="AF25" i="7" s="1"/>
  <c r="AB25" i="7"/>
  <c r="AA25" i="7"/>
  <c r="Z25" i="7"/>
  <c r="Y25" i="7"/>
  <c r="X25" i="7"/>
  <c r="R25" i="7"/>
  <c r="Q25" i="7"/>
  <c r="P25" i="7"/>
  <c r="O25" i="7"/>
  <c r="M25" i="7"/>
  <c r="F25" i="7"/>
  <c r="E25" i="7"/>
  <c r="D25" i="7"/>
  <c r="C25" i="7"/>
  <c r="AE24" i="7"/>
  <c r="AD24" i="7"/>
  <c r="AB24" i="7"/>
  <c r="AF24" i="7" s="1"/>
  <c r="AA24" i="7"/>
  <c r="Z24" i="7"/>
  <c r="Y24" i="7"/>
  <c r="X24" i="7"/>
  <c r="R24" i="7"/>
  <c r="Q24" i="7"/>
  <c r="P24" i="7"/>
  <c r="O24" i="7"/>
  <c r="M24" i="7"/>
  <c r="F24" i="7"/>
  <c r="E24" i="7"/>
  <c r="D24" i="7"/>
  <c r="C24" i="7"/>
  <c r="AE23" i="7"/>
  <c r="AD23" i="7"/>
  <c r="AC23" i="7"/>
  <c r="AA23" i="7"/>
  <c r="Z23" i="7"/>
  <c r="Y23" i="7"/>
  <c r="X23" i="7"/>
  <c r="R23" i="7"/>
  <c r="Q23" i="7"/>
  <c r="P23" i="7"/>
  <c r="O23" i="7"/>
  <c r="M23" i="7"/>
  <c r="F23" i="7"/>
  <c r="E23" i="7"/>
  <c r="D23" i="7"/>
  <c r="C23" i="7"/>
  <c r="AD19" i="7"/>
  <c r="AC19" i="7"/>
  <c r="AB19" i="7"/>
  <c r="AF19" i="7" s="1"/>
  <c r="AA19" i="7"/>
  <c r="Z19" i="7"/>
  <c r="Y19" i="7"/>
  <c r="X19" i="7"/>
  <c r="R19" i="7"/>
  <c r="Q19" i="7"/>
  <c r="P19" i="7"/>
  <c r="O19" i="7"/>
  <c r="M19" i="7"/>
  <c r="F19" i="7"/>
  <c r="E19" i="7"/>
  <c r="D19" i="7"/>
  <c r="C19" i="7"/>
  <c r="AE18" i="7"/>
  <c r="AC18" i="7"/>
  <c r="AB18" i="7"/>
  <c r="AA18" i="7"/>
  <c r="Z18" i="7"/>
  <c r="Y18" i="7"/>
  <c r="X18" i="7"/>
  <c r="R18" i="7"/>
  <c r="Q18" i="7"/>
  <c r="P18" i="7"/>
  <c r="O18" i="7"/>
  <c r="M18" i="7"/>
  <c r="F18" i="7"/>
  <c r="E18" i="7"/>
  <c r="D18" i="7"/>
  <c r="C18" i="7"/>
  <c r="AE17" i="7"/>
  <c r="AD17" i="7"/>
  <c r="AB17" i="7"/>
  <c r="AF17" i="7" s="1"/>
  <c r="AA17" i="7"/>
  <c r="Z17" i="7"/>
  <c r="Y17" i="7"/>
  <c r="X17" i="7"/>
  <c r="R17" i="7"/>
  <c r="Q17" i="7"/>
  <c r="P17" i="7"/>
  <c r="O17" i="7"/>
  <c r="M17" i="7"/>
  <c r="F17" i="7"/>
  <c r="E17" i="7"/>
  <c r="D17" i="7"/>
  <c r="C17" i="7"/>
  <c r="AE16" i="7"/>
  <c r="AD16" i="7"/>
  <c r="AC16" i="7"/>
  <c r="AF16" i="7" s="1"/>
  <c r="AA16" i="7"/>
  <c r="Z16" i="7"/>
  <c r="Y16" i="7"/>
  <c r="X16" i="7"/>
  <c r="R16" i="7"/>
  <c r="Q16" i="7"/>
  <c r="P16" i="7"/>
  <c r="O16" i="7"/>
  <c r="M16" i="7"/>
  <c r="F16" i="7"/>
  <c r="E16" i="7"/>
  <c r="D16" i="7"/>
  <c r="C16" i="7"/>
  <c r="AD12" i="7"/>
  <c r="AC12" i="7"/>
  <c r="AB12" i="7"/>
  <c r="AF12" i="7" s="1"/>
  <c r="AA12" i="7"/>
  <c r="Z12" i="7"/>
  <c r="Y12" i="7"/>
  <c r="X12" i="7"/>
  <c r="R12" i="7"/>
  <c r="Q12" i="7"/>
  <c r="P12" i="7"/>
  <c r="O12" i="7"/>
  <c r="M12" i="7"/>
  <c r="F12" i="7"/>
  <c r="E12" i="7"/>
  <c r="D12" i="7"/>
  <c r="C12" i="7"/>
  <c r="AE11" i="7"/>
  <c r="AC11" i="7"/>
  <c r="AB11" i="7"/>
  <c r="AA11" i="7"/>
  <c r="Z11" i="7"/>
  <c r="Y11" i="7"/>
  <c r="X11" i="7"/>
  <c r="R11" i="7"/>
  <c r="Q11" i="7"/>
  <c r="P11" i="7"/>
  <c r="O11" i="7"/>
  <c r="M11" i="7"/>
  <c r="E11" i="7"/>
  <c r="D11" i="7"/>
  <c r="C11" i="7"/>
  <c r="AE10" i="7"/>
  <c r="AD10" i="7"/>
  <c r="AB10" i="7"/>
  <c r="AA10" i="7"/>
  <c r="Z10" i="7"/>
  <c r="Y10" i="7"/>
  <c r="X10" i="7"/>
  <c r="R10" i="7"/>
  <c r="Q10" i="7"/>
  <c r="P10" i="7"/>
  <c r="O10" i="7"/>
  <c r="M10" i="7"/>
  <c r="E10" i="7"/>
  <c r="D10" i="7"/>
  <c r="AE9" i="7"/>
  <c r="AF9" i="7" s="1"/>
  <c r="AD9" i="7"/>
  <c r="AC9" i="7"/>
  <c r="AA9" i="7"/>
  <c r="Z9" i="7"/>
  <c r="Y9" i="7"/>
  <c r="X9" i="7"/>
  <c r="R9" i="7"/>
  <c r="Q9" i="7"/>
  <c r="P9" i="7"/>
  <c r="O9" i="7"/>
  <c r="M9" i="7"/>
  <c r="F9" i="7"/>
  <c r="E9" i="7"/>
  <c r="D9" i="7"/>
  <c r="C9" i="7"/>
  <c r="E5" i="7"/>
  <c r="H4" i="7"/>
  <c r="G4" i="7"/>
  <c r="F4" i="7"/>
  <c r="E4" i="7"/>
  <c r="Q3" i="7"/>
  <c r="P3" i="7"/>
  <c r="O3" i="7"/>
  <c r="L3" i="7"/>
  <c r="O2" i="7"/>
  <c r="I28" i="4"/>
  <c r="H28" i="4"/>
  <c r="G28" i="4"/>
  <c r="AD26" i="4"/>
  <c r="AC26" i="4"/>
  <c r="AB26" i="4"/>
  <c r="AF26" i="4" s="1"/>
  <c r="AA26" i="4"/>
  <c r="Z26" i="4"/>
  <c r="Y26" i="4"/>
  <c r="X26" i="4"/>
  <c r="R26" i="4"/>
  <c r="Q26" i="4"/>
  <c r="P26" i="4"/>
  <c r="O26" i="4"/>
  <c r="M26" i="4"/>
  <c r="F26" i="4"/>
  <c r="E26" i="4"/>
  <c r="D26" i="4"/>
  <c r="C26" i="4"/>
  <c r="AE25" i="4"/>
  <c r="AC25" i="4"/>
  <c r="AB25" i="4"/>
  <c r="AF25" i="4" s="1"/>
  <c r="AA25" i="4"/>
  <c r="Z25" i="4"/>
  <c r="Y25" i="4"/>
  <c r="X25" i="4"/>
  <c r="R25" i="4"/>
  <c r="Q25" i="4"/>
  <c r="P25" i="4"/>
  <c r="O25" i="4"/>
  <c r="M25" i="4"/>
  <c r="F25" i="4"/>
  <c r="E25" i="4"/>
  <c r="D25" i="4"/>
  <c r="C25" i="4"/>
  <c r="AE24" i="4"/>
  <c r="AD24" i="4"/>
  <c r="AB24" i="4"/>
  <c r="AF24" i="4" s="1"/>
  <c r="AA24" i="4"/>
  <c r="Z24" i="4"/>
  <c r="Y24" i="4"/>
  <c r="X24" i="4"/>
  <c r="R24" i="4"/>
  <c r="Q24" i="4"/>
  <c r="P24" i="4"/>
  <c r="O24" i="4"/>
  <c r="M24" i="4"/>
  <c r="F24" i="4"/>
  <c r="E24" i="4"/>
  <c r="D24" i="4"/>
  <c r="C24" i="4"/>
  <c r="AE23" i="4"/>
  <c r="AD23" i="4"/>
  <c r="AC23" i="4"/>
  <c r="AA23" i="4"/>
  <c r="Z23" i="4"/>
  <c r="Y23" i="4"/>
  <c r="X23" i="4"/>
  <c r="R23" i="4"/>
  <c r="Q23" i="4"/>
  <c r="P23" i="4"/>
  <c r="O23" i="4"/>
  <c r="M23" i="4"/>
  <c r="F23" i="4"/>
  <c r="E23" i="4"/>
  <c r="D23" i="4"/>
  <c r="C23" i="4"/>
  <c r="AD19" i="4"/>
  <c r="AC19" i="4"/>
  <c r="AB19" i="4"/>
  <c r="AF19" i="4" s="1"/>
  <c r="AA19" i="4"/>
  <c r="Z19" i="4"/>
  <c r="Y19" i="4"/>
  <c r="X19" i="4"/>
  <c r="R19" i="4"/>
  <c r="Q19" i="4"/>
  <c r="P19" i="4"/>
  <c r="O19" i="4"/>
  <c r="M19" i="4"/>
  <c r="F19" i="4"/>
  <c r="E19" i="4"/>
  <c r="D19" i="4"/>
  <c r="C19" i="4"/>
  <c r="AE18" i="4"/>
  <c r="AC18" i="4"/>
  <c r="AB18" i="4"/>
  <c r="AF18" i="4" s="1"/>
  <c r="AA18" i="4"/>
  <c r="Z18" i="4"/>
  <c r="Y18" i="4"/>
  <c r="X18" i="4"/>
  <c r="R18" i="4"/>
  <c r="Q18" i="4"/>
  <c r="P18" i="4"/>
  <c r="O18" i="4"/>
  <c r="M18" i="4"/>
  <c r="F18" i="4"/>
  <c r="E18" i="4"/>
  <c r="D18" i="4"/>
  <c r="C18" i="4"/>
  <c r="AE17" i="4"/>
  <c r="AD17" i="4"/>
  <c r="AB17" i="4"/>
  <c r="AF17" i="4" s="1"/>
  <c r="AA17" i="4"/>
  <c r="Z17" i="4"/>
  <c r="Y17" i="4"/>
  <c r="X17" i="4"/>
  <c r="R17" i="4"/>
  <c r="Q17" i="4"/>
  <c r="P17" i="4"/>
  <c r="O17" i="4"/>
  <c r="M17" i="4"/>
  <c r="F17" i="4"/>
  <c r="E17" i="4"/>
  <c r="D17" i="4"/>
  <c r="C17" i="4"/>
  <c r="AE16" i="4"/>
  <c r="AD16" i="4"/>
  <c r="AC16" i="4"/>
  <c r="AA16" i="4"/>
  <c r="Z16" i="4"/>
  <c r="Y16" i="4"/>
  <c r="X16" i="4"/>
  <c r="R16" i="4"/>
  <c r="Q16" i="4"/>
  <c r="P16" i="4"/>
  <c r="O16" i="4"/>
  <c r="M16" i="4"/>
  <c r="F16" i="4"/>
  <c r="E16" i="4"/>
  <c r="D16" i="4"/>
  <c r="C16" i="4"/>
  <c r="AD12" i="4"/>
  <c r="AC12" i="4"/>
  <c r="AF12" i="4" s="1"/>
  <c r="AB12" i="4"/>
  <c r="AA12" i="4"/>
  <c r="Z12" i="4"/>
  <c r="Y12" i="4"/>
  <c r="X12" i="4"/>
  <c r="R12" i="4"/>
  <c r="Q12" i="4"/>
  <c r="P12" i="4"/>
  <c r="O12" i="4"/>
  <c r="M12" i="4"/>
  <c r="F12" i="4"/>
  <c r="E12" i="4"/>
  <c r="D12" i="4"/>
  <c r="C12" i="4"/>
  <c r="AE11" i="4"/>
  <c r="AC11" i="4"/>
  <c r="AB11" i="4"/>
  <c r="AA11" i="4"/>
  <c r="Z11" i="4"/>
  <c r="Y11" i="4"/>
  <c r="X11" i="4"/>
  <c r="R11" i="4"/>
  <c r="Q11" i="4"/>
  <c r="P11" i="4"/>
  <c r="O11" i="4"/>
  <c r="M11" i="4"/>
  <c r="F11" i="4"/>
  <c r="E11" i="4"/>
  <c r="D11" i="4"/>
  <c r="C11" i="4"/>
  <c r="AE10" i="4"/>
  <c r="AD10" i="4"/>
  <c r="AB10" i="4"/>
  <c r="AA10" i="4"/>
  <c r="Z10" i="4"/>
  <c r="Y10" i="4"/>
  <c r="X10" i="4"/>
  <c r="R10" i="4"/>
  <c r="Q10" i="4"/>
  <c r="P10" i="4"/>
  <c r="O10" i="4"/>
  <c r="M10" i="4"/>
  <c r="E10" i="4"/>
  <c r="D10" i="4"/>
  <c r="AE9" i="4"/>
  <c r="AD9" i="4"/>
  <c r="AC9" i="4"/>
  <c r="AF9" i="4" s="1"/>
  <c r="AA9" i="4"/>
  <c r="Z9" i="4"/>
  <c r="Y9" i="4"/>
  <c r="X9" i="4"/>
  <c r="R9" i="4"/>
  <c r="Q9" i="4"/>
  <c r="P9" i="4"/>
  <c r="O9" i="4"/>
  <c r="M9" i="4"/>
  <c r="F9" i="4"/>
  <c r="E9" i="4"/>
  <c r="D9" i="4"/>
  <c r="C9" i="4"/>
  <c r="E5" i="4"/>
  <c r="H4" i="4"/>
  <c r="G4" i="4"/>
  <c r="F4" i="4"/>
  <c r="Q3" i="4"/>
  <c r="P3" i="4"/>
  <c r="O3" i="4"/>
  <c r="L3" i="4"/>
  <c r="O2" i="4"/>
  <c r="I28" i="2"/>
  <c r="H28" i="2"/>
  <c r="G28" i="2"/>
  <c r="AD26" i="2"/>
  <c r="AC26" i="2"/>
  <c r="AB26" i="2"/>
  <c r="AF26" i="2" s="1"/>
  <c r="AA26" i="2"/>
  <c r="Z26" i="2"/>
  <c r="Y26" i="2"/>
  <c r="X26" i="2"/>
  <c r="R26" i="2"/>
  <c r="Q26" i="2"/>
  <c r="P26" i="2"/>
  <c r="O26" i="2"/>
  <c r="M26" i="2"/>
  <c r="F26" i="2"/>
  <c r="E26" i="2"/>
  <c r="D26" i="2"/>
  <c r="C26" i="2"/>
  <c r="AE25" i="2"/>
  <c r="AC25" i="2"/>
  <c r="AB25" i="2"/>
  <c r="AF25" i="2" s="1"/>
  <c r="AA25" i="2"/>
  <c r="Z25" i="2"/>
  <c r="Y25" i="2"/>
  <c r="X25" i="2"/>
  <c r="R25" i="2"/>
  <c r="Q25" i="2"/>
  <c r="P25" i="2"/>
  <c r="O25" i="2"/>
  <c r="M25" i="2"/>
  <c r="F25" i="2"/>
  <c r="E25" i="2"/>
  <c r="D25" i="2"/>
  <c r="C25" i="2"/>
  <c r="AE24" i="2"/>
  <c r="AD24" i="2"/>
  <c r="AB24" i="2"/>
  <c r="AF24" i="2" s="1"/>
  <c r="AA24" i="2"/>
  <c r="Z24" i="2"/>
  <c r="Y24" i="2"/>
  <c r="X24" i="2"/>
  <c r="R24" i="2"/>
  <c r="Q24" i="2"/>
  <c r="P24" i="2"/>
  <c r="O24" i="2"/>
  <c r="M24" i="2"/>
  <c r="F24" i="2"/>
  <c r="E24" i="2"/>
  <c r="D24" i="2"/>
  <c r="C24" i="2"/>
  <c r="AE23" i="2"/>
  <c r="AD23" i="2"/>
  <c r="AC23" i="2"/>
  <c r="AF23" i="2" s="1"/>
  <c r="AA23" i="2"/>
  <c r="Z23" i="2"/>
  <c r="Y23" i="2"/>
  <c r="X23" i="2"/>
  <c r="R23" i="2"/>
  <c r="Q23" i="2"/>
  <c r="P23" i="2"/>
  <c r="O23" i="2"/>
  <c r="M23" i="2"/>
  <c r="F23" i="2"/>
  <c r="E23" i="2"/>
  <c r="D23" i="2"/>
  <c r="C23" i="2"/>
  <c r="AF19" i="2"/>
  <c r="AD19" i="2"/>
  <c r="AC19" i="2"/>
  <c r="AB19" i="2"/>
  <c r="AA19" i="2"/>
  <c r="Z19" i="2"/>
  <c r="Y19" i="2"/>
  <c r="X19" i="2"/>
  <c r="R19" i="2"/>
  <c r="Q19" i="2"/>
  <c r="P19" i="2"/>
  <c r="O19" i="2"/>
  <c r="M19" i="2"/>
  <c r="F19" i="2"/>
  <c r="E19" i="2"/>
  <c r="D19" i="2"/>
  <c r="C19" i="2"/>
  <c r="AE18" i="2"/>
  <c r="AC18" i="2"/>
  <c r="AF18" i="2" s="1"/>
  <c r="AB18" i="2"/>
  <c r="AA18" i="2"/>
  <c r="Z18" i="2"/>
  <c r="Y18" i="2"/>
  <c r="X18" i="2"/>
  <c r="R18" i="2"/>
  <c r="Q18" i="2"/>
  <c r="P18" i="2"/>
  <c r="O18" i="2"/>
  <c r="M18" i="2"/>
  <c r="F18" i="2"/>
  <c r="E18" i="2"/>
  <c r="D18" i="2"/>
  <c r="C18" i="2"/>
  <c r="AE17" i="2"/>
  <c r="AD17" i="2"/>
  <c r="AB17" i="2"/>
  <c r="AF17" i="2" s="1"/>
  <c r="AA17" i="2"/>
  <c r="Z17" i="2"/>
  <c r="Y17" i="2"/>
  <c r="X17" i="2"/>
  <c r="R17" i="2"/>
  <c r="Q17" i="2"/>
  <c r="P17" i="2"/>
  <c r="O17" i="2"/>
  <c r="M17" i="2"/>
  <c r="F17" i="2"/>
  <c r="E17" i="2"/>
  <c r="D17" i="2"/>
  <c r="C17" i="2"/>
  <c r="AF16" i="2"/>
  <c r="AE16" i="2"/>
  <c r="AD16" i="2"/>
  <c r="AC16" i="2"/>
  <c r="AA16" i="2"/>
  <c r="Z16" i="2"/>
  <c r="Y16" i="2"/>
  <c r="X16" i="2"/>
  <c r="R16" i="2"/>
  <c r="Q16" i="2"/>
  <c r="P16" i="2"/>
  <c r="O16" i="2"/>
  <c r="M16" i="2"/>
  <c r="F16" i="2"/>
  <c r="E16" i="2"/>
  <c r="D16" i="2"/>
  <c r="C16" i="2"/>
  <c r="AD12" i="2"/>
  <c r="AC12" i="2"/>
  <c r="AF12" i="2" s="1"/>
  <c r="AB12" i="2"/>
  <c r="AA12" i="2"/>
  <c r="Z12" i="2"/>
  <c r="Y12" i="2"/>
  <c r="X12" i="2"/>
  <c r="R12" i="2"/>
  <c r="Q12" i="2"/>
  <c r="P12" i="2"/>
  <c r="O12" i="2"/>
  <c r="M12" i="2"/>
  <c r="F12" i="2"/>
  <c r="E12" i="2"/>
  <c r="D12" i="2"/>
  <c r="C12" i="2"/>
  <c r="AE11" i="2"/>
  <c r="AC11" i="2"/>
  <c r="AF11" i="2" s="1"/>
  <c r="AB11" i="2"/>
  <c r="AA11" i="2"/>
  <c r="Z11" i="2"/>
  <c r="Y11" i="2"/>
  <c r="X11" i="2"/>
  <c r="R11" i="2"/>
  <c r="Q11" i="2"/>
  <c r="P11" i="2"/>
  <c r="O11" i="2"/>
  <c r="M11" i="2"/>
  <c r="F11" i="2"/>
  <c r="E11" i="2"/>
  <c r="D11" i="2"/>
  <c r="C11" i="2"/>
  <c r="AE10" i="2"/>
  <c r="AD10" i="2"/>
  <c r="AF10" i="2" s="1"/>
  <c r="AB10" i="2"/>
  <c r="AA10" i="2"/>
  <c r="Z10" i="2"/>
  <c r="Y10" i="2"/>
  <c r="X10" i="2"/>
  <c r="R10" i="2"/>
  <c r="Q10" i="2"/>
  <c r="P10" i="2"/>
  <c r="O10" i="2"/>
  <c r="M10" i="2"/>
  <c r="F10" i="2"/>
  <c r="E10" i="2"/>
  <c r="D10" i="2"/>
  <c r="C10" i="2"/>
  <c r="AE9" i="2"/>
  <c r="AD9" i="2"/>
  <c r="AC9" i="2"/>
  <c r="AF9" i="2" s="1"/>
  <c r="AA9" i="2"/>
  <c r="Z9" i="2"/>
  <c r="Y9" i="2"/>
  <c r="X9" i="2"/>
  <c r="R9" i="2"/>
  <c r="Q9" i="2"/>
  <c r="P9" i="2"/>
  <c r="O9" i="2"/>
  <c r="M9" i="2"/>
  <c r="F9" i="2"/>
  <c r="E9" i="2"/>
  <c r="D9" i="2"/>
  <c r="C9" i="2"/>
  <c r="E5" i="2"/>
  <c r="H4" i="2"/>
  <c r="G4" i="2"/>
  <c r="F4" i="2"/>
  <c r="Q3" i="2"/>
  <c r="P3" i="2"/>
  <c r="O3" i="2"/>
  <c r="K3" i="2"/>
  <c r="O2" i="2"/>
  <c r="I28" i="1"/>
  <c r="H28" i="1"/>
  <c r="G28" i="1"/>
  <c r="AD26" i="1"/>
  <c r="AC26" i="1"/>
  <c r="AB26" i="1"/>
  <c r="AF26" i="1" s="1"/>
  <c r="AA26" i="1"/>
  <c r="Z26" i="1"/>
  <c r="Y26" i="1"/>
  <c r="X26" i="1"/>
  <c r="R26" i="1"/>
  <c r="Q26" i="1"/>
  <c r="P26" i="1"/>
  <c r="O26" i="1"/>
  <c r="M26" i="1"/>
  <c r="F26" i="1"/>
  <c r="E26" i="1"/>
  <c r="D26" i="1"/>
  <c r="C26" i="1"/>
  <c r="AE25" i="1"/>
  <c r="AC25" i="1"/>
  <c r="AB25" i="1"/>
  <c r="AF25" i="1" s="1"/>
  <c r="AA25" i="1"/>
  <c r="Z25" i="1"/>
  <c r="Y25" i="1"/>
  <c r="X25" i="1"/>
  <c r="R25" i="1"/>
  <c r="Q25" i="1"/>
  <c r="P25" i="1"/>
  <c r="O25" i="1"/>
  <c r="M25" i="1"/>
  <c r="F25" i="1"/>
  <c r="E25" i="1"/>
  <c r="D25" i="1"/>
  <c r="C25" i="1"/>
  <c r="AE24" i="1"/>
  <c r="AD24" i="1"/>
  <c r="AB24" i="1"/>
  <c r="AF24" i="1" s="1"/>
  <c r="AA24" i="1"/>
  <c r="Z24" i="1"/>
  <c r="Y24" i="1"/>
  <c r="X24" i="1"/>
  <c r="R24" i="1"/>
  <c r="Q24" i="1"/>
  <c r="P24" i="1"/>
  <c r="O24" i="1"/>
  <c r="M24" i="1"/>
  <c r="F24" i="1"/>
  <c r="E24" i="1"/>
  <c r="D24" i="1"/>
  <c r="C24" i="1"/>
  <c r="AE23" i="1"/>
  <c r="AD23" i="1"/>
  <c r="AC23" i="1"/>
  <c r="AF23" i="1" s="1"/>
  <c r="AA23" i="1"/>
  <c r="Z23" i="1"/>
  <c r="Y23" i="1"/>
  <c r="X23" i="1"/>
  <c r="R23" i="1"/>
  <c r="Q23" i="1"/>
  <c r="P23" i="1"/>
  <c r="O23" i="1"/>
  <c r="M23" i="1"/>
  <c r="F23" i="1"/>
  <c r="E23" i="1"/>
  <c r="D23" i="1"/>
  <c r="C23" i="1"/>
  <c r="AF19" i="1"/>
  <c r="AD19" i="1"/>
  <c r="AC19" i="1"/>
  <c r="AB19" i="1"/>
  <c r="AA19" i="1"/>
  <c r="Z19" i="1"/>
  <c r="Y19" i="1"/>
  <c r="X19" i="1"/>
  <c r="R19" i="1"/>
  <c r="Q19" i="1"/>
  <c r="P19" i="1"/>
  <c r="O19" i="1"/>
  <c r="M19" i="1"/>
  <c r="F19" i="1"/>
  <c r="E19" i="1"/>
  <c r="D19" i="1"/>
  <c r="C19" i="1"/>
  <c r="AE18" i="1"/>
  <c r="AC18" i="1"/>
  <c r="AF18" i="1" s="1"/>
  <c r="AB18" i="1"/>
  <c r="AA18" i="1"/>
  <c r="Z18" i="1"/>
  <c r="Y18" i="1"/>
  <c r="X18" i="1"/>
  <c r="R18" i="1"/>
  <c r="Q18" i="1"/>
  <c r="P18" i="1"/>
  <c r="O18" i="1"/>
  <c r="M18" i="1"/>
  <c r="F18" i="1"/>
  <c r="E18" i="1"/>
  <c r="D18" i="1"/>
  <c r="C18" i="1"/>
  <c r="AE17" i="1"/>
  <c r="AD17" i="1"/>
  <c r="AB17" i="1"/>
  <c r="AF17" i="1" s="1"/>
  <c r="AA17" i="1"/>
  <c r="Z17" i="1"/>
  <c r="Y17" i="1"/>
  <c r="X17" i="1"/>
  <c r="R17" i="1"/>
  <c r="Q17" i="1"/>
  <c r="P17" i="1"/>
  <c r="O17" i="1"/>
  <c r="M17" i="1"/>
  <c r="F17" i="1"/>
  <c r="E17" i="1"/>
  <c r="D17" i="1"/>
  <c r="C17" i="1"/>
  <c r="AE16" i="1"/>
  <c r="AD16" i="1"/>
  <c r="AF16" i="1" s="1"/>
  <c r="AC16" i="1"/>
  <c r="AA16" i="1"/>
  <c r="Z16" i="1"/>
  <c r="Y16" i="1"/>
  <c r="X16" i="1"/>
  <c r="R16" i="1"/>
  <c r="Q16" i="1"/>
  <c r="P16" i="1"/>
  <c r="O16" i="1"/>
  <c r="M16" i="1"/>
  <c r="F16" i="1"/>
  <c r="E16" i="1"/>
  <c r="D16" i="1"/>
  <c r="C16" i="1"/>
  <c r="AD12" i="1"/>
  <c r="AC12" i="1"/>
  <c r="AF12" i="1" s="1"/>
  <c r="AB12" i="1"/>
  <c r="AA12" i="1"/>
  <c r="Z12" i="1"/>
  <c r="Y12" i="1"/>
  <c r="X12" i="1"/>
  <c r="R12" i="1"/>
  <c r="Q12" i="1"/>
  <c r="P12" i="1"/>
  <c r="O12" i="1"/>
  <c r="M12" i="1"/>
  <c r="F12" i="1"/>
  <c r="E12" i="1"/>
  <c r="D12" i="1"/>
  <c r="C12" i="1"/>
  <c r="AF11" i="1"/>
  <c r="AE11" i="1"/>
  <c r="AC11" i="1"/>
  <c r="AB11" i="1"/>
  <c r="AA11" i="1"/>
  <c r="Z11" i="1"/>
  <c r="Y11" i="1"/>
  <c r="X11" i="1"/>
  <c r="R11" i="1"/>
  <c r="Q11" i="1"/>
  <c r="P11" i="1"/>
  <c r="O11" i="1"/>
  <c r="M11" i="1"/>
  <c r="F11" i="1"/>
  <c r="E11" i="1"/>
  <c r="D11" i="1"/>
  <c r="C11" i="1"/>
  <c r="AE10" i="1"/>
  <c r="AD10" i="1"/>
  <c r="AF10" i="1" s="1"/>
  <c r="AB10" i="1"/>
  <c r="AA10" i="1"/>
  <c r="Z10" i="1"/>
  <c r="Y10" i="1"/>
  <c r="X10" i="1"/>
  <c r="R10" i="1"/>
  <c r="Q10" i="1"/>
  <c r="P10" i="1"/>
  <c r="O10" i="1"/>
  <c r="M10" i="1"/>
  <c r="F10" i="1"/>
  <c r="E10" i="1"/>
  <c r="D10" i="1"/>
  <c r="C10" i="1"/>
  <c r="AE9" i="1"/>
  <c r="AD9" i="1"/>
  <c r="AC9" i="1"/>
  <c r="AF9" i="1" s="1"/>
  <c r="AA9" i="1"/>
  <c r="Z9" i="1"/>
  <c r="Y9" i="1"/>
  <c r="X9" i="1"/>
  <c r="R9" i="1"/>
  <c r="Q9" i="1"/>
  <c r="P9" i="1"/>
  <c r="O9" i="1"/>
  <c r="M9" i="1"/>
  <c r="F9" i="1"/>
  <c r="E9" i="1"/>
  <c r="D9" i="1"/>
  <c r="C9" i="1"/>
  <c r="E5" i="1"/>
  <c r="H4" i="1"/>
  <c r="G4" i="1"/>
  <c r="F4" i="1"/>
  <c r="Q3" i="1"/>
  <c r="P3" i="1"/>
  <c r="O3" i="1"/>
  <c r="K3" i="1"/>
  <c r="O2" i="1"/>
  <c r="AF18" i="7" l="1"/>
  <c r="AF23" i="7"/>
  <c r="AF11" i="7"/>
  <c r="AF10" i="7"/>
  <c r="AF23" i="4"/>
  <c r="AF16" i="4"/>
  <c r="AF10" i="4"/>
  <c r="AF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82A49B7F-1B49-432A-BAA3-BA4FDCE34D55}">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86B7674C-9B1B-4544-83AE-CEF2CD45A92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21209524-7443-4FF4-8CB2-51B83E7B899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2093374A-ED5F-4625-8FE1-4221CF7FE53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1E4A30C3-F8A7-47F7-A6CC-BA012B42A49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281FADA9-BC77-45C6-A713-C12EB9A69C1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EA55B4E0-AE16-4160-B26D-4FD7A641FB1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140236F9-A417-47D0-A7A3-31A879CE192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C03E2A30-4D30-4206-8915-65CBE4C4B4C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5436EE51-AC84-460B-A38D-D751D16591C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FA6F0A32-0C53-4C49-BE77-DEB67DAD08D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08E01847-26EA-4264-AF6D-5B8F205C68E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3BFBACBF-9068-4259-A124-F7E9E8A99AF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677492C1-8923-4CC2-A100-991E4F47A52F}">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47B45690-1A50-47F0-921C-DFD204B5875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FBD6A568-00B8-41A4-B49E-E6788E89086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34B766B3-0DB6-4AC3-841B-707BC1A3EB8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79A791E3-4D5A-4E1F-8462-A660F2BD6A4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EDD9D911-2449-473D-B3B0-B01AE08D58B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7DCE014F-8F4C-49FA-AE56-C60BD6020A2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F9C7D83C-6C8C-4097-B3E7-ED008BCDEA4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A29E348F-3123-4796-A34F-861FBA35318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4D3EAABE-8CFE-4AF3-BE68-FBCE81C0521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6952B2D2-20F2-40D8-A7D8-F8386B32F05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902362AD-E258-459F-B6AD-6E01D36407F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08860690-2383-43BA-AB37-916661C849D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7BCF696F-0F33-45A7-96C9-A087DF1DBF36}">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9FE55AF4-543C-4C0B-A594-1D0CBD8964F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524A5285-7A0A-40E9-A7C4-D0CD82B5405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B32740DA-0B5A-4B2F-9790-800A22135F9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C78D9225-F343-4A52-A689-29E9816DAF5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F8535B4D-8A55-4012-947B-28503E5C8EE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804DC8BF-B805-498A-8F23-9119A7BF70D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BD32A260-C198-4F4D-B5B1-EC3EB173DA1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318C5DD4-A49B-4C94-9713-E229BD86F2E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73B32C7A-A076-4A94-B686-64347D1A259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93D236FC-8A34-44A9-BD99-05FE407A897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2A430A60-E3CF-4F55-A758-494394186A2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0838DDD7-2452-4305-89C4-003EBE15C5F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A1A4F362-8475-4742-AC53-4D8E06D3807E}">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F71904C9-7201-4526-A23C-6E79954407C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084F48EF-FA8C-4898-9B8D-70D53F2F1EF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95FC903D-6DBD-4A20-9044-BF62410CF4B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EBC4F508-94D6-4292-B700-0258F4AE7DA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5E75C060-ACD9-4497-8181-0477C22FC4E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25D33F1B-EDB3-47E5-AF3F-0846E05F484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6C5D4586-CF93-4D60-9B30-1FB05C3A502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7616CD33-FAF3-4FFD-894F-D4D72E78265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84E1C02F-0C5B-4090-AB79-42FE708158A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E9C6D603-3D16-480E-AF1F-E8363372EC5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1B881926-C003-44FD-ACA2-55F9172C9E5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3BAAB98C-2BD9-4D0A-95B0-56BF362D8DD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AA390E60-628C-4D12-BF34-2FE9D7682FF2}">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DC1E33F5-2C33-48EF-9E96-1376F6DE413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2B524C12-7689-476F-9E9F-65656321018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1DB0E1C2-5B89-48B0-A581-EF2F727F5F9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23D153A0-B1C9-4449-B80B-23DB4474467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B6B2C22C-F045-4724-8405-7AE243BBE12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4B136BC8-F4A5-43B6-838D-BF551C86F3F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BE9435E8-2A69-4BC2-A42C-9DCBB275778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90DAF9CA-253C-46FB-AA30-A1BB4843C0E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2F25D0F4-9933-40C7-8965-072C454A78A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9AB1DB41-40B3-40E2-8DFC-AEC863AE6B8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39946A08-665B-4810-BF35-D88FE74D3E0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A78F4FA8-5CD7-4089-93D7-32E4B4ED41C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sharedStrings.xml><?xml version="1.0" encoding="utf-8"?>
<sst xmlns="http://schemas.openxmlformats.org/spreadsheetml/2006/main" count="711" uniqueCount="155">
  <si>
    <r>
      <t xml:space="preserve">ROUND ROBIN </t>
    </r>
    <r>
      <rPr>
        <b/>
        <i/>
        <sz val="24"/>
        <color indexed="8"/>
        <rFont val="Times New Roman CE"/>
        <family val="1"/>
        <charset val="238"/>
      </rPr>
      <t>(4 v skupini)</t>
    </r>
  </si>
  <si>
    <t>list ševilka:</t>
  </si>
  <si>
    <t>kategorija:</t>
  </si>
  <si>
    <t>in teniški klub:</t>
  </si>
  <si>
    <t>datum:</t>
  </si>
  <si>
    <t>tekmovanje:</t>
  </si>
  <si>
    <t>število igralk:</t>
  </si>
  <si>
    <t xml:space="preserve">skupina: A </t>
  </si>
  <si>
    <t>število zmag</t>
  </si>
  <si>
    <t>vrstni red</t>
  </si>
  <si>
    <t>Tabela za izračun točk</t>
  </si>
  <si>
    <t>šifra</t>
  </si>
  <si>
    <t>priimek</t>
  </si>
  <si>
    <t>ime</t>
  </si>
  <si>
    <t>klub</t>
  </si>
  <si>
    <t>skupaj točk</t>
  </si>
  <si>
    <t>skupina: B</t>
  </si>
  <si>
    <t>vodja tekmovanja:</t>
  </si>
  <si>
    <t>podpis:</t>
  </si>
  <si>
    <t>vrstni red igranja po skupinah:</t>
  </si>
  <si>
    <t>vrhovni sodnik:</t>
  </si>
  <si>
    <t>1 : 4  *  2 : 3  *  1 : 2  *  3 : 4  *  1 : 3  *  2 : 4</t>
  </si>
  <si>
    <t>predstavnica igralk:</t>
  </si>
  <si>
    <t>02</t>
  </si>
  <si>
    <t>12</t>
  </si>
  <si>
    <t>20</t>
  </si>
  <si>
    <t>21</t>
  </si>
  <si>
    <t>o</t>
  </si>
  <si>
    <t xml:space="preserve">skupina: D </t>
  </si>
  <si>
    <t>OP 8-11</t>
  </si>
  <si>
    <t>GLAVNI TURNIR</t>
  </si>
  <si>
    <t/>
  </si>
  <si>
    <t>DEKLICE - MIDI TENIS</t>
  </si>
  <si>
    <t>vrsta turnirja</t>
  </si>
  <si>
    <t>vrhovni  sodnik</t>
  </si>
  <si>
    <t>Anja Regent</t>
  </si>
  <si>
    <t>MOŽE MILA</t>
  </si>
  <si>
    <t>MAJA</t>
  </si>
  <si>
    <t>SNEŽIČ MIA</t>
  </si>
  <si>
    <t>BR-MB</t>
  </si>
  <si>
    <t>JUVANČIČ STELA</t>
  </si>
  <si>
    <t>STRAŽAR TJAŠA</t>
  </si>
  <si>
    <t>DJURIČ MILA  MILICA</t>
  </si>
  <si>
    <t>LUKAKP</t>
  </si>
  <si>
    <t>PERIC MILA</t>
  </si>
  <si>
    <t>BABIČ VERONIKA</t>
  </si>
  <si>
    <t>COKAN VARIS</t>
  </si>
  <si>
    <t>CTA</t>
  </si>
  <si>
    <t>število igralcev:</t>
  </si>
  <si>
    <t xml:space="preserve">skupina:  A  </t>
  </si>
  <si>
    <t xml:space="preserve">skupina: B </t>
  </si>
  <si>
    <t>skupina C</t>
  </si>
  <si>
    <t>predstavnik igralcev:</t>
  </si>
  <si>
    <t>DEČKI - MIDI TENIS</t>
  </si>
  <si>
    <t>ANJA REGENT</t>
  </si>
  <si>
    <t>A1</t>
  </si>
  <si>
    <t>B2</t>
  </si>
  <si>
    <t>C2</t>
  </si>
  <si>
    <t>C1</t>
  </si>
  <si>
    <t>A2</t>
  </si>
  <si>
    <t>B1</t>
  </si>
  <si>
    <t>A3</t>
  </si>
  <si>
    <t>B4</t>
  </si>
  <si>
    <t>C4</t>
  </si>
  <si>
    <t>C3</t>
  </si>
  <si>
    <t>A4</t>
  </si>
  <si>
    <t>B3</t>
  </si>
  <si>
    <t>PEROŠA</t>
  </si>
  <si>
    <t>BENJAMIN</t>
  </si>
  <si>
    <t>GRABNER</t>
  </si>
  <si>
    <t>GAŠPER</t>
  </si>
  <si>
    <t>ASLIT</t>
  </si>
  <si>
    <t>PODKRAJŠEK</t>
  </si>
  <si>
    <t>MAJ</t>
  </si>
  <si>
    <t>ŠDLOK</t>
  </si>
  <si>
    <t>ŽABJEK</t>
  </si>
  <si>
    <t>ANŽE</t>
  </si>
  <si>
    <t>TKAB</t>
  </si>
  <si>
    <t>ČEH</t>
  </si>
  <si>
    <t>TINE</t>
  </si>
  <si>
    <t>HRIBAR</t>
  </si>
  <si>
    <t>JURE</t>
  </si>
  <si>
    <t>TK CELJE</t>
  </si>
  <si>
    <t>JOLLY OP 8 - 11 LET TK celje</t>
  </si>
  <si>
    <t>vodja tekmovanja</t>
  </si>
  <si>
    <t>OP 8-11 LET</t>
  </si>
  <si>
    <t>2</t>
  </si>
  <si>
    <t>3</t>
  </si>
  <si>
    <t>4</t>
  </si>
  <si>
    <t>5</t>
  </si>
  <si>
    <t>6</t>
  </si>
  <si>
    <t>7</t>
  </si>
  <si>
    <t>8</t>
  </si>
  <si>
    <t>ŠKOFLEK</t>
  </si>
  <si>
    <t>ISABELA</t>
  </si>
  <si>
    <t>SATLER</t>
  </si>
  <si>
    <t>ISABELLA</t>
  </si>
  <si>
    <t>JUVANČIČ</t>
  </si>
  <si>
    <t>STELA</t>
  </si>
  <si>
    <t>MOŽE</t>
  </si>
  <si>
    <t>MILA</t>
  </si>
  <si>
    <t>ČOP</t>
  </si>
  <si>
    <t>IVA</t>
  </si>
  <si>
    <t>TRBOV</t>
  </si>
  <si>
    <t>LOVŠIN</t>
  </si>
  <si>
    <t>AJDA</t>
  </si>
  <si>
    <t>COKAN</t>
  </si>
  <si>
    <t>VARIS</t>
  </si>
  <si>
    <t>STRAŽAR</t>
  </si>
  <si>
    <t>TJAŠA</t>
  </si>
  <si>
    <t>DEČKI - MINI TENIS</t>
  </si>
  <si>
    <t>DEKLICE - MINI TENIS</t>
  </si>
  <si>
    <t>75</t>
  </si>
  <si>
    <t>64</t>
  </si>
  <si>
    <t>O</t>
  </si>
  <si>
    <t>BAIER</t>
  </si>
  <si>
    <t>KEVIN</t>
  </si>
  <si>
    <t>ULJANČIČ</t>
  </si>
  <si>
    <t>MAKS</t>
  </si>
  <si>
    <t>JELEN</t>
  </si>
  <si>
    <t>GAL</t>
  </si>
  <si>
    <t>PODKRIŽNIK</t>
  </si>
  <si>
    <t>POLDE</t>
  </si>
  <si>
    <t>JELEN GAL</t>
  </si>
  <si>
    <t>GLINŠEK</t>
  </si>
  <si>
    <t>ŠPELA</t>
  </si>
  <si>
    <t>DELINA</t>
  </si>
  <si>
    <t>ALISA</t>
  </si>
  <si>
    <t>JEVDENIČ</t>
  </si>
  <si>
    <t>NOLA</t>
  </si>
  <si>
    <t>KRANJC</t>
  </si>
  <si>
    <t>LANA</t>
  </si>
  <si>
    <t>VIŠNIČ MLAKAR</t>
  </si>
  <si>
    <t>LINA</t>
  </si>
  <si>
    <t>GRABNAR</t>
  </si>
  <si>
    <t>SLEVEC</t>
  </si>
  <si>
    <t>IZAK</t>
  </si>
  <si>
    <t>VELIČEVIČ</t>
  </si>
  <si>
    <t>LIAM</t>
  </si>
  <si>
    <t>KRŠKO</t>
  </si>
  <si>
    <t>JEVDENIČ NOLA</t>
  </si>
  <si>
    <t>60</t>
  </si>
  <si>
    <t>ČEH TINE</t>
  </si>
  <si>
    <t>GLINŠEK ISABELA</t>
  </si>
  <si>
    <t>62</t>
  </si>
  <si>
    <t>40</t>
  </si>
  <si>
    <t>63</t>
  </si>
  <si>
    <t>41</t>
  </si>
  <si>
    <t>BB</t>
  </si>
  <si>
    <t>PROSTO</t>
  </si>
  <si>
    <t>PEROŠA BENJAMIN</t>
  </si>
  <si>
    <t>61</t>
  </si>
  <si>
    <t>HRIBAR JURE</t>
  </si>
  <si>
    <t>TENIS 10 DEČKI</t>
  </si>
  <si>
    <t>TENIS 10 DEKLICE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</si>
</sst>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_-&quot;$&quot;* #,##0.00_-;\-&quot;$&quot;* #,##0.00_-;_-&quot;$&quot;* &quot;-&quot;??_-;_-@_-"/>
  </numFmts>
  <fonts count="97" x14ac:knownFonts="1">
    <font>
      <sz val="10"/>
      <name val="Arial"/>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16"/>
      <color indexed="9"/>
      <name val="Times New Roman CE"/>
      <family val="1"/>
      <charset val="238"/>
    </font>
    <font>
      <sz val="16"/>
      <color indexed="24"/>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b/>
      <i/>
      <sz val="22"/>
      <color indexed="8"/>
      <name val="Times New Roman CE"/>
      <family val="1"/>
      <charset val="238"/>
    </font>
    <font>
      <sz val="24"/>
      <name val="Times New Roman CE"/>
      <family val="1"/>
      <charset val="238"/>
    </font>
    <font>
      <sz val="22"/>
      <color indexed="8"/>
      <name val="Times New Roman CE"/>
      <family val="1"/>
      <charset val="238"/>
    </font>
    <font>
      <sz val="16"/>
      <color indexed="24"/>
      <name val="Times New Roman CE"/>
      <charset val="238"/>
    </font>
    <font>
      <b/>
      <sz val="16"/>
      <color indexed="8"/>
      <name val="Times New Roman CE"/>
      <family val="1"/>
      <charset val="238"/>
    </font>
    <font>
      <b/>
      <i/>
      <sz val="26"/>
      <color indexed="8"/>
      <name val="Times New Roman CE"/>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CE"/>
      <family val="1"/>
      <charset val="238"/>
    </font>
    <font>
      <sz val="24"/>
      <color indexed="24"/>
      <name val="Times New Roman"/>
      <family val="1"/>
      <charset val="238"/>
    </font>
    <font>
      <sz val="22"/>
      <color indexed="24"/>
      <name val="Times"/>
      <charset val="238"/>
    </font>
    <font>
      <sz val="22"/>
      <name val="Times New Roman CE"/>
      <family val="1"/>
      <charset val="238"/>
    </font>
    <font>
      <sz val="22"/>
      <color indexed="24"/>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6"/>
      <name val="Times"/>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b/>
      <i/>
      <sz val="20"/>
      <color indexed="8"/>
      <name val="Times New Roman CE"/>
      <charset val="238"/>
    </font>
    <font>
      <sz val="12"/>
      <color indexed="24"/>
      <name val="Times"/>
      <charset val="238"/>
    </font>
    <font>
      <i/>
      <sz val="16"/>
      <color indexed="9"/>
      <name val="Times New Roman CE"/>
      <family val="1"/>
      <charset val="238"/>
    </font>
    <font>
      <i/>
      <sz val="12"/>
      <color indexed="8"/>
      <name val="Times New Roman CE"/>
      <charset val="238"/>
    </font>
    <font>
      <b/>
      <sz val="24"/>
      <color indexed="24"/>
      <name val="Times New Roman CE"/>
      <charset val="238"/>
    </font>
    <font>
      <sz val="16"/>
      <color indexed="24"/>
      <name val="Arial"/>
      <family val="2"/>
      <charset val="238"/>
    </font>
    <font>
      <b/>
      <sz val="20"/>
      <color indexed="24"/>
      <name val="Times New Roman CE"/>
      <charset val="238"/>
    </font>
    <font>
      <sz val="20"/>
      <color indexed="81"/>
      <name val="Tahoma"/>
      <family val="2"/>
    </font>
    <font>
      <sz val="8"/>
      <color indexed="81"/>
      <name val="Tahoma"/>
      <family val="2"/>
      <charset val="238"/>
    </font>
    <font>
      <sz val="18"/>
      <color indexed="81"/>
      <name val="Tahoma"/>
      <family val="2"/>
      <charset val="238"/>
    </font>
    <font>
      <i/>
      <sz val="8"/>
      <color indexed="10"/>
      <name val="Arial"/>
      <family val="2"/>
    </font>
    <font>
      <sz val="10"/>
      <name val="Arial"/>
      <family val="2"/>
      <charset val="238"/>
    </font>
    <font>
      <b/>
      <sz val="14"/>
      <name val="Arial"/>
      <family val="2"/>
    </font>
    <font>
      <sz val="11"/>
      <name val="Arial"/>
      <family val="2"/>
    </font>
    <font>
      <b/>
      <sz val="12"/>
      <name val="Arial"/>
      <family val="2"/>
    </font>
    <font>
      <sz val="9"/>
      <name val="Arial"/>
      <family val="2"/>
    </font>
    <font>
      <b/>
      <sz val="9"/>
      <name val="Arial"/>
      <family val="2"/>
    </font>
    <font>
      <sz val="9"/>
      <color indexed="9"/>
      <name val="Arial"/>
      <family val="2"/>
    </font>
    <font>
      <sz val="10"/>
      <color indexed="9"/>
      <name val="Arial"/>
      <family val="2"/>
    </font>
    <font>
      <sz val="10"/>
      <name val="Arial"/>
      <family val="2"/>
    </font>
    <font>
      <b/>
      <sz val="11"/>
      <name val="Arial"/>
      <family val="2"/>
    </font>
    <font>
      <b/>
      <i/>
      <sz val="9"/>
      <name val="Arial"/>
      <family val="2"/>
    </font>
    <font>
      <b/>
      <sz val="9"/>
      <name val="Arial"/>
      <family val="2"/>
      <charset val="238"/>
    </font>
    <font>
      <sz val="9"/>
      <color indexed="8"/>
      <name val="Arial"/>
      <family val="2"/>
    </font>
    <font>
      <sz val="8"/>
      <color indexed="8"/>
      <name val="Arial"/>
      <family val="2"/>
    </font>
    <font>
      <b/>
      <sz val="12"/>
      <name val="Arial"/>
      <family val="2"/>
      <charset val="238"/>
    </font>
    <font>
      <b/>
      <sz val="11"/>
      <name val="Arial"/>
      <family val="2"/>
      <charset val="238"/>
    </font>
    <font>
      <sz val="7"/>
      <color indexed="9"/>
      <name val="Arial"/>
      <family val="2"/>
    </font>
    <font>
      <sz val="7"/>
      <name val="Arial"/>
      <family val="2"/>
    </font>
    <font>
      <sz val="11"/>
      <name val="Arial"/>
      <family val="2"/>
      <charset val="238"/>
    </font>
    <font>
      <sz val="12"/>
      <name val="Arial"/>
      <family val="2"/>
    </font>
    <font>
      <sz val="8"/>
      <color indexed="9"/>
      <name val="Times New Roman CE"/>
      <family val="1"/>
      <charset val="238"/>
    </font>
    <font>
      <b/>
      <i/>
      <sz val="26"/>
      <color indexed="8"/>
      <name val="Times New Roman CE"/>
      <family val="1"/>
      <charset val="238"/>
    </font>
    <font>
      <sz val="22"/>
      <name val="Times"/>
      <charset val="238"/>
    </font>
    <font>
      <sz val="14"/>
      <color indexed="9"/>
      <name val="Times New Roman CE"/>
      <family val="1"/>
      <charset val="238"/>
    </font>
    <font>
      <sz val="24"/>
      <name val="Times"/>
      <charset val="238"/>
    </font>
    <font>
      <sz val="16"/>
      <name val="Times New Roman"/>
      <family val="1"/>
      <charset val="238"/>
    </font>
    <font>
      <sz val="12"/>
      <name val="Times"/>
      <charset val="238"/>
    </font>
    <font>
      <i/>
      <sz val="24"/>
      <color indexed="9"/>
      <name val="Times New Roman CE"/>
      <family val="1"/>
      <charset val="238"/>
    </font>
    <font>
      <i/>
      <sz val="12"/>
      <color indexed="9"/>
      <name val="Times New Roman CE"/>
      <family val="1"/>
      <charset val="238"/>
    </font>
    <font>
      <sz val="16"/>
      <name val="Arial"/>
      <family val="2"/>
      <charset val="238"/>
    </font>
    <font>
      <sz val="12"/>
      <name val="Arial"/>
      <family val="2"/>
      <charset val="238"/>
    </font>
    <font>
      <sz val="10"/>
      <name val="Verdana"/>
      <family val="2"/>
      <charset val="238"/>
    </font>
    <font>
      <sz val="8"/>
      <name val="Arial"/>
      <family val="2"/>
    </font>
    <font>
      <b/>
      <sz val="16"/>
      <name val="Arial"/>
      <family val="2"/>
    </font>
    <font>
      <b/>
      <sz val="14"/>
      <name val="Arial"/>
      <family val="2"/>
      <charset val="238"/>
    </font>
    <font>
      <b/>
      <sz val="9"/>
      <color indexed="9"/>
      <name val="Arial"/>
      <family val="2"/>
    </font>
    <font>
      <b/>
      <sz val="8"/>
      <name val="Arial"/>
      <family val="2"/>
    </font>
    <font>
      <sz val="8"/>
      <name val="Verdana"/>
      <family val="2"/>
    </font>
    <font>
      <sz val="8"/>
      <name val="Verdana"/>
      <family val="2"/>
      <charset val="238"/>
    </font>
    <font>
      <sz val="10"/>
      <name val="Calibri"/>
      <family val="2"/>
      <charset val="238"/>
      <scheme val="minor"/>
    </font>
    <font>
      <b/>
      <sz val="10"/>
      <name val="Arial"/>
      <family val="2"/>
    </font>
    <font>
      <b/>
      <sz val="11"/>
      <name val="Verdana"/>
      <family val="2"/>
      <charset val="238"/>
    </font>
    <font>
      <sz val="9"/>
      <name val="Arial"/>
      <family val="2"/>
      <charset val="238"/>
    </font>
    <font>
      <sz val="8"/>
      <color indexed="9"/>
      <name val="Arial"/>
      <family val="2"/>
    </font>
    <font>
      <b/>
      <sz val="12"/>
      <name val="Verdana"/>
      <family val="2"/>
      <charset val="238"/>
    </font>
  </fonts>
  <fills count="8">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lightGray"/>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32">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8">
    <xf numFmtId="0" fontId="0" fillId="0" borderId="0"/>
    <xf numFmtId="0" fontId="1" fillId="0" borderId="0"/>
    <xf numFmtId="0" fontId="1" fillId="0" borderId="0"/>
    <xf numFmtId="0" fontId="52" fillId="0" borderId="0"/>
    <xf numFmtId="165" fontId="52" fillId="0" borderId="0" applyFont="0" applyFill="0" applyBorder="0" applyAlignment="0" applyProtection="0"/>
    <xf numFmtId="0" fontId="83" fillId="0" borderId="0"/>
    <xf numFmtId="0" fontId="52" fillId="0" borderId="0"/>
    <xf numFmtId="165" fontId="52" fillId="0" borderId="0" applyFont="0" applyFill="0" applyBorder="0" applyAlignment="0" applyProtection="0"/>
  </cellStyleXfs>
  <cellXfs count="298">
    <xf numFmtId="0" fontId="0" fillId="0" borderId="0" xfId="0"/>
    <xf numFmtId="0" fontId="2" fillId="0" borderId="0" xfId="1" applyFont="1"/>
    <xf numFmtId="0" fontId="3" fillId="0" borderId="0" xfId="1" applyFont="1" applyAlignment="1">
      <alignment horizontal="center"/>
    </xf>
    <xf numFmtId="0" fontId="5" fillId="0" borderId="0" xfId="1" applyFont="1"/>
    <xf numFmtId="0" fontId="6" fillId="0" borderId="0" xfId="1" applyFont="1"/>
    <xf numFmtId="0" fontId="1" fillId="0" borderId="0" xfId="1"/>
    <xf numFmtId="0" fontId="7" fillId="0" borderId="0" xfId="1" applyFont="1"/>
    <xf numFmtId="0" fontId="8" fillId="0" borderId="0" xfId="1" applyFont="1" applyAlignment="1">
      <alignment horizontal="left"/>
    </xf>
    <xf numFmtId="0" fontId="9" fillId="0" borderId="0" xfId="1" applyFont="1" applyAlignment="1">
      <alignment horizontal="left"/>
    </xf>
    <xf numFmtId="0" fontId="10" fillId="0" borderId="0" xfId="1" applyFont="1" applyAlignment="1">
      <alignment horizontal="center"/>
    </xf>
    <xf numFmtId="0" fontId="11" fillId="0" borderId="0" xfId="1" applyFont="1"/>
    <xf numFmtId="0" fontId="12" fillId="0" borderId="0" xfId="1" applyFont="1"/>
    <xf numFmtId="0" fontId="13" fillId="0" borderId="0" xfId="1" applyFont="1"/>
    <xf numFmtId="0" fontId="14" fillId="0" borderId="0" xfId="1" applyFont="1" applyAlignment="1">
      <alignment horizontal="right"/>
    </xf>
    <xf numFmtId="0" fontId="15" fillId="0" borderId="0" xfId="1" applyFont="1" applyAlignment="1">
      <alignment horizontal="left"/>
    </xf>
    <xf numFmtId="0" fontId="16" fillId="0" borderId="0" xfId="1" applyFont="1"/>
    <xf numFmtId="0" fontId="4" fillId="0" borderId="0" xfId="1" applyFont="1"/>
    <xf numFmtId="0" fontId="10" fillId="0" borderId="1" xfId="1" applyFont="1" applyBorder="1" applyAlignment="1">
      <alignment horizontal="left"/>
    </xf>
    <xf numFmtId="0" fontId="10" fillId="0" borderId="0" xfId="1" applyFont="1" applyAlignment="1">
      <alignment horizontal="left"/>
    </xf>
    <xf numFmtId="0" fontId="8" fillId="0" borderId="0" xfId="1" applyFont="1"/>
    <xf numFmtId="14" fontId="17" fillId="0" borderId="0" xfId="1" applyNumberFormat="1" applyFont="1" applyAlignment="1">
      <alignment horizontal="left"/>
    </xf>
    <xf numFmtId="0" fontId="18" fillId="0" borderId="0" xfId="1" applyFont="1"/>
    <xf numFmtId="0" fontId="8" fillId="0" borderId="0" xfId="1" applyFont="1"/>
    <xf numFmtId="0" fontId="14" fillId="0" borderId="0" xfId="1" applyFont="1" applyAlignment="1">
      <alignment horizontal="left"/>
    </xf>
    <xf numFmtId="0" fontId="19" fillId="0" borderId="0" xfId="1" applyFont="1" applyAlignment="1">
      <alignment horizontal="center"/>
    </xf>
    <xf numFmtId="0" fontId="4" fillId="0" borderId="0" xfId="1" applyFont="1"/>
    <xf numFmtId="0" fontId="10" fillId="0" borderId="0" xfId="1" applyFont="1" applyAlignment="1">
      <alignment horizontal="left"/>
    </xf>
    <xf numFmtId="0" fontId="20" fillId="2" borderId="2" xfId="1" applyFont="1" applyFill="1" applyBorder="1" applyAlignment="1">
      <alignment horizontal="center"/>
    </xf>
    <xf numFmtId="0" fontId="20" fillId="2" borderId="3" xfId="1" applyFont="1" applyFill="1" applyBorder="1" applyAlignment="1">
      <alignment horizontal="center"/>
    </xf>
    <xf numFmtId="0" fontId="20" fillId="2" borderId="4" xfId="1" applyFont="1" applyFill="1" applyBorder="1" applyAlignment="1">
      <alignment horizontal="center"/>
    </xf>
    <xf numFmtId="0" fontId="21" fillId="0" borderId="0" xfId="1" applyFont="1" applyAlignment="1">
      <alignment horizontal="center"/>
    </xf>
    <xf numFmtId="0" fontId="22" fillId="0" borderId="0" xfId="1" applyFont="1" applyAlignment="1">
      <alignment horizontal="center"/>
    </xf>
    <xf numFmtId="0" fontId="2" fillId="0" borderId="0" xfId="1" applyFont="1" applyAlignment="1">
      <alignment horizontal="center"/>
    </xf>
    <xf numFmtId="0" fontId="23" fillId="0" borderId="0" xfId="1" applyFont="1" applyAlignment="1">
      <alignment horizontal="center" wrapText="1"/>
    </xf>
    <xf numFmtId="0" fontId="24" fillId="0" borderId="0" xfId="1" applyFont="1"/>
    <xf numFmtId="0" fontId="25" fillId="0" borderId="5" xfId="1" applyFont="1" applyBorder="1" applyAlignment="1">
      <alignment horizontal="center"/>
    </xf>
    <xf numFmtId="0" fontId="25" fillId="0" borderId="6" xfId="1" applyFont="1" applyBorder="1" applyAlignment="1">
      <alignment horizontal="center"/>
    </xf>
    <xf numFmtId="0" fontId="25" fillId="0" borderId="7" xfId="1" applyFont="1" applyBorder="1" applyAlignment="1">
      <alignment horizontal="center"/>
    </xf>
    <xf numFmtId="0" fontId="26" fillId="0" borderId="0" xfId="1" applyFont="1"/>
    <xf numFmtId="0" fontId="27" fillId="0" borderId="0" xfId="1" applyFont="1"/>
    <xf numFmtId="0" fontId="23" fillId="0" borderId="0" xfId="1" applyFont="1" applyAlignment="1">
      <alignment horizontal="center"/>
    </xf>
    <xf numFmtId="0" fontId="28" fillId="0" borderId="0" xfId="1" applyFont="1" applyAlignment="1">
      <alignment horizontal="center"/>
    </xf>
    <xf numFmtId="0" fontId="29" fillId="0" borderId="0" xfId="1" applyFont="1" applyAlignment="1">
      <alignment horizontal="center"/>
    </xf>
    <xf numFmtId="0" fontId="12" fillId="0" borderId="0" xfId="1" applyFont="1" applyAlignment="1">
      <alignment horizontal="center"/>
    </xf>
    <xf numFmtId="0" fontId="30" fillId="0" borderId="0" xfId="1" applyFont="1" applyAlignment="1">
      <alignment horizontal="center"/>
    </xf>
    <xf numFmtId="0" fontId="31" fillId="0" borderId="0" xfId="1" applyFont="1" applyAlignment="1">
      <alignment horizontal="center"/>
    </xf>
    <xf numFmtId="0" fontId="32" fillId="0" borderId="0" xfId="1" applyFont="1" applyAlignment="1">
      <alignment horizontal="center"/>
    </xf>
    <xf numFmtId="0" fontId="33" fillId="3" borderId="8" xfId="2" applyFont="1" applyFill="1" applyBorder="1" applyAlignment="1">
      <alignment vertical="center"/>
    </xf>
    <xf numFmtId="0" fontId="33" fillId="0" borderId="8" xfId="1" applyFont="1" applyBorder="1" applyAlignment="1">
      <alignment horizontal="right" vertical="center"/>
    </xf>
    <xf numFmtId="164" fontId="34" fillId="0" borderId="8" xfId="0" applyNumberFormat="1" applyFont="1" applyBorder="1" applyAlignment="1">
      <alignment horizontal="center"/>
    </xf>
    <xf numFmtId="0" fontId="34" fillId="0" borderId="8" xfId="0" applyFont="1" applyBorder="1"/>
    <xf numFmtId="0" fontId="34" fillId="0" borderId="8" xfId="0" applyFont="1" applyBorder="1" applyAlignment="1">
      <alignment horizontal="center"/>
    </xf>
    <xf numFmtId="0" fontId="35" fillId="4" borderId="8" xfId="1" applyFont="1" applyFill="1" applyBorder="1" applyAlignment="1">
      <alignment vertical="center"/>
    </xf>
    <xf numFmtId="49" fontId="22" fillId="0" borderId="8" xfId="1" applyNumberFormat="1" applyFont="1" applyBorder="1" applyAlignment="1">
      <alignment horizontal="center" vertical="center"/>
    </xf>
    <xf numFmtId="0" fontId="10" fillId="0" borderId="8" xfId="1" applyFont="1" applyBorder="1" applyAlignment="1">
      <alignment horizontal="center" vertical="center"/>
    </xf>
    <xf numFmtId="0" fontId="36" fillId="0" borderId="0" xfId="1" applyFont="1"/>
    <xf numFmtId="0" fontId="12" fillId="0" borderId="8" xfId="1" applyFont="1" applyBorder="1"/>
    <xf numFmtId="0" fontId="35" fillId="4" borderId="8" xfId="1" applyFont="1" applyFill="1" applyBorder="1" applyAlignment="1">
      <alignment horizontal="center" vertical="center"/>
    </xf>
    <xf numFmtId="0" fontId="12" fillId="0" borderId="8" xfId="1" applyFont="1" applyBorder="1" applyAlignment="1">
      <alignment horizontal="center"/>
    </xf>
    <xf numFmtId="0" fontId="16" fillId="4" borderId="8" xfId="1" applyFont="1" applyFill="1" applyBorder="1" applyAlignment="1">
      <alignment horizontal="center" vertical="center"/>
    </xf>
    <xf numFmtId="0" fontId="29" fillId="0" borderId="8" xfId="1" applyFont="1" applyBorder="1" applyAlignment="1">
      <alignment horizontal="center"/>
    </xf>
    <xf numFmtId="0" fontId="33" fillId="0" borderId="8" xfId="1" applyFont="1" applyBorder="1" applyAlignment="1">
      <alignment horizontal="center" vertical="center"/>
    </xf>
    <xf numFmtId="0" fontId="33" fillId="3" borderId="0" xfId="2" applyFont="1" applyFill="1" applyAlignment="1">
      <alignment vertical="center"/>
    </xf>
    <xf numFmtId="0" fontId="33" fillId="0" borderId="0" xfId="1" applyFont="1" applyAlignment="1">
      <alignment horizontal="right" vertical="center"/>
    </xf>
    <xf numFmtId="164" fontId="34" fillId="0" borderId="0" xfId="0" applyNumberFormat="1" applyFont="1" applyAlignment="1">
      <alignment horizontal="center"/>
    </xf>
    <xf numFmtId="0" fontId="34" fillId="0" borderId="0" xfId="0" applyFont="1"/>
    <xf numFmtId="0" fontId="34" fillId="0" borderId="0" xfId="0" applyFont="1" applyAlignment="1">
      <alignment horizontal="center"/>
    </xf>
    <xf numFmtId="49" fontId="22" fillId="0" borderId="0" xfId="1" applyNumberFormat="1" applyFont="1" applyAlignment="1">
      <alignment horizontal="center" vertical="center"/>
    </xf>
    <xf numFmtId="0" fontId="35" fillId="4" borderId="0" xfId="1" applyFont="1" applyFill="1" applyAlignment="1">
      <alignment vertical="center"/>
    </xf>
    <xf numFmtId="0" fontId="10" fillId="0" borderId="0" xfId="1" applyFont="1" applyAlignment="1">
      <alignment horizontal="center" vertical="center"/>
    </xf>
    <xf numFmtId="0" fontId="35" fillId="4" borderId="0" xfId="1" applyFont="1" applyFill="1" applyAlignment="1">
      <alignment horizontal="center" vertical="center"/>
    </xf>
    <xf numFmtId="0" fontId="16" fillId="4" borderId="0" xfId="1" applyFont="1" applyFill="1" applyAlignment="1">
      <alignment horizontal="center" vertical="center"/>
    </xf>
    <xf numFmtId="0" fontId="2" fillId="0" borderId="0" xfId="1" applyFont="1" applyAlignment="1">
      <alignment horizontal="center"/>
    </xf>
    <xf numFmtId="0" fontId="23" fillId="0" borderId="0" xfId="1" applyFont="1" applyAlignment="1">
      <alignment horizontal="left"/>
    </xf>
    <xf numFmtId="0" fontId="2" fillId="0" borderId="9" xfId="1" applyFont="1" applyBorder="1"/>
    <xf numFmtId="0" fontId="37" fillId="0" borderId="0" xfId="1" applyFont="1"/>
    <xf numFmtId="0" fontId="2" fillId="0" borderId="0" xfId="1" applyFont="1"/>
    <xf numFmtId="0" fontId="38" fillId="0" borderId="0" xfId="1" applyFont="1" applyAlignment="1">
      <alignment horizontal="right"/>
    </xf>
    <xf numFmtId="0" fontId="39" fillId="0" borderId="1" xfId="1" applyFont="1" applyBorder="1"/>
    <xf numFmtId="0" fontId="23" fillId="0" borderId="0" xfId="1" applyFont="1" applyAlignment="1">
      <alignment horizontal="centerContinuous"/>
    </xf>
    <xf numFmtId="0" fontId="23" fillId="0" borderId="1" xfId="1" applyFont="1" applyBorder="1" applyAlignment="1">
      <alignment horizontal="center"/>
    </xf>
    <xf numFmtId="0" fontId="23" fillId="0" borderId="0" xfId="1" applyFont="1"/>
    <xf numFmtId="0" fontId="40" fillId="0" borderId="0" xfId="1" applyFont="1" applyAlignment="1">
      <alignment horizontal="right"/>
    </xf>
    <xf numFmtId="0" fontId="39" fillId="0" borderId="10" xfId="1" applyFont="1" applyBorder="1"/>
    <xf numFmtId="0" fontId="38" fillId="0" borderId="1" xfId="1" applyFont="1" applyBorder="1" applyAlignment="1">
      <alignment horizontal="center"/>
    </xf>
    <xf numFmtId="0" fontId="41" fillId="0" borderId="0" xfId="1" applyFont="1"/>
    <xf numFmtId="0" fontId="42" fillId="0" borderId="0" xfId="1" applyFont="1"/>
    <xf numFmtId="0" fontId="43" fillId="0" borderId="0" xfId="1" applyFont="1"/>
    <xf numFmtId="0" fontId="7" fillId="0" borderId="0" xfId="1" applyFont="1"/>
    <xf numFmtId="0" fontId="44" fillId="0" borderId="0" xfId="1" applyFont="1"/>
    <xf numFmtId="0" fontId="45" fillId="0" borderId="0" xfId="1" applyFont="1"/>
    <xf numFmtId="0" fontId="46" fillId="0" borderId="0" xfId="1" applyFont="1"/>
    <xf numFmtId="0" fontId="47" fillId="0" borderId="0" xfId="1" applyFont="1"/>
    <xf numFmtId="49" fontId="53" fillId="0" borderId="0" xfId="3" applyNumberFormat="1" applyFont="1" applyAlignment="1">
      <alignment vertical="top"/>
    </xf>
    <xf numFmtId="0" fontId="54" fillId="0" borderId="0" xfId="3" applyFont="1"/>
    <xf numFmtId="49" fontId="55" fillId="0" borderId="0" xfId="3" applyNumberFormat="1" applyFont="1" applyAlignment="1">
      <alignment vertical="top"/>
    </xf>
    <xf numFmtId="49" fontId="56" fillId="0" borderId="0" xfId="3" applyNumberFormat="1" applyFont="1" applyAlignment="1">
      <alignment vertical="top"/>
    </xf>
    <xf numFmtId="49" fontId="57" fillId="0" borderId="0" xfId="3" applyNumberFormat="1" applyFont="1" applyAlignment="1">
      <alignment horizontal="left"/>
    </xf>
    <xf numFmtId="49" fontId="54" fillId="0" borderId="0" xfId="3" applyNumberFormat="1" applyFont="1" applyAlignment="1">
      <alignment horizontal="center"/>
    </xf>
    <xf numFmtId="49" fontId="57" fillId="0" borderId="0" xfId="3" applyNumberFormat="1" applyFont="1" applyAlignment="1">
      <alignment horizontal="center"/>
    </xf>
    <xf numFmtId="49" fontId="58" fillId="0" borderId="0" xfId="3" applyNumberFormat="1" applyFont="1" applyAlignment="1">
      <alignment horizontal="center" vertical="top"/>
    </xf>
    <xf numFmtId="49" fontId="58" fillId="0" borderId="0" xfId="3" applyNumberFormat="1" applyFont="1" applyAlignment="1">
      <alignment vertical="top"/>
    </xf>
    <xf numFmtId="0" fontId="59" fillId="0" borderId="0" xfId="3" applyFont="1" applyAlignment="1">
      <alignment horizontal="center"/>
    </xf>
    <xf numFmtId="0" fontId="60" fillId="0" borderId="0" xfId="3" applyFont="1"/>
    <xf numFmtId="0" fontId="61" fillId="0" borderId="0" xfId="3" applyFont="1"/>
    <xf numFmtId="49" fontId="62" fillId="0" borderId="0" xfId="3" applyNumberFormat="1" applyFont="1" applyAlignment="1">
      <alignment horizontal="center"/>
    </xf>
    <xf numFmtId="49" fontId="62" fillId="0" borderId="0" xfId="3" applyNumberFormat="1" applyFont="1" applyAlignment="1">
      <alignment horizontal="left"/>
    </xf>
    <xf numFmtId="49" fontId="62" fillId="0" borderId="0" xfId="3" applyNumberFormat="1" applyFont="1"/>
    <xf numFmtId="49" fontId="63" fillId="0" borderId="0" xfId="3" applyNumberFormat="1" applyFont="1"/>
    <xf numFmtId="49" fontId="57" fillId="0" borderId="0" xfId="3" applyNumberFormat="1" applyFont="1"/>
    <xf numFmtId="49" fontId="56" fillId="0" borderId="0" xfId="3" applyNumberFormat="1" applyFont="1" applyAlignment="1">
      <alignment horizontal="center"/>
    </xf>
    <xf numFmtId="49" fontId="56" fillId="0" borderId="0" xfId="3" applyNumberFormat="1" applyFont="1"/>
    <xf numFmtId="49" fontId="58" fillId="0" borderId="0" xfId="3" applyNumberFormat="1" applyFont="1"/>
    <xf numFmtId="49" fontId="57" fillId="5" borderId="0" xfId="3" applyNumberFormat="1" applyFont="1" applyFill="1" applyAlignment="1">
      <alignment vertical="center"/>
    </xf>
    <xf numFmtId="49" fontId="57" fillId="5" borderId="0" xfId="3" applyNumberFormat="1" applyFont="1" applyFill="1" applyAlignment="1">
      <alignment horizontal="center" vertical="center"/>
    </xf>
    <xf numFmtId="49" fontId="57" fillId="5" borderId="0" xfId="3" applyNumberFormat="1" applyFont="1" applyFill="1" applyAlignment="1">
      <alignment horizontal="right" vertical="center"/>
    </xf>
    <xf numFmtId="14" fontId="64" fillId="0" borderId="11" xfId="3" applyNumberFormat="1" applyFont="1" applyBorder="1" applyAlignment="1">
      <alignment horizontal="left" vertical="center"/>
    </xf>
    <xf numFmtId="49" fontId="56" fillId="0" borderId="11" xfId="3" applyNumberFormat="1" applyFont="1" applyBorder="1" applyAlignment="1">
      <alignment vertical="center"/>
    </xf>
    <xf numFmtId="49" fontId="56" fillId="0" borderId="11" xfId="3" applyNumberFormat="1" applyFont="1" applyBorder="1" applyAlignment="1">
      <alignment horizontal="left" vertical="center"/>
    </xf>
    <xf numFmtId="49" fontId="56" fillId="0" borderId="11" xfId="4" applyNumberFormat="1" applyFont="1" applyBorder="1" applyAlignment="1" applyProtection="1">
      <alignment horizontal="center" vertical="center"/>
      <protection locked="0"/>
    </xf>
    <xf numFmtId="0" fontId="65" fillId="0" borderId="11" xfId="3" applyFont="1" applyBorder="1" applyAlignment="1">
      <alignment horizontal="center" vertical="center"/>
    </xf>
    <xf numFmtId="1" fontId="56" fillId="0" borderId="11" xfId="3" applyNumberFormat="1" applyFont="1" applyBorder="1" applyAlignment="1">
      <alignment horizontal="center" vertical="center"/>
    </xf>
    <xf numFmtId="49" fontId="56" fillId="0" borderId="11" xfId="3" applyNumberFormat="1" applyFont="1" applyBorder="1" applyAlignment="1">
      <alignment horizontal="center" vertical="center"/>
    </xf>
    <xf numFmtId="49" fontId="56" fillId="0" borderId="0" xfId="3" applyNumberFormat="1" applyFont="1" applyAlignment="1">
      <alignment horizontal="center" vertical="center"/>
    </xf>
    <xf numFmtId="49" fontId="56" fillId="0" borderId="0" xfId="3" applyNumberFormat="1" applyFont="1" applyAlignment="1">
      <alignment horizontal="left" vertical="center"/>
    </xf>
    <xf numFmtId="49" fontId="58" fillId="0" borderId="0" xfId="3" applyNumberFormat="1" applyFont="1" applyAlignment="1">
      <alignment vertical="center"/>
    </xf>
    <xf numFmtId="49" fontId="54" fillId="0" borderId="0" xfId="3" applyNumberFormat="1" applyFont="1"/>
    <xf numFmtId="0" fontId="54" fillId="0" borderId="0" xfId="3" applyFont="1" applyAlignment="1">
      <alignment horizontal="center"/>
    </xf>
    <xf numFmtId="0" fontId="61" fillId="0" borderId="9" xfId="3" applyFont="1" applyBorder="1"/>
    <xf numFmtId="0" fontId="60" fillId="0" borderId="9" xfId="3" applyFont="1" applyBorder="1" applyAlignment="1">
      <alignment horizontal="center"/>
    </xf>
    <xf numFmtId="0" fontId="54" fillId="0" borderId="9" xfId="3" applyFont="1" applyBorder="1"/>
    <xf numFmtId="0" fontId="60" fillId="0" borderId="0" xfId="3" applyFont="1" applyAlignment="1">
      <alignment horizontal="center"/>
    </xf>
    <xf numFmtId="0" fontId="54" fillId="0" borderId="12" xfId="3" applyFont="1" applyBorder="1"/>
    <xf numFmtId="49" fontId="54" fillId="0" borderId="13" xfId="3" applyNumberFormat="1" applyFont="1" applyBorder="1" applyAlignment="1">
      <alignment horizontal="center"/>
    </xf>
    <xf numFmtId="0" fontId="60" fillId="0" borderId="9" xfId="3" applyFont="1" applyBorder="1"/>
    <xf numFmtId="0" fontId="54" fillId="0" borderId="14" xfId="3" applyFont="1" applyBorder="1"/>
    <xf numFmtId="0" fontId="54" fillId="0" borderId="15" xfId="3" applyFont="1" applyBorder="1" applyAlignment="1">
      <alignment horizontal="left"/>
    </xf>
    <xf numFmtId="0" fontId="54" fillId="0" borderId="0" xfId="3" applyFont="1" applyAlignment="1">
      <alignment horizontal="left"/>
    </xf>
    <xf numFmtId="0" fontId="59" fillId="0" borderId="0" xfId="3" applyFont="1" applyAlignment="1">
      <alignment horizontal="left"/>
    </xf>
    <xf numFmtId="0" fontId="60" fillId="0" borderId="0" xfId="3" applyFont="1" applyAlignment="1">
      <alignment horizontal="left"/>
    </xf>
    <xf numFmtId="0" fontId="54" fillId="0" borderId="15" xfId="3" applyFont="1" applyBorder="1" applyAlignment="1">
      <alignment horizontal="center"/>
    </xf>
    <xf numFmtId="0" fontId="54" fillId="0" borderId="16" xfId="3" applyFont="1" applyBorder="1" applyAlignment="1">
      <alignment horizontal="center"/>
    </xf>
    <xf numFmtId="0" fontId="54" fillId="0" borderId="17" xfId="3" applyFont="1" applyBorder="1" applyAlignment="1">
      <alignment horizontal="center"/>
    </xf>
    <xf numFmtId="49" fontId="54" fillId="0" borderId="0" xfId="3" applyNumberFormat="1" applyFont="1" applyAlignment="1">
      <alignment horizontal="left"/>
    </xf>
    <xf numFmtId="0" fontId="54" fillId="0" borderId="18" xfId="3" applyFont="1" applyBorder="1" applyAlignment="1">
      <alignment horizontal="left"/>
    </xf>
    <xf numFmtId="0" fontId="66" fillId="2" borderId="19" xfId="3" applyFont="1" applyFill="1" applyBorder="1" applyAlignment="1">
      <alignment horizontal="center" vertical="center"/>
    </xf>
    <xf numFmtId="0" fontId="66" fillId="2" borderId="20" xfId="3" applyFont="1" applyFill="1" applyBorder="1" applyAlignment="1">
      <alignment horizontal="center" vertical="center"/>
    </xf>
    <xf numFmtId="0" fontId="54" fillId="6" borderId="9" xfId="3" applyFont="1" applyFill="1" applyBorder="1"/>
    <xf numFmtId="0" fontId="54" fillId="0" borderId="23" xfId="3" applyFont="1" applyBorder="1" applyAlignment="1">
      <alignment horizontal="left"/>
    </xf>
    <xf numFmtId="0" fontId="66" fillId="6" borderId="0" xfId="3" applyFont="1" applyFill="1" applyAlignment="1">
      <alignment horizontal="center" vertical="center"/>
    </xf>
    <xf numFmtId="0" fontId="60" fillId="0" borderId="9" xfId="3" applyFont="1" applyBorder="1" applyAlignment="1">
      <alignment horizontal="left"/>
    </xf>
    <xf numFmtId="49" fontId="54" fillId="6" borderId="16" xfId="3" applyNumberFormat="1" applyFont="1" applyFill="1" applyBorder="1" applyAlignment="1">
      <alignment horizontal="left"/>
    </xf>
    <xf numFmtId="0" fontId="54" fillId="6" borderId="17" xfId="3" applyFont="1" applyFill="1" applyBorder="1" applyAlignment="1">
      <alignment horizontal="left"/>
    </xf>
    <xf numFmtId="49" fontId="67" fillId="0" borderId="0" xfId="3" applyNumberFormat="1" applyFont="1" applyAlignment="1">
      <alignment horizontal="center"/>
    </xf>
    <xf numFmtId="49" fontId="68" fillId="0" borderId="0" xfId="3" applyNumberFormat="1" applyFont="1" applyAlignment="1">
      <alignment horizontal="left" vertical="center"/>
    </xf>
    <xf numFmtId="49" fontId="69" fillId="0" borderId="0" xfId="3" applyNumberFormat="1" applyFont="1" applyAlignment="1">
      <alignment horizontal="left" vertical="center"/>
    </xf>
    <xf numFmtId="49" fontId="70" fillId="0" borderId="0" xfId="3" applyNumberFormat="1" applyFont="1" applyAlignment="1">
      <alignment horizontal="left"/>
    </xf>
    <xf numFmtId="0" fontId="59" fillId="0" borderId="0" xfId="3" applyFont="1"/>
    <xf numFmtId="0" fontId="52" fillId="0" borderId="0" xfId="3"/>
    <xf numFmtId="0" fontId="71" fillId="0" borderId="9" xfId="3" applyFont="1" applyBorder="1"/>
    <xf numFmtId="0" fontId="71" fillId="0" borderId="0" xfId="3" applyFont="1"/>
    <xf numFmtId="0" fontId="71" fillId="0" borderId="12" xfId="3" applyFont="1" applyBorder="1"/>
    <xf numFmtId="0" fontId="71" fillId="0" borderId="14" xfId="3" applyFont="1" applyBorder="1"/>
    <xf numFmtId="0" fontId="72" fillId="0" borderId="0" xfId="1" applyFont="1"/>
    <xf numFmtId="14" fontId="14" fillId="0" borderId="0" xfId="1" applyNumberFormat="1" applyFont="1" applyAlignment="1">
      <alignment horizontal="left"/>
    </xf>
    <xf numFmtId="0" fontId="17" fillId="0" borderId="0" xfId="1" applyFont="1" applyAlignment="1">
      <alignment horizontal="left"/>
    </xf>
    <xf numFmtId="0" fontId="73" fillId="2" borderId="2" xfId="1" applyFont="1" applyFill="1" applyBorder="1" applyAlignment="1">
      <alignment horizontal="left"/>
    </xf>
    <xf numFmtId="0" fontId="73" fillId="2" borderId="4" xfId="1" applyFont="1" applyFill="1" applyBorder="1" applyAlignment="1">
      <alignment horizontal="left"/>
    </xf>
    <xf numFmtId="0" fontId="74" fillId="0" borderId="0" xfId="1" applyFont="1" applyAlignment="1">
      <alignment horizontal="center"/>
    </xf>
    <xf numFmtId="164" fontId="34" fillId="0" borderId="8" xfId="3" applyNumberFormat="1" applyFont="1" applyBorder="1" applyAlignment="1">
      <alignment horizontal="center"/>
    </xf>
    <xf numFmtId="0" fontId="34" fillId="0" borderId="8" xfId="3" applyFont="1" applyBorder="1"/>
    <xf numFmtId="0" fontId="34" fillId="0" borderId="8" xfId="3" applyFont="1" applyBorder="1" applyAlignment="1">
      <alignment horizontal="center"/>
    </xf>
    <xf numFmtId="0" fontId="75" fillId="0" borderId="0" xfId="1" applyFont="1"/>
    <xf numFmtId="164" fontId="34" fillId="0" borderId="0" xfId="3" applyNumberFormat="1" applyFont="1" applyAlignment="1">
      <alignment horizontal="center"/>
    </xf>
    <xf numFmtId="0" fontId="34" fillId="0" borderId="0" xfId="3" applyFont="1"/>
    <xf numFmtId="0" fontId="34" fillId="0" borderId="0" xfId="3" applyFont="1" applyAlignment="1">
      <alignment horizontal="center"/>
    </xf>
    <xf numFmtId="0" fontId="76" fillId="0" borderId="0" xfId="1" applyFont="1"/>
    <xf numFmtId="0" fontId="77" fillId="0" borderId="0" xfId="1" applyFont="1"/>
    <xf numFmtId="0" fontId="78" fillId="0" borderId="0" xfId="1" applyFont="1"/>
    <xf numFmtId="0" fontId="79" fillId="0" borderId="0" xfId="1" applyFont="1"/>
    <xf numFmtId="0" fontId="80" fillId="0" borderId="0" xfId="1" applyFont="1"/>
    <xf numFmtId="0" fontId="81" fillId="0" borderId="0" xfId="1" applyFont="1"/>
    <xf numFmtId="49" fontId="54" fillId="0" borderId="24" xfId="3" applyNumberFormat="1" applyFont="1" applyBorder="1" applyAlignment="1">
      <alignment horizontal="left"/>
    </xf>
    <xf numFmtId="0" fontId="54" fillId="0" borderId="25" xfId="3" applyFont="1" applyBorder="1" applyAlignment="1">
      <alignment horizontal="left"/>
    </xf>
    <xf numFmtId="49" fontId="54" fillId="0" borderId="26" xfId="3" applyNumberFormat="1" applyFont="1" applyBorder="1" applyAlignment="1">
      <alignment horizontal="left"/>
    </xf>
    <xf numFmtId="49" fontId="66" fillId="2" borderId="21" xfId="3" applyNumberFormat="1" applyFont="1" applyFill="1" applyBorder="1" applyAlignment="1">
      <alignment horizontal="center" vertical="center"/>
    </xf>
    <xf numFmtId="49" fontId="66" fillId="2" borderId="22" xfId="3" applyNumberFormat="1" applyFont="1" applyFill="1" applyBorder="1" applyAlignment="1">
      <alignment horizontal="center" vertical="center"/>
    </xf>
    <xf numFmtId="0" fontId="54" fillId="0" borderId="26" xfId="3" applyFont="1" applyBorder="1" applyAlignment="1">
      <alignment horizontal="left"/>
    </xf>
    <xf numFmtId="0" fontId="54" fillId="0" borderId="27" xfId="3" applyFont="1" applyBorder="1"/>
    <xf numFmtId="49" fontId="54" fillId="0" borderId="16" xfId="3" applyNumberFormat="1" applyFont="1" applyBorder="1" applyAlignment="1">
      <alignment horizontal="left"/>
    </xf>
    <xf numFmtId="0" fontId="54" fillId="0" borderId="13" xfId="3" applyFont="1" applyBorder="1" applyAlignment="1">
      <alignment horizontal="center"/>
    </xf>
    <xf numFmtId="0" fontId="71" fillId="0" borderId="13" xfId="3" applyFont="1" applyBorder="1"/>
    <xf numFmtId="0" fontId="66" fillId="6" borderId="0" xfId="3" applyFont="1" applyFill="1" applyAlignment="1">
      <alignment vertical="center"/>
    </xf>
    <xf numFmtId="0" fontId="82" fillId="6" borderId="15" xfId="3" applyFont="1" applyFill="1" applyBorder="1" applyAlignment="1">
      <alignment vertical="center"/>
    </xf>
    <xf numFmtId="0" fontId="82" fillId="6" borderId="0" xfId="3" applyFont="1" applyFill="1" applyAlignment="1">
      <alignment vertical="center"/>
    </xf>
    <xf numFmtId="0" fontId="84" fillId="0" borderId="0" xfId="5" applyFont="1" applyAlignment="1">
      <alignment horizontal="center"/>
    </xf>
    <xf numFmtId="0" fontId="84" fillId="0" borderId="0" xfId="5" applyFont="1" applyAlignment="1">
      <alignment horizontal="center" vertical="center"/>
    </xf>
    <xf numFmtId="49" fontId="85" fillId="0" borderId="0" xfId="6" applyNumberFormat="1" applyFont="1" applyAlignment="1">
      <alignment vertical="top"/>
    </xf>
    <xf numFmtId="0" fontId="86" fillId="0" borderId="0" xfId="6" applyFont="1"/>
    <xf numFmtId="49" fontId="56" fillId="0" borderId="0" xfId="6" applyNumberFormat="1" applyFont="1" applyAlignment="1">
      <alignment vertical="top"/>
    </xf>
    <xf numFmtId="49" fontId="57" fillId="0" borderId="0" xfId="6" applyNumberFormat="1" applyFont="1" applyAlignment="1">
      <alignment vertical="top"/>
    </xf>
    <xf numFmtId="49" fontId="57" fillId="0" borderId="0" xfId="6" applyNumberFormat="1" applyFont="1" applyAlignment="1">
      <alignment horizontal="left"/>
    </xf>
    <xf numFmtId="49" fontId="58" fillId="0" borderId="0" xfId="6" applyNumberFormat="1" applyFont="1" applyAlignment="1">
      <alignment vertical="top"/>
    </xf>
    <xf numFmtId="0" fontId="59" fillId="0" borderId="0" xfId="6" applyFont="1" applyAlignment="1">
      <alignment horizontal="center"/>
    </xf>
    <xf numFmtId="0" fontId="52" fillId="0" borderId="0" xfId="6"/>
    <xf numFmtId="49" fontId="62" fillId="0" borderId="0" xfId="6" applyNumberFormat="1" applyFont="1" applyAlignment="1">
      <alignment horizontal="center"/>
    </xf>
    <xf numFmtId="49" fontId="57" fillId="2" borderId="0" xfId="6" applyNumberFormat="1" applyFont="1" applyFill="1" applyAlignment="1">
      <alignment horizontal="left"/>
    </xf>
    <xf numFmtId="49" fontId="58" fillId="0" borderId="0" xfId="6" applyNumberFormat="1" applyFont="1"/>
    <xf numFmtId="49" fontId="56" fillId="0" borderId="0" xfId="6" applyNumberFormat="1" applyFont="1"/>
    <xf numFmtId="49" fontId="57" fillId="5" borderId="0" xfId="6" applyNumberFormat="1" applyFont="1" applyFill="1" applyAlignment="1">
      <alignment vertical="center"/>
    </xf>
    <xf numFmtId="49" fontId="57" fillId="5" borderId="0" xfId="6" applyNumberFormat="1" applyFont="1" applyFill="1" applyAlignment="1">
      <alignment horizontal="center" vertical="center"/>
    </xf>
    <xf numFmtId="49" fontId="87" fillId="5" borderId="0" xfId="6" applyNumberFormat="1" applyFont="1" applyFill="1" applyAlignment="1">
      <alignment vertical="center"/>
    </xf>
    <xf numFmtId="49" fontId="57" fillId="5" borderId="0" xfId="6" applyNumberFormat="1" applyFont="1" applyFill="1" applyAlignment="1">
      <alignment horizontal="right" vertical="center"/>
    </xf>
    <xf numFmtId="0" fontId="84" fillId="0" borderId="11" xfId="5" applyFont="1" applyBorder="1" applyAlignment="1">
      <alignment horizontal="center"/>
    </xf>
    <xf numFmtId="0" fontId="84" fillId="0" borderId="11" xfId="5" applyFont="1" applyBorder="1" applyAlignment="1">
      <alignment horizontal="center" vertical="center"/>
    </xf>
    <xf numFmtId="14" fontId="64" fillId="0" borderId="11" xfId="6" applyNumberFormat="1" applyFont="1" applyBorder="1" applyAlignment="1">
      <alignment horizontal="left" vertical="center"/>
    </xf>
    <xf numFmtId="49" fontId="56" fillId="0" borderId="11" xfId="6" applyNumberFormat="1" applyFont="1" applyBorder="1" applyAlignment="1">
      <alignment horizontal="left" vertical="center"/>
    </xf>
    <xf numFmtId="49" fontId="56" fillId="0" borderId="11" xfId="7" applyNumberFormat="1" applyFont="1" applyBorder="1" applyAlignment="1" applyProtection="1">
      <alignment horizontal="center" vertical="center"/>
      <protection locked="0"/>
    </xf>
    <xf numFmtId="0" fontId="65" fillId="0" borderId="11" xfId="6" applyFont="1" applyBorder="1" applyAlignment="1">
      <alignment horizontal="left" vertical="center"/>
    </xf>
    <xf numFmtId="49" fontId="58" fillId="0" borderId="11" xfId="6" applyNumberFormat="1" applyFont="1" applyBorder="1" applyAlignment="1">
      <alignment vertical="center"/>
    </xf>
    <xf numFmtId="1" fontId="56" fillId="0" borderId="11" xfId="6" applyNumberFormat="1" applyFont="1" applyBorder="1" applyAlignment="1">
      <alignment horizontal="center" vertical="center"/>
    </xf>
    <xf numFmtId="49" fontId="56" fillId="0" borderId="11" xfId="6" applyNumberFormat="1" applyFont="1" applyBorder="1" applyAlignment="1">
      <alignment vertical="center"/>
    </xf>
    <xf numFmtId="49" fontId="84" fillId="0" borderId="0" xfId="5" applyNumberFormat="1" applyFont="1" applyAlignment="1">
      <alignment horizontal="center" vertical="center"/>
    </xf>
    <xf numFmtId="49" fontId="84" fillId="0" borderId="28" xfId="5" applyNumberFormat="1" applyFont="1" applyBorder="1" applyAlignment="1">
      <alignment horizontal="center" vertical="center"/>
    </xf>
    <xf numFmtId="49" fontId="84" fillId="0" borderId="0" xfId="5" applyNumberFormat="1" applyFont="1" applyAlignment="1">
      <alignment horizontal="left" vertical="center"/>
    </xf>
    <xf numFmtId="0" fontId="84" fillId="0" borderId="0" xfId="5" applyFont="1"/>
    <xf numFmtId="0" fontId="88" fillId="0" borderId="0" xfId="5" applyFont="1"/>
    <xf numFmtId="0" fontId="56" fillId="0" borderId="0" xfId="5" applyFont="1" applyAlignment="1">
      <alignment horizontal="center"/>
    </xf>
    <xf numFmtId="0" fontId="56" fillId="0" borderId="0" xfId="5" applyFont="1"/>
    <xf numFmtId="0" fontId="57" fillId="0" borderId="9" xfId="5" applyFont="1" applyBorder="1" applyAlignment="1">
      <alignment horizontal="left"/>
    </xf>
    <xf numFmtId="0" fontId="89" fillId="7" borderId="9" xfId="6" applyFont="1" applyFill="1" applyBorder="1" applyAlignment="1">
      <alignment vertical="center" wrapText="1"/>
    </xf>
    <xf numFmtId="49" fontId="56" fillId="0" borderId="0" xfId="5" applyNumberFormat="1" applyFont="1" applyAlignment="1">
      <alignment horizontal="center"/>
    </xf>
    <xf numFmtId="49" fontId="56" fillId="0" borderId="0" xfId="5" applyNumberFormat="1" applyFont="1" applyAlignment="1">
      <alignment horizontal="center" vertical="center"/>
    </xf>
    <xf numFmtId="0" fontId="90" fillId="7" borderId="9" xfId="5" applyFont="1" applyFill="1" applyBorder="1" applyAlignment="1">
      <alignment wrapText="1"/>
    </xf>
    <xf numFmtId="49" fontId="57" fillId="0" borderId="16" xfId="5" applyNumberFormat="1" applyFont="1" applyBorder="1"/>
    <xf numFmtId="49" fontId="84" fillId="0" borderId="0" xfId="5" applyNumberFormat="1" applyFont="1"/>
    <xf numFmtId="49" fontId="84" fillId="0" borderId="26" xfId="5" applyNumberFormat="1" applyFont="1" applyBorder="1" applyAlignment="1">
      <alignment horizontal="right"/>
    </xf>
    <xf numFmtId="0" fontId="89" fillId="7" borderId="9" xfId="6" applyFont="1" applyFill="1" applyBorder="1" applyAlignment="1">
      <alignment horizontal="center" vertical="center" wrapText="1"/>
    </xf>
    <xf numFmtId="49" fontId="84" fillId="0" borderId="0" xfId="5" applyNumberFormat="1" applyFont="1" applyAlignment="1">
      <alignment horizontal="center"/>
    </xf>
    <xf numFmtId="49" fontId="56" fillId="0" borderId="26" xfId="5" applyNumberFormat="1" applyFont="1" applyBorder="1" applyAlignment="1">
      <alignment horizontal="center" vertical="center"/>
    </xf>
    <xf numFmtId="49" fontId="57" fillId="0" borderId="13" xfId="5" applyNumberFormat="1" applyFont="1" applyBorder="1"/>
    <xf numFmtId="0" fontId="91" fillId="0" borderId="9" xfId="6" applyFont="1" applyBorder="1"/>
    <xf numFmtId="0" fontId="91" fillId="0" borderId="14" xfId="6" applyFont="1" applyBorder="1" applyAlignment="1">
      <alignment horizontal="right"/>
    </xf>
    <xf numFmtId="49" fontId="56" fillId="0" borderId="15" xfId="5" applyNumberFormat="1" applyFont="1" applyBorder="1" applyAlignment="1">
      <alignment horizontal="center"/>
    </xf>
    <xf numFmtId="49" fontId="57" fillId="0" borderId="0" xfId="5" applyNumberFormat="1" applyFont="1"/>
    <xf numFmtId="49" fontId="84" fillId="0" borderId="0" xfId="5" applyNumberFormat="1" applyFont="1" applyAlignment="1">
      <alignment horizontal="right"/>
    </xf>
    <xf numFmtId="49" fontId="56" fillId="0" borderId="26" xfId="5" applyNumberFormat="1" applyFont="1" applyBorder="1" applyAlignment="1">
      <alignment horizontal="center"/>
    </xf>
    <xf numFmtId="49" fontId="56" fillId="0" borderId="12" xfId="5" applyNumberFormat="1" applyFont="1" applyBorder="1" applyAlignment="1">
      <alignment horizontal="center" vertical="center"/>
    </xf>
    <xf numFmtId="49" fontId="57" fillId="0" borderId="9" xfId="5" applyNumberFormat="1" applyFont="1" applyBorder="1"/>
    <xf numFmtId="49" fontId="56" fillId="0" borderId="16" xfId="5" applyNumberFormat="1" applyFont="1" applyBorder="1" applyAlignment="1">
      <alignment horizontal="center"/>
    </xf>
    <xf numFmtId="0" fontId="90" fillId="7" borderId="9" xfId="5" applyFont="1" applyFill="1" applyBorder="1" applyAlignment="1">
      <alignment horizontal="center" wrapText="1"/>
    </xf>
    <xf numFmtId="49" fontId="56" fillId="0" borderId="16" xfId="5" applyNumberFormat="1" applyFont="1" applyBorder="1"/>
    <xf numFmtId="49" fontId="56" fillId="0" borderId="25" xfId="5" applyNumberFormat="1" applyFont="1" applyBorder="1" applyAlignment="1">
      <alignment horizontal="center" vertical="center"/>
    </xf>
    <xf numFmtId="49" fontId="56" fillId="0" borderId="13" xfId="5" applyNumberFormat="1" applyFont="1" applyBorder="1"/>
    <xf numFmtId="49" fontId="56" fillId="0" borderId="16" xfId="5" applyNumberFormat="1" applyFont="1" applyBorder="1" applyAlignment="1">
      <alignment horizontal="center" vertical="center"/>
    </xf>
    <xf numFmtId="0" fontId="92" fillId="2" borderId="29" xfId="6" applyFont="1" applyFill="1" applyBorder="1" applyAlignment="1">
      <alignment horizontal="center"/>
    </xf>
    <xf numFmtId="49" fontId="56" fillId="0" borderId="15" xfId="5" applyNumberFormat="1" applyFont="1" applyBorder="1" applyAlignment="1">
      <alignment horizontal="center" vertical="center"/>
    </xf>
    <xf numFmtId="0" fontId="88" fillId="2" borderId="30" xfId="5" applyFont="1" applyFill="1" applyBorder="1" applyAlignment="1">
      <alignment horizontal="center"/>
    </xf>
    <xf numFmtId="0" fontId="61" fillId="2" borderId="30" xfId="5" applyFont="1" applyFill="1" applyBorder="1" applyAlignment="1">
      <alignment horizontal="center"/>
    </xf>
    <xf numFmtId="49" fontId="57" fillId="0" borderId="17" xfId="5" applyNumberFormat="1" applyFont="1" applyBorder="1"/>
    <xf numFmtId="49" fontId="56" fillId="0" borderId="24" xfId="5" applyNumberFormat="1" applyFont="1" applyBorder="1" applyAlignment="1">
      <alignment horizontal="center" vertical="center"/>
    </xf>
    <xf numFmtId="0" fontId="89" fillId="0" borderId="9" xfId="6" applyFont="1" applyBorder="1" applyAlignment="1">
      <alignment vertical="center" wrapText="1"/>
    </xf>
    <xf numFmtId="49" fontId="56" fillId="6" borderId="0" xfId="5" applyNumberFormat="1" applyFont="1" applyFill="1" applyAlignment="1">
      <alignment horizontal="center" vertical="center"/>
    </xf>
    <xf numFmtId="49" fontId="63" fillId="6" borderId="0" xfId="5" applyNumberFormat="1" applyFont="1" applyFill="1" applyAlignment="1">
      <alignment horizontal="center" vertical="center"/>
    </xf>
    <xf numFmtId="49" fontId="94" fillId="6" borderId="0" xfId="5" applyNumberFormat="1" applyFont="1" applyFill="1" applyAlignment="1">
      <alignment horizontal="center" vertical="center"/>
    </xf>
    <xf numFmtId="49" fontId="94" fillId="0" borderId="0" xfId="5" applyNumberFormat="1" applyFont="1" applyAlignment="1">
      <alignment horizontal="center" vertical="center"/>
    </xf>
    <xf numFmtId="49" fontId="94" fillId="0" borderId="0" xfId="5" applyNumberFormat="1" applyFont="1"/>
    <xf numFmtId="0" fontId="95" fillId="0" borderId="0" xfId="5" applyFont="1"/>
    <xf numFmtId="0" fontId="95" fillId="0" borderId="0" xfId="5" applyFont="1" applyAlignment="1">
      <alignment horizontal="center"/>
    </xf>
    <xf numFmtId="49" fontId="54" fillId="2" borderId="21" xfId="3" applyNumberFormat="1" applyFont="1" applyFill="1" applyBorder="1" applyAlignment="1">
      <alignment horizontal="center"/>
    </xf>
    <xf numFmtId="49" fontId="54" fillId="2" borderId="22" xfId="3" applyNumberFormat="1" applyFont="1" applyFill="1" applyBorder="1" applyAlignment="1">
      <alignment horizontal="center"/>
    </xf>
    <xf numFmtId="49" fontId="66" fillId="6" borderId="0" xfId="3" applyNumberFormat="1" applyFont="1" applyFill="1" applyAlignment="1">
      <alignment vertical="center"/>
    </xf>
    <xf numFmtId="0" fontId="61" fillId="6" borderId="0" xfId="3" applyFont="1" applyFill="1"/>
    <xf numFmtId="0" fontId="60" fillId="6" borderId="0" xfId="3" applyFont="1" applyFill="1" applyAlignment="1">
      <alignment horizontal="center"/>
    </xf>
    <xf numFmtId="0" fontId="54" fillId="6" borderId="0" xfId="3" applyFont="1" applyFill="1"/>
    <xf numFmtId="49" fontId="54" fillId="6" borderId="0" xfId="3" applyNumberFormat="1" applyFont="1" applyFill="1" applyAlignment="1">
      <alignment horizontal="center"/>
    </xf>
    <xf numFmtId="0" fontId="54" fillId="6" borderId="0" xfId="3" applyFont="1" applyFill="1" applyAlignment="1">
      <alignment horizontal="center"/>
    </xf>
    <xf numFmtId="0" fontId="54" fillId="6" borderId="0" xfId="3" applyFont="1" applyFill="1" applyAlignment="1">
      <alignment horizontal="left"/>
    </xf>
    <xf numFmtId="49" fontId="69" fillId="6" borderId="0" xfId="3" applyNumberFormat="1" applyFont="1" applyFill="1" applyAlignment="1">
      <alignment horizontal="left" vertical="center"/>
    </xf>
    <xf numFmtId="0" fontId="60" fillId="6" borderId="0" xfId="3" applyFont="1" applyFill="1"/>
    <xf numFmtId="0" fontId="59" fillId="6" borderId="0" xfId="3" applyFont="1" applyFill="1" applyAlignment="1">
      <alignment horizontal="left"/>
    </xf>
    <xf numFmtId="49" fontId="54" fillId="6" borderId="0" xfId="3" applyNumberFormat="1" applyFont="1" applyFill="1" applyAlignment="1">
      <alignment horizontal="left"/>
    </xf>
    <xf numFmtId="0" fontId="60" fillId="6" borderId="0" xfId="3" applyFont="1" applyFill="1" applyAlignment="1">
      <alignment horizontal="left"/>
    </xf>
    <xf numFmtId="0" fontId="54" fillId="0" borderId="9" xfId="3" applyFont="1" applyBorder="1" applyAlignment="1">
      <alignment horizontal="center"/>
    </xf>
    <xf numFmtId="0" fontId="82" fillId="2" borderId="19" xfId="3" applyFont="1" applyFill="1" applyBorder="1" applyAlignment="1">
      <alignment horizontal="center" vertical="center"/>
    </xf>
    <xf numFmtId="0" fontId="82" fillId="2" borderId="20" xfId="3" applyFont="1" applyFill="1" applyBorder="1" applyAlignment="1">
      <alignment horizontal="center" vertical="center"/>
    </xf>
    <xf numFmtId="0" fontId="71" fillId="0" borderId="27" xfId="3" applyFont="1" applyBorder="1"/>
    <xf numFmtId="0" fontId="89" fillId="7" borderId="9" xfId="6" applyFont="1" applyFill="1" applyBorder="1" applyAlignment="1">
      <alignment horizontal="left" vertical="center" wrapText="1"/>
    </xf>
    <xf numFmtId="49" fontId="56" fillId="0" borderId="0" xfId="5" applyNumberFormat="1" applyFont="1" applyBorder="1" applyAlignment="1">
      <alignment horizontal="center" vertical="center"/>
    </xf>
    <xf numFmtId="0" fontId="96" fillId="2" borderId="19" xfId="6" applyFont="1" applyFill="1" applyBorder="1" applyAlignment="1">
      <alignment horizontal="center" vertical="center" wrapText="1"/>
    </xf>
    <xf numFmtId="0" fontId="96" fillId="2" borderId="20" xfId="6" applyFont="1" applyFill="1" applyBorder="1" applyAlignment="1">
      <alignment horizontal="center" vertical="center" wrapText="1"/>
    </xf>
    <xf numFmtId="0" fontId="61" fillId="2" borderId="21" xfId="5" applyFont="1" applyFill="1" applyBorder="1" applyAlignment="1">
      <alignment horizontal="center"/>
    </xf>
    <xf numFmtId="0" fontId="61" fillId="2" borderId="22" xfId="5" applyFont="1" applyFill="1" applyBorder="1" applyAlignment="1">
      <alignment horizontal="center"/>
    </xf>
    <xf numFmtId="49" fontId="56" fillId="0" borderId="11" xfId="6" applyNumberFormat="1" applyFont="1" applyBorder="1" applyAlignment="1">
      <alignment horizontal="right" vertical="center"/>
    </xf>
    <xf numFmtId="0" fontId="62" fillId="2" borderId="0" xfId="6" applyFont="1" applyFill="1" applyAlignment="1">
      <alignment horizontal="left"/>
    </xf>
    <xf numFmtId="49" fontId="62" fillId="2" borderId="0" xfId="6" applyNumberFormat="1" applyFont="1" applyFill="1" applyAlignment="1">
      <alignment horizontal="center"/>
    </xf>
    <xf numFmtId="0" fontId="86" fillId="6" borderId="0" xfId="6" applyFont="1" applyFill="1"/>
    <xf numFmtId="0" fontId="93" fillId="2" borderId="31" xfId="5" applyFont="1" applyFill="1" applyBorder="1" applyAlignment="1">
      <alignment horizontal="center" wrapText="1"/>
    </xf>
  </cellXfs>
  <cellStyles count="8">
    <cellStyle name="Currency 2" xfId="7" xr:uid="{B6751A8A-2012-44A5-8F36-6F2143CBF5C5}"/>
    <cellStyle name="Navadno" xfId="0" builtinId="0"/>
    <cellStyle name="Navadno 2" xfId="5" xr:uid="{DA589570-C0F6-4C5F-86C8-8C3479A31208}"/>
    <cellStyle name="Navadno 4" xfId="3" xr:uid="{2E3576AA-8511-42C5-BC44-32B19CDE9168}"/>
    <cellStyle name="Navadno_03_rr4" xfId="1" xr:uid="{904FFEB0-657E-4B19-82C4-C15FFAA558D8}"/>
    <cellStyle name="Navadno_03_rr5" xfId="2" xr:uid="{EF90D74C-0365-4EA9-B023-A80EBD5DAC7B}"/>
    <cellStyle name="Normal 2 2" xfId="6" xr:uid="{4E34F4B9-FB7C-4E5C-B67F-EBF575A3C70D}"/>
    <cellStyle name="Valuta 2" xfId="4" xr:uid="{FBA5F1FA-B943-40BE-983F-869151CD17A9}"/>
  </cellStyles>
  <dxfs count="105">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11</xdr:col>
      <xdr:colOff>468630</xdr:colOff>
      <xdr:row>1</xdr:row>
      <xdr:rowOff>180975</xdr:rowOff>
    </xdr:to>
    <xdr:pic>
      <xdr:nvPicPr>
        <xdr:cNvPr id="2" name="Slika 2">
          <a:extLst>
            <a:ext uri="{FF2B5EF4-FFF2-40B4-BE49-F238E27FC236}">
              <a16:creationId xmlns:a16="http://schemas.microsoft.com/office/drawing/2014/main" id="{8AB852C3-D030-46E2-8251-DAA74634DF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125730</xdr:colOff>
      <xdr:row>0</xdr:row>
      <xdr:rowOff>0</xdr:rowOff>
    </xdr:from>
    <xdr:to>
      <xdr:col>9</xdr:col>
      <xdr:colOff>1177290</xdr:colOff>
      <xdr:row>1</xdr:row>
      <xdr:rowOff>180975</xdr:rowOff>
    </xdr:to>
    <xdr:pic>
      <xdr:nvPicPr>
        <xdr:cNvPr id="2" name="Slika 2">
          <a:extLst>
            <a:ext uri="{FF2B5EF4-FFF2-40B4-BE49-F238E27FC236}">
              <a16:creationId xmlns:a16="http://schemas.microsoft.com/office/drawing/2014/main" id="{B20046AE-689F-4139-92C8-0B42DE5CB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451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9CB37896-3CBB-4510-8DBB-C8AB0E9A6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02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C781F684-999D-41E6-BD16-5A431DF108B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3074" name="Button 2" hidden="1">
              <a:extLst>
                <a:ext uri="{63B3BB69-23CF-44E3-9099-C40C66FF867C}">
                  <a14:compatExt spid="_x0000_s3074"/>
                </a:ext>
                <a:ext uri="{FF2B5EF4-FFF2-40B4-BE49-F238E27FC236}">
                  <a16:creationId xmlns:a16="http://schemas.microsoft.com/office/drawing/2014/main" id="{E12EA800-C0C4-4EC2-B7EF-D21DBB61716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6</xdr:col>
      <xdr:colOff>914400</xdr:colOff>
      <xdr:row>0</xdr:row>
      <xdr:rowOff>0</xdr:rowOff>
    </xdr:from>
    <xdr:to>
      <xdr:col>10</xdr:col>
      <xdr:colOff>271630</xdr:colOff>
      <xdr:row>1</xdr:row>
      <xdr:rowOff>76200</xdr:rowOff>
    </xdr:to>
    <xdr:pic>
      <xdr:nvPicPr>
        <xdr:cNvPr id="3" name="Slika 2">
          <a:extLst>
            <a:ext uri="{FF2B5EF4-FFF2-40B4-BE49-F238E27FC236}">
              <a16:creationId xmlns:a16="http://schemas.microsoft.com/office/drawing/2014/main" id="{8F06D691-C737-4B3D-8265-28F073C41B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9720" y="0"/>
          <a:ext cx="20802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5042FD52-5897-43BD-BD75-9E6FB8930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24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5121" name="Button 1" hidden="1">
              <a:extLst>
                <a:ext uri="{63B3BB69-23CF-44E3-9099-C40C66FF867C}">
                  <a14:compatExt spid="_x0000_s5121"/>
                </a:ext>
                <a:ext uri="{FF2B5EF4-FFF2-40B4-BE49-F238E27FC236}">
                  <a16:creationId xmlns:a16="http://schemas.microsoft.com/office/drawing/2014/main" id="{A65CD336-53D7-4DD3-B658-D1ABDE319BA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5122" name="Button 2" hidden="1">
              <a:extLst>
                <a:ext uri="{63B3BB69-23CF-44E3-9099-C40C66FF867C}">
                  <a14:compatExt spid="_x0000_s5122"/>
                </a:ext>
                <a:ext uri="{FF2B5EF4-FFF2-40B4-BE49-F238E27FC236}">
                  <a16:creationId xmlns:a16="http://schemas.microsoft.com/office/drawing/2014/main" id="{D3EC8F39-4BAB-4F8A-BEB1-873ACF62774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281940</xdr:colOff>
      <xdr:row>1</xdr:row>
      <xdr:rowOff>121920</xdr:rowOff>
    </xdr:to>
    <xdr:pic>
      <xdr:nvPicPr>
        <xdr:cNvPr id="3" name="Slika 2">
          <a:extLst>
            <a:ext uri="{FF2B5EF4-FFF2-40B4-BE49-F238E27FC236}">
              <a16:creationId xmlns:a16="http://schemas.microsoft.com/office/drawing/2014/main" id="{6C703272-0813-4CC4-9B50-17ABFC71D7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3940" y="0"/>
          <a:ext cx="19202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1AD04F8E-44EF-49F4-B680-35984ECF6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24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8193" name="Button 1" hidden="1">
              <a:extLst>
                <a:ext uri="{63B3BB69-23CF-44E3-9099-C40C66FF867C}">
                  <a14:compatExt spid="_x0000_s8193"/>
                </a:ext>
                <a:ext uri="{FF2B5EF4-FFF2-40B4-BE49-F238E27FC236}">
                  <a16:creationId xmlns:a16="http://schemas.microsoft.com/office/drawing/2014/main" id="{843DAFC3-E01D-464C-B08B-CA33F72ED3B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8194" name="Button 2" hidden="1">
              <a:extLst>
                <a:ext uri="{63B3BB69-23CF-44E3-9099-C40C66FF867C}">
                  <a14:compatExt spid="_x0000_s8194"/>
                </a:ext>
                <a:ext uri="{FF2B5EF4-FFF2-40B4-BE49-F238E27FC236}">
                  <a16:creationId xmlns:a16="http://schemas.microsoft.com/office/drawing/2014/main" id="{852BE367-C4AA-4BD5-8462-1136256FA51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281940</xdr:colOff>
      <xdr:row>1</xdr:row>
      <xdr:rowOff>121920</xdr:rowOff>
    </xdr:to>
    <xdr:pic>
      <xdr:nvPicPr>
        <xdr:cNvPr id="3" name="Slika 2">
          <a:extLst>
            <a:ext uri="{FF2B5EF4-FFF2-40B4-BE49-F238E27FC236}">
              <a16:creationId xmlns:a16="http://schemas.microsoft.com/office/drawing/2014/main" id="{5E9DF754-7B57-454D-AF01-A2EABFECC6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3940" y="0"/>
          <a:ext cx="19202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AC114F1B-AE06-4DD2-88FA-FC09C7154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02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34F7E41D-0E81-4104-93CD-75AC98A9D19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D0DA069-0BF1-45C8-8B45-56C2F336D0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6</xdr:col>
      <xdr:colOff>914400</xdr:colOff>
      <xdr:row>0</xdr:row>
      <xdr:rowOff>0</xdr:rowOff>
    </xdr:from>
    <xdr:to>
      <xdr:col>9</xdr:col>
      <xdr:colOff>441960</xdr:colOff>
      <xdr:row>1</xdr:row>
      <xdr:rowOff>76200</xdr:rowOff>
    </xdr:to>
    <xdr:pic>
      <xdr:nvPicPr>
        <xdr:cNvPr id="3" name="Slika 2">
          <a:extLst>
            <a:ext uri="{FF2B5EF4-FFF2-40B4-BE49-F238E27FC236}">
              <a16:creationId xmlns:a16="http://schemas.microsoft.com/office/drawing/2014/main" id="{3D30E425-A5A4-49BF-8370-F0C9AC5053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9720" y="0"/>
          <a:ext cx="20802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943D124D-A0CF-49FB-B485-BB6F93FAF1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116E308B-E5C7-46CA-BC6C-762352F01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257CFABE-870D-4404-A1D8-75ADB6F2AA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72E48F7C-77D7-4D8D-96B2-A3326CEF8D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11FBF945-27CE-4E16-8407-0887D3DAB3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P\AppData\Local\Microsoft\Windows\INetCache\Content.Outlook\0MMM40C9\CELJE%20JAN%2024%20&#381;REB%20%20midi_.xls" TargetMode="External"/><Relationship Id="rId1" Type="http://schemas.openxmlformats.org/officeDocument/2006/relationships/externalLinkPath" Target="/Users/HP/AppData/Local/Microsoft/Windows/INetCache/Content.Outlook/0MMM40C9/CELJE%20JAN%2024%20&#381;REB%20%20midi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P\AppData\Local\Microsoft\Windows\INetCache\Content.Outlook\0MMM40C9\CELJE%20&#381;REB%20%20mini_.xls" TargetMode="External"/><Relationship Id="rId1" Type="http://schemas.openxmlformats.org/officeDocument/2006/relationships/externalLinkPath" Target="/Users/HP/AppData/Local/Microsoft/Windows/INetCache/Content.Outlook/0MMM40C9/CELJE%20&#381;REB%20%20mini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m round robin D-F"/>
      <sheetName val="DEČKI - MIDI TENIS"/>
      <sheetName val="DEČKI - MIDI TENIS -TOL"/>
      <sheetName val="ž round robin žrebna lista"/>
      <sheetName val="ž MIDI  A-C"/>
      <sheetName val="ž MIDI  D"/>
      <sheetName val="DEKLICE - MIDI TENIS"/>
      <sheetName val="List1"/>
      <sheetName val="List2"/>
    </sheetNames>
    <sheetDataSet>
      <sheetData sheetId="0">
        <row r="6">
          <cell r="A6" t="str">
            <v>OP 8-11 - MIDI TENIS</v>
          </cell>
        </row>
        <row r="10">
          <cell r="E10" t="str">
            <v>ANJA REGENT</v>
          </cell>
        </row>
      </sheetData>
      <sheetData sheetId="1">
        <row r="7">
          <cell r="A7">
            <v>1</v>
          </cell>
          <cell r="B7">
            <v>11752</v>
          </cell>
          <cell r="C7" t="str">
            <v>Peroša</v>
          </cell>
          <cell r="D7" t="str">
            <v>Benjamin</v>
          </cell>
          <cell r="E7" t="str">
            <v>LUKAKP</v>
          </cell>
          <cell r="J7">
            <v>1</v>
          </cell>
        </row>
        <row r="8">
          <cell r="A8">
            <v>2</v>
          </cell>
          <cell r="B8">
            <v>12004</v>
          </cell>
          <cell r="C8" t="str">
            <v>Hribar</v>
          </cell>
          <cell r="D8" t="str">
            <v>Jure</v>
          </cell>
          <cell r="E8" t="str">
            <v>MAJA</v>
          </cell>
          <cell r="J8">
            <v>2</v>
          </cell>
        </row>
        <row r="9">
          <cell r="A9">
            <v>3</v>
          </cell>
          <cell r="B9">
            <v>12736</v>
          </cell>
          <cell r="C9" t="str">
            <v>Žabjek</v>
          </cell>
          <cell r="D9" t="str">
            <v>Anže</v>
          </cell>
          <cell r="E9" t="str">
            <v>TK-AB</v>
          </cell>
          <cell r="J9">
            <v>3</v>
          </cell>
        </row>
        <row r="10">
          <cell r="A10">
            <v>4</v>
          </cell>
          <cell r="B10">
            <v>12745</v>
          </cell>
          <cell r="C10" t="str">
            <v>Čeh</v>
          </cell>
          <cell r="D10" t="str">
            <v>Tine</v>
          </cell>
          <cell r="E10" t="str">
            <v>CTA</v>
          </cell>
        </row>
        <row r="11">
          <cell r="A11">
            <v>5</v>
          </cell>
          <cell r="B11">
            <v>12720</v>
          </cell>
          <cell r="C11" t="str">
            <v>Grabnar</v>
          </cell>
          <cell r="D11" t="str">
            <v>Gašper</v>
          </cell>
          <cell r="E11" t="str">
            <v>ASLIT</v>
          </cell>
        </row>
        <row r="12">
          <cell r="A12">
            <v>6</v>
          </cell>
          <cell r="B12">
            <v>12809</v>
          </cell>
          <cell r="C12" t="str">
            <v>Grosek</v>
          </cell>
          <cell r="D12" t="str">
            <v>Julian</v>
          </cell>
          <cell r="E12" t="str">
            <v>LUKAKP</v>
          </cell>
        </row>
        <row r="13">
          <cell r="A13">
            <v>7</v>
          </cell>
          <cell r="B13">
            <v>12251</v>
          </cell>
          <cell r="C13" t="str">
            <v>Hribar</v>
          </cell>
          <cell r="D13" t="str">
            <v>Anže</v>
          </cell>
          <cell r="E13" t="str">
            <v>MAJA</v>
          </cell>
        </row>
        <row r="14">
          <cell r="A14">
            <v>8</v>
          </cell>
          <cell r="B14">
            <v>12813</v>
          </cell>
          <cell r="C14" t="str">
            <v>Rogač</v>
          </cell>
          <cell r="D14" t="str">
            <v>Tilen</v>
          </cell>
          <cell r="E14" t="str">
            <v>N.GOR</v>
          </cell>
        </row>
        <row r="15">
          <cell r="A15">
            <v>9</v>
          </cell>
          <cell r="B15">
            <v>12819</v>
          </cell>
          <cell r="C15" t="str">
            <v xml:space="preserve">Podkrajšek </v>
          </cell>
          <cell r="D15" t="str">
            <v>Maj</v>
          </cell>
          <cell r="E15" t="str">
            <v>ŠDLOK</v>
          </cell>
        </row>
        <row r="16">
          <cell r="A16">
            <v>10</v>
          </cell>
          <cell r="B16">
            <v>12245</v>
          </cell>
          <cell r="C16" t="str">
            <v>Beier</v>
          </cell>
          <cell r="D16" t="str">
            <v>Kevin</v>
          </cell>
          <cell r="E16" t="str">
            <v>BR-MB</v>
          </cell>
        </row>
        <row r="17">
          <cell r="A17">
            <v>11</v>
          </cell>
          <cell r="B17">
            <v>12818</v>
          </cell>
          <cell r="C17" t="str">
            <v>Potrpin</v>
          </cell>
          <cell r="D17" t="str">
            <v>Peter</v>
          </cell>
          <cell r="E17" t="str">
            <v>ŽTKMB</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refreshError="1"/>
      <sheetData sheetId="4" refreshError="1"/>
      <sheetData sheetId="5" refreshError="1"/>
      <sheetData sheetId="6">
        <row r="7">
          <cell r="A7">
            <v>1</v>
          </cell>
          <cell r="B7">
            <v>12731</v>
          </cell>
          <cell r="C7" t="str">
            <v>Može</v>
          </cell>
          <cell r="D7" t="str">
            <v>Mila</v>
          </cell>
          <cell r="E7" t="str">
            <v>MAJA</v>
          </cell>
          <cell r="J7">
            <v>1</v>
          </cell>
        </row>
        <row r="8">
          <cell r="A8">
            <v>2</v>
          </cell>
          <cell r="B8">
            <v>12247</v>
          </cell>
          <cell r="C8" t="str">
            <v>Snežič</v>
          </cell>
          <cell r="D8" t="str">
            <v>Mia</v>
          </cell>
          <cell r="E8" t="str">
            <v>BR-MB</v>
          </cell>
          <cell r="J8">
            <v>2</v>
          </cell>
        </row>
        <row r="9">
          <cell r="A9">
            <v>3</v>
          </cell>
          <cell r="B9">
            <v>12733</v>
          </cell>
          <cell r="C9" t="str">
            <v>Satler</v>
          </cell>
          <cell r="D9" t="str">
            <v>Isabella</v>
          </cell>
          <cell r="E9" t="str">
            <v>MAJA</v>
          </cell>
          <cell r="J9">
            <v>3</v>
          </cell>
        </row>
        <row r="10">
          <cell r="A10">
            <v>4</v>
          </cell>
          <cell r="B10">
            <v>12732</v>
          </cell>
          <cell r="C10" t="str">
            <v>Stražar</v>
          </cell>
          <cell r="D10" t="str">
            <v>Tjaša</v>
          </cell>
          <cell r="E10" t="str">
            <v>MAJA</v>
          </cell>
          <cell r="J10">
            <v>4</v>
          </cell>
        </row>
        <row r="11">
          <cell r="A11">
            <v>5</v>
          </cell>
          <cell r="B11">
            <v>12810</v>
          </cell>
          <cell r="C11" t="str">
            <v>Babić</v>
          </cell>
          <cell r="D11" t="str">
            <v>Veronika</v>
          </cell>
          <cell r="E11" t="str">
            <v>LUKAKP</v>
          </cell>
        </row>
        <row r="12">
          <cell r="A12">
            <v>6</v>
          </cell>
          <cell r="B12">
            <v>11969</v>
          </cell>
          <cell r="C12" t="str">
            <v>Cokan</v>
          </cell>
          <cell r="D12" t="str">
            <v>Varis</v>
          </cell>
          <cell r="E12" t="str">
            <v>CTA</v>
          </cell>
        </row>
        <row r="13">
          <cell r="A13">
            <v>7</v>
          </cell>
          <cell r="B13">
            <v>12806</v>
          </cell>
          <cell r="C13" t="str">
            <v>Djurić</v>
          </cell>
          <cell r="D13" t="str">
            <v>Mila Mlica</v>
          </cell>
          <cell r="E13" t="str">
            <v>LUKAKP</v>
          </cell>
        </row>
        <row r="14">
          <cell r="A14">
            <v>8</v>
          </cell>
          <cell r="B14">
            <v>12808</v>
          </cell>
          <cell r="C14" t="str">
            <v>Peric</v>
          </cell>
          <cell r="D14" t="str">
            <v>Mila</v>
          </cell>
          <cell r="E14" t="str">
            <v>LUKAKP</v>
          </cell>
        </row>
        <row r="15">
          <cell r="A15">
            <v>9</v>
          </cell>
          <cell r="B15">
            <v>11967</v>
          </cell>
          <cell r="C15" t="str">
            <v>Škoflek</v>
          </cell>
          <cell r="D15" t="str">
            <v>Isabela</v>
          </cell>
          <cell r="E15" t="str">
            <v>CTA</v>
          </cell>
        </row>
        <row r="16">
          <cell r="A16">
            <v>10</v>
          </cell>
          <cell r="B16">
            <v>12802</v>
          </cell>
          <cell r="C16" t="str">
            <v>Zorzut</v>
          </cell>
          <cell r="D16" t="str">
            <v>Ela</v>
          </cell>
          <cell r="E16" t="str">
            <v>N.GOR</v>
          </cell>
        </row>
        <row r="17">
          <cell r="A17">
            <v>11</v>
          </cell>
          <cell r="B17">
            <v>12678</v>
          </cell>
          <cell r="C17" t="str">
            <v>Juvančič</v>
          </cell>
          <cell r="D17" t="str">
            <v>Stela</v>
          </cell>
          <cell r="E17" t="str">
            <v>BR-MB</v>
          </cell>
        </row>
        <row r="18">
          <cell r="A18">
            <v>12</v>
          </cell>
          <cell r="C18" t="str">
            <v>Jevdenič</v>
          </cell>
          <cell r="D18" t="str">
            <v>Nola</v>
          </cell>
          <cell r="E18" t="str">
            <v>BR-MB</v>
          </cell>
        </row>
        <row r="19">
          <cell r="A19">
            <v>13</v>
          </cell>
          <cell r="C19" t="str">
            <v>Delina</v>
          </cell>
          <cell r="D19" t="str">
            <v>Alisa</v>
          </cell>
          <cell r="E19" t="str">
            <v>BR-MB</v>
          </cell>
        </row>
        <row r="20">
          <cell r="A20">
            <v>14</v>
          </cell>
          <cell r="C20" t="str">
            <v>Ozmec</v>
          </cell>
          <cell r="D20" t="str">
            <v>Ema</v>
          </cell>
          <cell r="E20" t="str">
            <v>ŽTKMB</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7"/>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m round robin D-F"/>
      <sheetName val="DEČKI - MINI TENIS"/>
      <sheetName val="DEČKI - MINI TENIS -TOL"/>
      <sheetName val="ž round robin žrebna lista"/>
      <sheetName val="ž MIDI  A-C"/>
      <sheetName val="DEKLICE - MINI TENIS"/>
      <sheetName val="List1"/>
      <sheetName val="List2"/>
    </sheetNames>
    <sheetDataSet>
      <sheetData sheetId="0">
        <row r="6">
          <cell r="A6" t="str">
            <v>OP 8-11 - MINI TENIS</v>
          </cell>
        </row>
        <row r="10">
          <cell r="E10" t="str">
            <v>ANJA REGENT</v>
          </cell>
        </row>
      </sheetData>
      <sheetData sheetId="1">
        <row r="7">
          <cell r="A7">
            <v>1</v>
          </cell>
          <cell r="B7">
            <v>12745</v>
          </cell>
          <cell r="C7" t="str">
            <v>Čeh</v>
          </cell>
          <cell r="D7" t="str">
            <v>Tine</v>
          </cell>
          <cell r="E7" t="str">
            <v>CTA</v>
          </cell>
        </row>
        <row r="8">
          <cell r="A8">
            <v>2</v>
          </cell>
          <cell r="B8">
            <v>12251</v>
          </cell>
          <cell r="C8" t="str">
            <v>Hribar</v>
          </cell>
          <cell r="D8" t="str">
            <v>Anže</v>
          </cell>
          <cell r="E8" t="str">
            <v>MAJA</v>
          </cell>
        </row>
        <row r="9">
          <cell r="A9">
            <v>3</v>
          </cell>
          <cell r="B9">
            <v>12662</v>
          </cell>
          <cell r="C9" t="str">
            <v>Jelen</v>
          </cell>
          <cell r="D9" t="str">
            <v>Gal</v>
          </cell>
          <cell r="E9" t="str">
            <v>TRBOV</v>
          </cell>
        </row>
        <row r="10">
          <cell r="A10">
            <v>4</v>
          </cell>
          <cell r="B10">
            <v>12812</v>
          </cell>
          <cell r="C10" t="str">
            <v>Podkrižnik</v>
          </cell>
          <cell r="D10" t="str">
            <v>Polde</v>
          </cell>
          <cell r="E10" t="str">
            <v>CTA</v>
          </cell>
        </row>
        <row r="11">
          <cell r="A11">
            <v>5</v>
          </cell>
          <cell r="B11">
            <v>12245</v>
          </cell>
          <cell r="C11" t="str">
            <v>Beier</v>
          </cell>
          <cell r="D11" t="str">
            <v>Kevin</v>
          </cell>
        </row>
        <row r="12">
          <cell r="A12">
            <v>6</v>
          </cell>
          <cell r="C12" t="str">
            <v>Uljančič</v>
          </cell>
          <cell r="D12" t="str">
            <v>Maks</v>
          </cell>
          <cell r="E12" t="str">
            <v>BR-MB</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refreshError="1"/>
      <sheetData sheetId="4" refreshError="1"/>
      <sheetData sheetId="5" refreshError="1"/>
      <sheetData sheetId="6">
        <row r="7">
          <cell r="A7">
            <v>1</v>
          </cell>
          <cell r="C7" t="str">
            <v>Kranjc</v>
          </cell>
          <cell r="D7" t="str">
            <v>Lana</v>
          </cell>
          <cell r="E7" t="str">
            <v>BR-MB</v>
          </cell>
        </row>
        <row r="8">
          <cell r="A8">
            <v>2</v>
          </cell>
          <cell r="C8" t="str">
            <v>Jevdenič</v>
          </cell>
          <cell r="D8" t="str">
            <v>Nola</v>
          </cell>
          <cell r="E8" t="str">
            <v>BR-MB</v>
          </cell>
        </row>
        <row r="9">
          <cell r="A9">
            <v>3</v>
          </cell>
          <cell r="C9" t="str">
            <v>Delina</v>
          </cell>
          <cell r="D9" t="str">
            <v>Alisa</v>
          </cell>
          <cell r="E9" t="str">
            <v>BR-MB</v>
          </cell>
        </row>
        <row r="10">
          <cell r="A10">
            <v>4</v>
          </cell>
          <cell r="C10" t="str">
            <v>Višnič Mlakar</v>
          </cell>
          <cell r="D10" t="str">
            <v xml:space="preserve">Lina </v>
          </cell>
          <cell r="E10" t="str">
            <v>BR-MB</v>
          </cell>
        </row>
        <row r="11">
          <cell r="A11">
            <v>5</v>
          </cell>
          <cell r="C11" t="str">
            <v>Glinšek</v>
          </cell>
          <cell r="D11" t="str">
            <v>Izabela</v>
          </cell>
          <cell r="E11" t="str">
            <v>BR-MB</v>
          </cell>
        </row>
        <row r="12">
          <cell r="A12">
            <v>6</v>
          </cell>
          <cell r="C12" t="str">
            <v>Hribar</v>
          </cell>
          <cell r="D12" t="str">
            <v>Špela</v>
          </cell>
          <cell r="E12" t="str">
            <v>MAJA</v>
          </cell>
        </row>
        <row r="13">
          <cell r="A13">
            <v>7</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CA38-5095-4CF4-8F8B-A6B516EDEA86}">
  <dimension ref="A1:L23"/>
  <sheetViews>
    <sheetView workbookViewId="0">
      <selection activeCell="A14" sqref="A14"/>
    </sheetView>
  </sheetViews>
  <sheetFormatPr defaultRowHeight="13.2" x14ac:dyDescent="0.25"/>
  <cols>
    <col min="1" max="1" width="11.44140625" style="204" customWidth="1"/>
    <col min="2" max="2" width="10.5546875" style="204" customWidth="1"/>
    <col min="3" max="3" width="12" style="204" customWidth="1"/>
    <col min="4" max="4" width="3.6640625" style="204" customWidth="1"/>
    <col min="5" max="5" width="11" style="204" customWidth="1"/>
    <col min="6" max="6" width="10.44140625" style="204" customWidth="1"/>
    <col min="7" max="7" width="8.88671875" style="204"/>
    <col min="8" max="8" width="11.88671875" style="204" customWidth="1"/>
    <col min="9" max="9" width="11.5546875" style="204" customWidth="1"/>
    <col min="10" max="10" width="5" style="204" customWidth="1"/>
    <col min="11" max="11" width="11.5546875" style="204" customWidth="1"/>
    <col min="12" max="255" width="8.88671875" style="204"/>
    <col min="256" max="256" width="10.88671875" style="204" customWidth="1"/>
    <col min="257" max="257" width="11.44140625" style="204" customWidth="1"/>
    <col min="258" max="258" width="10.5546875" style="204" customWidth="1"/>
    <col min="259" max="259" width="12" style="204" customWidth="1"/>
    <col min="260" max="260" width="3.6640625" style="204" customWidth="1"/>
    <col min="261" max="261" width="11" style="204" customWidth="1"/>
    <col min="262" max="262" width="7" style="204" customWidth="1"/>
    <col min="263" max="263" width="8.88671875" style="204"/>
    <col min="264" max="264" width="11.88671875" style="204" customWidth="1"/>
    <col min="265" max="265" width="11.5546875" style="204" customWidth="1"/>
    <col min="266" max="266" width="12.5546875" style="204" customWidth="1"/>
    <col min="267" max="267" width="13.33203125" style="204" customWidth="1"/>
    <col min="268" max="511" width="8.88671875" style="204"/>
    <col min="512" max="512" width="10.88671875" style="204" customWidth="1"/>
    <col min="513" max="513" width="11.44140625" style="204" customWidth="1"/>
    <col min="514" max="514" width="10.5546875" style="204" customWidth="1"/>
    <col min="515" max="515" width="12" style="204" customWidth="1"/>
    <col min="516" max="516" width="3.6640625" style="204" customWidth="1"/>
    <col min="517" max="517" width="11" style="204" customWidth="1"/>
    <col min="518" max="518" width="7" style="204" customWidth="1"/>
    <col min="519" max="519" width="8.88671875" style="204"/>
    <col min="520" max="520" width="11.88671875" style="204" customWidth="1"/>
    <col min="521" max="521" width="11.5546875" style="204" customWidth="1"/>
    <col min="522" max="522" width="12.5546875" style="204" customWidth="1"/>
    <col min="523" max="523" width="13.33203125" style="204" customWidth="1"/>
    <col min="524" max="767" width="8.88671875" style="204"/>
    <col min="768" max="768" width="10.88671875" style="204" customWidth="1"/>
    <col min="769" max="769" width="11.44140625" style="204" customWidth="1"/>
    <col min="770" max="770" width="10.5546875" style="204" customWidth="1"/>
    <col min="771" max="771" width="12" style="204" customWidth="1"/>
    <col min="772" max="772" width="3.6640625" style="204" customWidth="1"/>
    <col min="773" max="773" width="11" style="204" customWidth="1"/>
    <col min="774" max="774" width="7" style="204" customWidth="1"/>
    <col min="775" max="775" width="8.88671875" style="204"/>
    <col min="776" max="776" width="11.88671875" style="204" customWidth="1"/>
    <col min="777" max="777" width="11.5546875" style="204" customWidth="1"/>
    <col min="778" max="778" width="12.5546875" style="204" customWidth="1"/>
    <col min="779" max="779" width="13.33203125" style="204" customWidth="1"/>
    <col min="780" max="1023" width="8.88671875" style="204"/>
    <col min="1024" max="1024" width="10.88671875" style="204" customWidth="1"/>
    <col min="1025" max="1025" width="11.44140625" style="204" customWidth="1"/>
    <col min="1026" max="1026" width="10.5546875" style="204" customWidth="1"/>
    <col min="1027" max="1027" width="12" style="204" customWidth="1"/>
    <col min="1028" max="1028" width="3.6640625" style="204" customWidth="1"/>
    <col min="1029" max="1029" width="11" style="204" customWidth="1"/>
    <col min="1030" max="1030" width="7" style="204" customWidth="1"/>
    <col min="1031" max="1031" width="8.88671875" style="204"/>
    <col min="1032" max="1032" width="11.88671875" style="204" customWidth="1"/>
    <col min="1033" max="1033" width="11.5546875" style="204" customWidth="1"/>
    <col min="1034" max="1034" width="12.5546875" style="204" customWidth="1"/>
    <col min="1035" max="1035" width="13.33203125" style="204" customWidth="1"/>
    <col min="1036" max="1279" width="8.88671875" style="204"/>
    <col min="1280" max="1280" width="10.88671875" style="204" customWidth="1"/>
    <col min="1281" max="1281" width="11.44140625" style="204" customWidth="1"/>
    <col min="1282" max="1282" width="10.5546875" style="204" customWidth="1"/>
    <col min="1283" max="1283" width="12" style="204" customWidth="1"/>
    <col min="1284" max="1284" width="3.6640625" style="204" customWidth="1"/>
    <col min="1285" max="1285" width="11" style="204" customWidth="1"/>
    <col min="1286" max="1286" width="7" style="204" customWidth="1"/>
    <col min="1287" max="1287" width="8.88671875" style="204"/>
    <col min="1288" max="1288" width="11.88671875" style="204" customWidth="1"/>
    <col min="1289" max="1289" width="11.5546875" style="204" customWidth="1"/>
    <col min="1290" max="1290" width="12.5546875" style="204" customWidth="1"/>
    <col min="1291" max="1291" width="13.33203125" style="204" customWidth="1"/>
    <col min="1292" max="1535" width="8.88671875" style="204"/>
    <col min="1536" max="1536" width="10.88671875" style="204" customWidth="1"/>
    <col min="1537" max="1537" width="11.44140625" style="204" customWidth="1"/>
    <col min="1538" max="1538" width="10.5546875" style="204" customWidth="1"/>
    <col min="1539" max="1539" width="12" style="204" customWidth="1"/>
    <col min="1540" max="1540" width="3.6640625" style="204" customWidth="1"/>
    <col min="1541" max="1541" width="11" style="204" customWidth="1"/>
    <col min="1542" max="1542" width="7" style="204" customWidth="1"/>
    <col min="1543" max="1543" width="8.88671875" style="204"/>
    <col min="1544" max="1544" width="11.88671875" style="204" customWidth="1"/>
    <col min="1545" max="1545" width="11.5546875" style="204" customWidth="1"/>
    <col min="1546" max="1546" width="12.5546875" style="204" customWidth="1"/>
    <col min="1547" max="1547" width="13.33203125" style="204" customWidth="1"/>
    <col min="1548" max="1791" width="8.88671875" style="204"/>
    <col min="1792" max="1792" width="10.88671875" style="204" customWidth="1"/>
    <col min="1793" max="1793" width="11.44140625" style="204" customWidth="1"/>
    <col min="1794" max="1794" width="10.5546875" style="204" customWidth="1"/>
    <col min="1795" max="1795" width="12" style="204" customWidth="1"/>
    <col min="1796" max="1796" width="3.6640625" style="204" customWidth="1"/>
    <col min="1797" max="1797" width="11" style="204" customWidth="1"/>
    <col min="1798" max="1798" width="7" style="204" customWidth="1"/>
    <col min="1799" max="1799" width="8.88671875" style="204"/>
    <col min="1800" max="1800" width="11.88671875" style="204" customWidth="1"/>
    <col min="1801" max="1801" width="11.5546875" style="204" customWidth="1"/>
    <col min="1802" max="1802" width="12.5546875" style="204" customWidth="1"/>
    <col min="1803" max="1803" width="13.33203125" style="204" customWidth="1"/>
    <col min="1804" max="2047" width="8.88671875" style="204"/>
    <col min="2048" max="2048" width="10.88671875" style="204" customWidth="1"/>
    <col min="2049" max="2049" width="11.44140625" style="204" customWidth="1"/>
    <col min="2050" max="2050" width="10.5546875" style="204" customWidth="1"/>
    <col min="2051" max="2051" width="12" style="204" customWidth="1"/>
    <col min="2052" max="2052" width="3.6640625" style="204" customWidth="1"/>
    <col min="2053" max="2053" width="11" style="204" customWidth="1"/>
    <col min="2054" max="2054" width="7" style="204" customWidth="1"/>
    <col min="2055" max="2055" width="8.88671875" style="204"/>
    <col min="2056" max="2056" width="11.88671875" style="204" customWidth="1"/>
    <col min="2057" max="2057" width="11.5546875" style="204" customWidth="1"/>
    <col min="2058" max="2058" width="12.5546875" style="204" customWidth="1"/>
    <col min="2059" max="2059" width="13.33203125" style="204" customWidth="1"/>
    <col min="2060" max="2303" width="8.88671875" style="204"/>
    <col min="2304" max="2304" width="10.88671875" style="204" customWidth="1"/>
    <col min="2305" max="2305" width="11.44140625" style="204" customWidth="1"/>
    <col min="2306" max="2306" width="10.5546875" style="204" customWidth="1"/>
    <col min="2307" max="2307" width="12" style="204" customWidth="1"/>
    <col min="2308" max="2308" width="3.6640625" style="204" customWidth="1"/>
    <col min="2309" max="2309" width="11" style="204" customWidth="1"/>
    <col min="2310" max="2310" width="7" style="204" customWidth="1"/>
    <col min="2311" max="2311" width="8.88671875" style="204"/>
    <col min="2312" max="2312" width="11.88671875" style="204" customWidth="1"/>
    <col min="2313" max="2313" width="11.5546875" style="204" customWidth="1"/>
    <col min="2314" max="2314" width="12.5546875" style="204" customWidth="1"/>
    <col min="2315" max="2315" width="13.33203125" style="204" customWidth="1"/>
    <col min="2316" max="2559" width="8.88671875" style="204"/>
    <col min="2560" max="2560" width="10.88671875" style="204" customWidth="1"/>
    <col min="2561" max="2561" width="11.44140625" style="204" customWidth="1"/>
    <col min="2562" max="2562" width="10.5546875" style="204" customWidth="1"/>
    <col min="2563" max="2563" width="12" style="204" customWidth="1"/>
    <col min="2564" max="2564" width="3.6640625" style="204" customWidth="1"/>
    <col min="2565" max="2565" width="11" style="204" customWidth="1"/>
    <col min="2566" max="2566" width="7" style="204" customWidth="1"/>
    <col min="2567" max="2567" width="8.88671875" style="204"/>
    <col min="2568" max="2568" width="11.88671875" style="204" customWidth="1"/>
    <col min="2569" max="2569" width="11.5546875" style="204" customWidth="1"/>
    <col min="2570" max="2570" width="12.5546875" style="204" customWidth="1"/>
    <col min="2571" max="2571" width="13.33203125" style="204" customWidth="1"/>
    <col min="2572" max="2815" width="8.88671875" style="204"/>
    <col min="2816" max="2816" width="10.88671875" style="204" customWidth="1"/>
    <col min="2817" max="2817" width="11.44140625" style="204" customWidth="1"/>
    <col min="2818" max="2818" width="10.5546875" style="204" customWidth="1"/>
    <col min="2819" max="2819" width="12" style="204" customWidth="1"/>
    <col min="2820" max="2820" width="3.6640625" style="204" customWidth="1"/>
    <col min="2821" max="2821" width="11" style="204" customWidth="1"/>
    <col min="2822" max="2822" width="7" style="204" customWidth="1"/>
    <col min="2823" max="2823" width="8.88671875" style="204"/>
    <col min="2824" max="2824" width="11.88671875" style="204" customWidth="1"/>
    <col min="2825" max="2825" width="11.5546875" style="204" customWidth="1"/>
    <col min="2826" max="2826" width="12.5546875" style="204" customWidth="1"/>
    <col min="2827" max="2827" width="13.33203125" style="204" customWidth="1"/>
    <col min="2828" max="3071" width="8.88671875" style="204"/>
    <col min="3072" max="3072" width="10.88671875" style="204" customWidth="1"/>
    <col min="3073" max="3073" width="11.44140625" style="204" customWidth="1"/>
    <col min="3074" max="3074" width="10.5546875" style="204" customWidth="1"/>
    <col min="3075" max="3075" width="12" style="204" customWidth="1"/>
    <col min="3076" max="3076" width="3.6640625" style="204" customWidth="1"/>
    <col min="3077" max="3077" width="11" style="204" customWidth="1"/>
    <col min="3078" max="3078" width="7" style="204" customWidth="1"/>
    <col min="3079" max="3079" width="8.88671875" style="204"/>
    <col min="3080" max="3080" width="11.88671875" style="204" customWidth="1"/>
    <col min="3081" max="3081" width="11.5546875" style="204" customWidth="1"/>
    <col min="3082" max="3082" width="12.5546875" style="204" customWidth="1"/>
    <col min="3083" max="3083" width="13.33203125" style="204" customWidth="1"/>
    <col min="3084" max="3327" width="8.88671875" style="204"/>
    <col min="3328" max="3328" width="10.88671875" style="204" customWidth="1"/>
    <col min="3329" max="3329" width="11.44140625" style="204" customWidth="1"/>
    <col min="3330" max="3330" width="10.5546875" style="204" customWidth="1"/>
    <col min="3331" max="3331" width="12" style="204" customWidth="1"/>
    <col min="3332" max="3332" width="3.6640625" style="204" customWidth="1"/>
    <col min="3333" max="3333" width="11" style="204" customWidth="1"/>
    <col min="3334" max="3334" width="7" style="204" customWidth="1"/>
    <col min="3335" max="3335" width="8.88671875" style="204"/>
    <col min="3336" max="3336" width="11.88671875" style="204" customWidth="1"/>
    <col min="3337" max="3337" width="11.5546875" style="204" customWidth="1"/>
    <col min="3338" max="3338" width="12.5546875" style="204" customWidth="1"/>
    <col min="3339" max="3339" width="13.33203125" style="204" customWidth="1"/>
    <col min="3340" max="3583" width="8.88671875" style="204"/>
    <col min="3584" max="3584" width="10.88671875" style="204" customWidth="1"/>
    <col min="3585" max="3585" width="11.44140625" style="204" customWidth="1"/>
    <col min="3586" max="3586" width="10.5546875" style="204" customWidth="1"/>
    <col min="3587" max="3587" width="12" style="204" customWidth="1"/>
    <col min="3588" max="3588" width="3.6640625" style="204" customWidth="1"/>
    <col min="3589" max="3589" width="11" style="204" customWidth="1"/>
    <col min="3590" max="3590" width="7" style="204" customWidth="1"/>
    <col min="3591" max="3591" width="8.88671875" style="204"/>
    <col min="3592" max="3592" width="11.88671875" style="204" customWidth="1"/>
    <col min="3593" max="3593" width="11.5546875" style="204" customWidth="1"/>
    <col min="3594" max="3594" width="12.5546875" style="204" customWidth="1"/>
    <col min="3595" max="3595" width="13.33203125" style="204" customWidth="1"/>
    <col min="3596" max="3839" width="8.88671875" style="204"/>
    <col min="3840" max="3840" width="10.88671875" style="204" customWidth="1"/>
    <col min="3841" max="3841" width="11.44140625" style="204" customWidth="1"/>
    <col min="3842" max="3842" width="10.5546875" style="204" customWidth="1"/>
    <col min="3843" max="3843" width="12" style="204" customWidth="1"/>
    <col min="3844" max="3844" width="3.6640625" style="204" customWidth="1"/>
    <col min="3845" max="3845" width="11" style="204" customWidth="1"/>
    <col min="3846" max="3846" width="7" style="204" customWidth="1"/>
    <col min="3847" max="3847" width="8.88671875" style="204"/>
    <col min="3848" max="3848" width="11.88671875" style="204" customWidth="1"/>
    <col min="3849" max="3849" width="11.5546875" style="204" customWidth="1"/>
    <col min="3850" max="3850" width="12.5546875" style="204" customWidth="1"/>
    <col min="3851" max="3851" width="13.33203125" style="204" customWidth="1"/>
    <col min="3852" max="4095" width="8.88671875" style="204"/>
    <col min="4096" max="4096" width="10.88671875" style="204" customWidth="1"/>
    <col min="4097" max="4097" width="11.44140625" style="204" customWidth="1"/>
    <col min="4098" max="4098" width="10.5546875" style="204" customWidth="1"/>
    <col min="4099" max="4099" width="12" style="204" customWidth="1"/>
    <col min="4100" max="4100" width="3.6640625" style="204" customWidth="1"/>
    <col min="4101" max="4101" width="11" style="204" customWidth="1"/>
    <col min="4102" max="4102" width="7" style="204" customWidth="1"/>
    <col min="4103" max="4103" width="8.88671875" style="204"/>
    <col min="4104" max="4104" width="11.88671875" style="204" customWidth="1"/>
    <col min="4105" max="4105" width="11.5546875" style="204" customWidth="1"/>
    <col min="4106" max="4106" width="12.5546875" style="204" customWidth="1"/>
    <col min="4107" max="4107" width="13.33203125" style="204" customWidth="1"/>
    <col min="4108" max="4351" width="8.88671875" style="204"/>
    <col min="4352" max="4352" width="10.88671875" style="204" customWidth="1"/>
    <col min="4353" max="4353" width="11.44140625" style="204" customWidth="1"/>
    <col min="4354" max="4354" width="10.5546875" style="204" customWidth="1"/>
    <col min="4355" max="4355" width="12" style="204" customWidth="1"/>
    <col min="4356" max="4356" width="3.6640625" style="204" customWidth="1"/>
    <col min="4357" max="4357" width="11" style="204" customWidth="1"/>
    <col min="4358" max="4358" width="7" style="204" customWidth="1"/>
    <col min="4359" max="4359" width="8.88671875" style="204"/>
    <col min="4360" max="4360" width="11.88671875" style="204" customWidth="1"/>
    <col min="4361" max="4361" width="11.5546875" style="204" customWidth="1"/>
    <col min="4362" max="4362" width="12.5546875" style="204" customWidth="1"/>
    <col min="4363" max="4363" width="13.33203125" style="204" customWidth="1"/>
    <col min="4364" max="4607" width="8.88671875" style="204"/>
    <col min="4608" max="4608" width="10.88671875" style="204" customWidth="1"/>
    <col min="4609" max="4609" width="11.44140625" style="204" customWidth="1"/>
    <col min="4610" max="4610" width="10.5546875" style="204" customWidth="1"/>
    <col min="4611" max="4611" width="12" style="204" customWidth="1"/>
    <col min="4612" max="4612" width="3.6640625" style="204" customWidth="1"/>
    <col min="4613" max="4613" width="11" style="204" customWidth="1"/>
    <col min="4614" max="4614" width="7" style="204" customWidth="1"/>
    <col min="4615" max="4615" width="8.88671875" style="204"/>
    <col min="4616" max="4616" width="11.88671875" style="204" customWidth="1"/>
    <col min="4617" max="4617" width="11.5546875" style="204" customWidth="1"/>
    <col min="4618" max="4618" width="12.5546875" style="204" customWidth="1"/>
    <col min="4619" max="4619" width="13.33203125" style="204" customWidth="1"/>
    <col min="4620" max="4863" width="8.88671875" style="204"/>
    <col min="4864" max="4864" width="10.88671875" style="204" customWidth="1"/>
    <col min="4865" max="4865" width="11.44140625" style="204" customWidth="1"/>
    <col min="4866" max="4866" width="10.5546875" style="204" customWidth="1"/>
    <col min="4867" max="4867" width="12" style="204" customWidth="1"/>
    <col min="4868" max="4868" width="3.6640625" style="204" customWidth="1"/>
    <col min="4869" max="4869" width="11" style="204" customWidth="1"/>
    <col min="4870" max="4870" width="7" style="204" customWidth="1"/>
    <col min="4871" max="4871" width="8.88671875" style="204"/>
    <col min="4872" max="4872" width="11.88671875" style="204" customWidth="1"/>
    <col min="4873" max="4873" width="11.5546875" style="204" customWidth="1"/>
    <col min="4874" max="4874" width="12.5546875" style="204" customWidth="1"/>
    <col min="4875" max="4875" width="13.33203125" style="204" customWidth="1"/>
    <col min="4876" max="5119" width="8.88671875" style="204"/>
    <col min="5120" max="5120" width="10.88671875" style="204" customWidth="1"/>
    <col min="5121" max="5121" width="11.44140625" style="204" customWidth="1"/>
    <col min="5122" max="5122" width="10.5546875" style="204" customWidth="1"/>
    <col min="5123" max="5123" width="12" style="204" customWidth="1"/>
    <col min="5124" max="5124" width="3.6640625" style="204" customWidth="1"/>
    <col min="5125" max="5125" width="11" style="204" customWidth="1"/>
    <col min="5126" max="5126" width="7" style="204" customWidth="1"/>
    <col min="5127" max="5127" width="8.88671875" style="204"/>
    <col min="5128" max="5128" width="11.88671875" style="204" customWidth="1"/>
    <col min="5129" max="5129" width="11.5546875" style="204" customWidth="1"/>
    <col min="5130" max="5130" width="12.5546875" style="204" customWidth="1"/>
    <col min="5131" max="5131" width="13.33203125" style="204" customWidth="1"/>
    <col min="5132" max="5375" width="8.88671875" style="204"/>
    <col min="5376" max="5376" width="10.88671875" style="204" customWidth="1"/>
    <col min="5377" max="5377" width="11.44140625" style="204" customWidth="1"/>
    <col min="5378" max="5378" width="10.5546875" style="204" customWidth="1"/>
    <col min="5379" max="5379" width="12" style="204" customWidth="1"/>
    <col min="5380" max="5380" width="3.6640625" style="204" customWidth="1"/>
    <col min="5381" max="5381" width="11" style="204" customWidth="1"/>
    <col min="5382" max="5382" width="7" style="204" customWidth="1"/>
    <col min="5383" max="5383" width="8.88671875" style="204"/>
    <col min="5384" max="5384" width="11.88671875" style="204" customWidth="1"/>
    <col min="5385" max="5385" width="11.5546875" style="204" customWidth="1"/>
    <col min="5386" max="5386" width="12.5546875" style="204" customWidth="1"/>
    <col min="5387" max="5387" width="13.33203125" style="204" customWidth="1"/>
    <col min="5388" max="5631" width="8.88671875" style="204"/>
    <col min="5632" max="5632" width="10.88671875" style="204" customWidth="1"/>
    <col min="5633" max="5633" width="11.44140625" style="204" customWidth="1"/>
    <col min="5634" max="5634" width="10.5546875" style="204" customWidth="1"/>
    <col min="5635" max="5635" width="12" style="204" customWidth="1"/>
    <col min="5636" max="5636" width="3.6640625" style="204" customWidth="1"/>
    <col min="5637" max="5637" width="11" style="204" customWidth="1"/>
    <col min="5638" max="5638" width="7" style="204" customWidth="1"/>
    <col min="5639" max="5639" width="8.88671875" style="204"/>
    <col min="5640" max="5640" width="11.88671875" style="204" customWidth="1"/>
    <col min="5641" max="5641" width="11.5546875" style="204" customWidth="1"/>
    <col min="5642" max="5642" width="12.5546875" style="204" customWidth="1"/>
    <col min="5643" max="5643" width="13.33203125" style="204" customWidth="1"/>
    <col min="5644" max="5887" width="8.88671875" style="204"/>
    <col min="5888" max="5888" width="10.88671875" style="204" customWidth="1"/>
    <col min="5889" max="5889" width="11.44140625" style="204" customWidth="1"/>
    <col min="5890" max="5890" width="10.5546875" style="204" customWidth="1"/>
    <col min="5891" max="5891" width="12" style="204" customWidth="1"/>
    <col min="5892" max="5892" width="3.6640625" style="204" customWidth="1"/>
    <col min="5893" max="5893" width="11" style="204" customWidth="1"/>
    <col min="5894" max="5894" width="7" style="204" customWidth="1"/>
    <col min="5895" max="5895" width="8.88671875" style="204"/>
    <col min="5896" max="5896" width="11.88671875" style="204" customWidth="1"/>
    <col min="5897" max="5897" width="11.5546875" style="204" customWidth="1"/>
    <col min="5898" max="5898" width="12.5546875" style="204" customWidth="1"/>
    <col min="5899" max="5899" width="13.33203125" style="204" customWidth="1"/>
    <col min="5900" max="6143" width="8.88671875" style="204"/>
    <col min="6144" max="6144" width="10.88671875" style="204" customWidth="1"/>
    <col min="6145" max="6145" width="11.44140625" style="204" customWidth="1"/>
    <col min="6146" max="6146" width="10.5546875" style="204" customWidth="1"/>
    <col min="6147" max="6147" width="12" style="204" customWidth="1"/>
    <col min="6148" max="6148" width="3.6640625" style="204" customWidth="1"/>
    <col min="6149" max="6149" width="11" style="204" customWidth="1"/>
    <col min="6150" max="6150" width="7" style="204" customWidth="1"/>
    <col min="6151" max="6151" width="8.88671875" style="204"/>
    <col min="6152" max="6152" width="11.88671875" style="204" customWidth="1"/>
    <col min="6153" max="6153" width="11.5546875" style="204" customWidth="1"/>
    <col min="6154" max="6154" width="12.5546875" style="204" customWidth="1"/>
    <col min="6155" max="6155" width="13.33203125" style="204" customWidth="1"/>
    <col min="6156" max="6399" width="8.88671875" style="204"/>
    <col min="6400" max="6400" width="10.88671875" style="204" customWidth="1"/>
    <col min="6401" max="6401" width="11.44140625" style="204" customWidth="1"/>
    <col min="6402" max="6402" width="10.5546875" style="204" customWidth="1"/>
    <col min="6403" max="6403" width="12" style="204" customWidth="1"/>
    <col min="6404" max="6404" width="3.6640625" style="204" customWidth="1"/>
    <col min="6405" max="6405" width="11" style="204" customWidth="1"/>
    <col min="6406" max="6406" width="7" style="204" customWidth="1"/>
    <col min="6407" max="6407" width="8.88671875" style="204"/>
    <col min="6408" max="6408" width="11.88671875" style="204" customWidth="1"/>
    <col min="6409" max="6409" width="11.5546875" style="204" customWidth="1"/>
    <col min="6410" max="6410" width="12.5546875" style="204" customWidth="1"/>
    <col min="6411" max="6411" width="13.33203125" style="204" customWidth="1"/>
    <col min="6412" max="6655" width="8.88671875" style="204"/>
    <col min="6656" max="6656" width="10.88671875" style="204" customWidth="1"/>
    <col min="6657" max="6657" width="11.44140625" style="204" customWidth="1"/>
    <col min="6658" max="6658" width="10.5546875" style="204" customWidth="1"/>
    <col min="6659" max="6659" width="12" style="204" customWidth="1"/>
    <col min="6660" max="6660" width="3.6640625" style="204" customWidth="1"/>
    <col min="6661" max="6661" width="11" style="204" customWidth="1"/>
    <col min="6662" max="6662" width="7" style="204" customWidth="1"/>
    <col min="6663" max="6663" width="8.88671875" style="204"/>
    <col min="6664" max="6664" width="11.88671875" style="204" customWidth="1"/>
    <col min="6665" max="6665" width="11.5546875" style="204" customWidth="1"/>
    <col min="6666" max="6666" width="12.5546875" style="204" customWidth="1"/>
    <col min="6667" max="6667" width="13.33203125" style="204" customWidth="1"/>
    <col min="6668" max="6911" width="8.88671875" style="204"/>
    <col min="6912" max="6912" width="10.88671875" style="204" customWidth="1"/>
    <col min="6913" max="6913" width="11.44140625" style="204" customWidth="1"/>
    <col min="6914" max="6914" width="10.5546875" style="204" customWidth="1"/>
    <col min="6915" max="6915" width="12" style="204" customWidth="1"/>
    <col min="6916" max="6916" width="3.6640625" style="204" customWidth="1"/>
    <col min="6917" max="6917" width="11" style="204" customWidth="1"/>
    <col min="6918" max="6918" width="7" style="204" customWidth="1"/>
    <col min="6919" max="6919" width="8.88671875" style="204"/>
    <col min="6920" max="6920" width="11.88671875" style="204" customWidth="1"/>
    <col min="6921" max="6921" width="11.5546875" style="204" customWidth="1"/>
    <col min="6922" max="6922" width="12.5546875" style="204" customWidth="1"/>
    <col min="6923" max="6923" width="13.33203125" style="204" customWidth="1"/>
    <col min="6924" max="7167" width="8.88671875" style="204"/>
    <col min="7168" max="7168" width="10.88671875" style="204" customWidth="1"/>
    <col min="7169" max="7169" width="11.44140625" style="204" customWidth="1"/>
    <col min="7170" max="7170" width="10.5546875" style="204" customWidth="1"/>
    <col min="7171" max="7171" width="12" style="204" customWidth="1"/>
    <col min="7172" max="7172" width="3.6640625" style="204" customWidth="1"/>
    <col min="7173" max="7173" width="11" style="204" customWidth="1"/>
    <col min="7174" max="7174" width="7" style="204" customWidth="1"/>
    <col min="7175" max="7175" width="8.88671875" style="204"/>
    <col min="7176" max="7176" width="11.88671875" style="204" customWidth="1"/>
    <col min="7177" max="7177" width="11.5546875" style="204" customWidth="1"/>
    <col min="7178" max="7178" width="12.5546875" style="204" customWidth="1"/>
    <col min="7179" max="7179" width="13.33203125" style="204" customWidth="1"/>
    <col min="7180" max="7423" width="8.88671875" style="204"/>
    <col min="7424" max="7424" width="10.88671875" style="204" customWidth="1"/>
    <col min="7425" max="7425" width="11.44140625" style="204" customWidth="1"/>
    <col min="7426" max="7426" width="10.5546875" style="204" customWidth="1"/>
    <col min="7427" max="7427" width="12" style="204" customWidth="1"/>
    <col min="7428" max="7428" width="3.6640625" style="204" customWidth="1"/>
    <col min="7429" max="7429" width="11" style="204" customWidth="1"/>
    <col min="7430" max="7430" width="7" style="204" customWidth="1"/>
    <col min="7431" max="7431" width="8.88671875" style="204"/>
    <col min="7432" max="7432" width="11.88671875" style="204" customWidth="1"/>
    <col min="7433" max="7433" width="11.5546875" style="204" customWidth="1"/>
    <col min="7434" max="7434" width="12.5546875" style="204" customWidth="1"/>
    <col min="7435" max="7435" width="13.33203125" style="204" customWidth="1"/>
    <col min="7436" max="7679" width="8.88671875" style="204"/>
    <col min="7680" max="7680" width="10.88671875" style="204" customWidth="1"/>
    <col min="7681" max="7681" width="11.44140625" style="204" customWidth="1"/>
    <col min="7682" max="7682" width="10.5546875" style="204" customWidth="1"/>
    <col min="7683" max="7683" width="12" style="204" customWidth="1"/>
    <col min="7684" max="7684" width="3.6640625" style="204" customWidth="1"/>
    <col min="7685" max="7685" width="11" style="204" customWidth="1"/>
    <col min="7686" max="7686" width="7" style="204" customWidth="1"/>
    <col min="7687" max="7687" width="8.88671875" style="204"/>
    <col min="7688" max="7688" width="11.88671875" style="204" customWidth="1"/>
    <col min="7689" max="7689" width="11.5546875" style="204" customWidth="1"/>
    <col min="7690" max="7690" width="12.5546875" style="204" customWidth="1"/>
    <col min="7691" max="7691" width="13.33203125" style="204" customWidth="1"/>
    <col min="7692" max="7935" width="8.88671875" style="204"/>
    <col min="7936" max="7936" width="10.88671875" style="204" customWidth="1"/>
    <col min="7937" max="7937" width="11.44140625" style="204" customWidth="1"/>
    <col min="7938" max="7938" width="10.5546875" style="204" customWidth="1"/>
    <col min="7939" max="7939" width="12" style="204" customWidth="1"/>
    <col min="7940" max="7940" width="3.6640625" style="204" customWidth="1"/>
    <col min="7941" max="7941" width="11" style="204" customWidth="1"/>
    <col min="7942" max="7942" width="7" style="204" customWidth="1"/>
    <col min="7943" max="7943" width="8.88671875" style="204"/>
    <col min="7944" max="7944" width="11.88671875" style="204" customWidth="1"/>
    <col min="7945" max="7945" width="11.5546875" style="204" customWidth="1"/>
    <col min="7946" max="7946" width="12.5546875" style="204" customWidth="1"/>
    <col min="7947" max="7947" width="13.33203125" style="204" customWidth="1"/>
    <col min="7948" max="8191" width="8.88671875" style="204"/>
    <col min="8192" max="8192" width="10.88671875" style="204" customWidth="1"/>
    <col min="8193" max="8193" width="11.44140625" style="204" customWidth="1"/>
    <col min="8194" max="8194" width="10.5546875" style="204" customWidth="1"/>
    <col min="8195" max="8195" width="12" style="204" customWidth="1"/>
    <col min="8196" max="8196" width="3.6640625" style="204" customWidth="1"/>
    <col min="8197" max="8197" width="11" style="204" customWidth="1"/>
    <col min="8198" max="8198" width="7" style="204" customWidth="1"/>
    <col min="8199" max="8199" width="8.88671875" style="204"/>
    <col min="8200" max="8200" width="11.88671875" style="204" customWidth="1"/>
    <col min="8201" max="8201" width="11.5546875" style="204" customWidth="1"/>
    <col min="8202" max="8202" width="12.5546875" style="204" customWidth="1"/>
    <col min="8203" max="8203" width="13.33203125" style="204" customWidth="1"/>
    <col min="8204" max="8447" width="8.88671875" style="204"/>
    <col min="8448" max="8448" width="10.88671875" style="204" customWidth="1"/>
    <col min="8449" max="8449" width="11.44140625" style="204" customWidth="1"/>
    <col min="8450" max="8450" width="10.5546875" style="204" customWidth="1"/>
    <col min="8451" max="8451" width="12" style="204" customWidth="1"/>
    <col min="8452" max="8452" width="3.6640625" style="204" customWidth="1"/>
    <col min="8453" max="8453" width="11" style="204" customWidth="1"/>
    <col min="8454" max="8454" width="7" style="204" customWidth="1"/>
    <col min="8455" max="8455" width="8.88671875" style="204"/>
    <col min="8456" max="8456" width="11.88671875" style="204" customWidth="1"/>
    <col min="8457" max="8457" width="11.5546875" style="204" customWidth="1"/>
    <col min="8458" max="8458" width="12.5546875" style="204" customWidth="1"/>
    <col min="8459" max="8459" width="13.33203125" style="204" customWidth="1"/>
    <col min="8460" max="8703" width="8.88671875" style="204"/>
    <col min="8704" max="8704" width="10.88671875" style="204" customWidth="1"/>
    <col min="8705" max="8705" width="11.44140625" style="204" customWidth="1"/>
    <col min="8706" max="8706" width="10.5546875" style="204" customWidth="1"/>
    <col min="8707" max="8707" width="12" style="204" customWidth="1"/>
    <col min="8708" max="8708" width="3.6640625" style="204" customWidth="1"/>
    <col min="8709" max="8709" width="11" style="204" customWidth="1"/>
    <col min="8710" max="8710" width="7" style="204" customWidth="1"/>
    <col min="8711" max="8711" width="8.88671875" style="204"/>
    <col min="8712" max="8712" width="11.88671875" style="204" customWidth="1"/>
    <col min="8713" max="8713" width="11.5546875" style="204" customWidth="1"/>
    <col min="8714" max="8714" width="12.5546875" style="204" customWidth="1"/>
    <col min="8715" max="8715" width="13.33203125" style="204" customWidth="1"/>
    <col min="8716" max="8959" width="8.88671875" style="204"/>
    <col min="8960" max="8960" width="10.88671875" style="204" customWidth="1"/>
    <col min="8961" max="8961" width="11.44140625" style="204" customWidth="1"/>
    <col min="8962" max="8962" width="10.5546875" style="204" customWidth="1"/>
    <col min="8963" max="8963" width="12" style="204" customWidth="1"/>
    <col min="8964" max="8964" width="3.6640625" style="204" customWidth="1"/>
    <col min="8965" max="8965" width="11" style="204" customWidth="1"/>
    <col min="8966" max="8966" width="7" style="204" customWidth="1"/>
    <col min="8967" max="8967" width="8.88671875" style="204"/>
    <col min="8968" max="8968" width="11.88671875" style="204" customWidth="1"/>
    <col min="8969" max="8969" width="11.5546875" style="204" customWidth="1"/>
    <col min="8970" max="8970" width="12.5546875" style="204" customWidth="1"/>
    <col min="8971" max="8971" width="13.33203125" style="204" customWidth="1"/>
    <col min="8972" max="9215" width="8.88671875" style="204"/>
    <col min="9216" max="9216" width="10.88671875" style="204" customWidth="1"/>
    <col min="9217" max="9217" width="11.44140625" style="204" customWidth="1"/>
    <col min="9218" max="9218" width="10.5546875" style="204" customWidth="1"/>
    <col min="9219" max="9219" width="12" style="204" customWidth="1"/>
    <col min="9220" max="9220" width="3.6640625" style="204" customWidth="1"/>
    <col min="9221" max="9221" width="11" style="204" customWidth="1"/>
    <col min="9222" max="9222" width="7" style="204" customWidth="1"/>
    <col min="9223" max="9223" width="8.88671875" style="204"/>
    <col min="9224" max="9224" width="11.88671875" style="204" customWidth="1"/>
    <col min="9225" max="9225" width="11.5546875" style="204" customWidth="1"/>
    <col min="9226" max="9226" width="12.5546875" style="204" customWidth="1"/>
    <col min="9227" max="9227" width="13.33203125" style="204" customWidth="1"/>
    <col min="9228" max="9471" width="8.88671875" style="204"/>
    <col min="9472" max="9472" width="10.88671875" style="204" customWidth="1"/>
    <col min="9473" max="9473" width="11.44140625" style="204" customWidth="1"/>
    <col min="9474" max="9474" width="10.5546875" style="204" customWidth="1"/>
    <col min="9475" max="9475" width="12" style="204" customWidth="1"/>
    <col min="9476" max="9476" width="3.6640625" style="204" customWidth="1"/>
    <col min="9477" max="9477" width="11" style="204" customWidth="1"/>
    <col min="9478" max="9478" width="7" style="204" customWidth="1"/>
    <col min="9479" max="9479" width="8.88671875" style="204"/>
    <col min="9480" max="9480" width="11.88671875" style="204" customWidth="1"/>
    <col min="9481" max="9481" width="11.5546875" style="204" customWidth="1"/>
    <col min="9482" max="9482" width="12.5546875" style="204" customWidth="1"/>
    <col min="9483" max="9483" width="13.33203125" style="204" customWidth="1"/>
    <col min="9484" max="9727" width="8.88671875" style="204"/>
    <col min="9728" max="9728" width="10.88671875" style="204" customWidth="1"/>
    <col min="9729" max="9729" width="11.44140625" style="204" customWidth="1"/>
    <col min="9730" max="9730" width="10.5546875" style="204" customWidth="1"/>
    <col min="9731" max="9731" width="12" style="204" customWidth="1"/>
    <col min="9732" max="9732" width="3.6640625" style="204" customWidth="1"/>
    <col min="9733" max="9733" width="11" style="204" customWidth="1"/>
    <col min="9734" max="9734" width="7" style="204" customWidth="1"/>
    <col min="9735" max="9735" width="8.88671875" style="204"/>
    <col min="9736" max="9736" width="11.88671875" style="204" customWidth="1"/>
    <col min="9737" max="9737" width="11.5546875" style="204" customWidth="1"/>
    <col min="9738" max="9738" width="12.5546875" style="204" customWidth="1"/>
    <col min="9739" max="9739" width="13.33203125" style="204" customWidth="1"/>
    <col min="9740" max="9983" width="8.88671875" style="204"/>
    <col min="9984" max="9984" width="10.88671875" style="204" customWidth="1"/>
    <col min="9985" max="9985" width="11.44140625" style="204" customWidth="1"/>
    <col min="9986" max="9986" width="10.5546875" style="204" customWidth="1"/>
    <col min="9987" max="9987" width="12" style="204" customWidth="1"/>
    <col min="9988" max="9988" width="3.6640625" style="204" customWidth="1"/>
    <col min="9989" max="9989" width="11" style="204" customWidth="1"/>
    <col min="9990" max="9990" width="7" style="204" customWidth="1"/>
    <col min="9991" max="9991" width="8.88671875" style="204"/>
    <col min="9992" max="9992" width="11.88671875" style="204" customWidth="1"/>
    <col min="9993" max="9993" width="11.5546875" style="204" customWidth="1"/>
    <col min="9994" max="9994" width="12.5546875" style="204" customWidth="1"/>
    <col min="9995" max="9995" width="13.33203125" style="204" customWidth="1"/>
    <col min="9996" max="10239" width="8.88671875" style="204"/>
    <col min="10240" max="10240" width="10.88671875" style="204" customWidth="1"/>
    <col min="10241" max="10241" width="11.44140625" style="204" customWidth="1"/>
    <col min="10242" max="10242" width="10.5546875" style="204" customWidth="1"/>
    <col min="10243" max="10243" width="12" style="204" customWidth="1"/>
    <col min="10244" max="10244" width="3.6640625" style="204" customWidth="1"/>
    <col min="10245" max="10245" width="11" style="204" customWidth="1"/>
    <col min="10246" max="10246" width="7" style="204" customWidth="1"/>
    <col min="10247" max="10247" width="8.88671875" style="204"/>
    <col min="10248" max="10248" width="11.88671875" style="204" customWidth="1"/>
    <col min="10249" max="10249" width="11.5546875" style="204" customWidth="1"/>
    <col min="10250" max="10250" width="12.5546875" style="204" customWidth="1"/>
    <col min="10251" max="10251" width="13.33203125" style="204" customWidth="1"/>
    <col min="10252" max="10495" width="8.88671875" style="204"/>
    <col min="10496" max="10496" width="10.88671875" style="204" customWidth="1"/>
    <col min="10497" max="10497" width="11.44140625" style="204" customWidth="1"/>
    <col min="10498" max="10498" width="10.5546875" style="204" customWidth="1"/>
    <col min="10499" max="10499" width="12" style="204" customWidth="1"/>
    <col min="10500" max="10500" width="3.6640625" style="204" customWidth="1"/>
    <col min="10501" max="10501" width="11" style="204" customWidth="1"/>
    <col min="10502" max="10502" width="7" style="204" customWidth="1"/>
    <col min="10503" max="10503" width="8.88671875" style="204"/>
    <col min="10504" max="10504" width="11.88671875" style="204" customWidth="1"/>
    <col min="10505" max="10505" width="11.5546875" style="204" customWidth="1"/>
    <col min="10506" max="10506" width="12.5546875" style="204" customWidth="1"/>
    <col min="10507" max="10507" width="13.33203125" style="204" customWidth="1"/>
    <col min="10508" max="10751" width="8.88671875" style="204"/>
    <col min="10752" max="10752" width="10.88671875" style="204" customWidth="1"/>
    <col min="10753" max="10753" width="11.44140625" style="204" customWidth="1"/>
    <col min="10754" max="10754" width="10.5546875" style="204" customWidth="1"/>
    <col min="10755" max="10755" width="12" style="204" customWidth="1"/>
    <col min="10756" max="10756" width="3.6640625" style="204" customWidth="1"/>
    <col min="10757" max="10757" width="11" style="204" customWidth="1"/>
    <col min="10758" max="10758" width="7" style="204" customWidth="1"/>
    <col min="10759" max="10759" width="8.88671875" style="204"/>
    <col min="10760" max="10760" width="11.88671875" style="204" customWidth="1"/>
    <col min="10761" max="10761" width="11.5546875" style="204" customWidth="1"/>
    <col min="10762" max="10762" width="12.5546875" style="204" customWidth="1"/>
    <col min="10763" max="10763" width="13.33203125" style="204" customWidth="1"/>
    <col min="10764" max="11007" width="8.88671875" style="204"/>
    <col min="11008" max="11008" width="10.88671875" style="204" customWidth="1"/>
    <col min="11009" max="11009" width="11.44140625" style="204" customWidth="1"/>
    <col min="11010" max="11010" width="10.5546875" style="204" customWidth="1"/>
    <col min="11011" max="11011" width="12" style="204" customWidth="1"/>
    <col min="11012" max="11012" width="3.6640625" style="204" customWidth="1"/>
    <col min="11013" max="11013" width="11" style="204" customWidth="1"/>
    <col min="11014" max="11014" width="7" style="204" customWidth="1"/>
    <col min="11015" max="11015" width="8.88671875" style="204"/>
    <col min="11016" max="11016" width="11.88671875" style="204" customWidth="1"/>
    <col min="11017" max="11017" width="11.5546875" style="204" customWidth="1"/>
    <col min="11018" max="11018" width="12.5546875" style="204" customWidth="1"/>
    <col min="11019" max="11019" width="13.33203125" style="204" customWidth="1"/>
    <col min="11020" max="11263" width="8.88671875" style="204"/>
    <col min="11264" max="11264" width="10.88671875" style="204" customWidth="1"/>
    <col min="11265" max="11265" width="11.44140625" style="204" customWidth="1"/>
    <col min="11266" max="11266" width="10.5546875" style="204" customWidth="1"/>
    <col min="11267" max="11267" width="12" style="204" customWidth="1"/>
    <col min="11268" max="11268" width="3.6640625" style="204" customWidth="1"/>
    <col min="11269" max="11269" width="11" style="204" customWidth="1"/>
    <col min="11270" max="11270" width="7" style="204" customWidth="1"/>
    <col min="11271" max="11271" width="8.88671875" style="204"/>
    <col min="11272" max="11272" width="11.88671875" style="204" customWidth="1"/>
    <col min="11273" max="11273" width="11.5546875" style="204" customWidth="1"/>
    <col min="11274" max="11274" width="12.5546875" style="204" customWidth="1"/>
    <col min="11275" max="11275" width="13.33203125" style="204" customWidth="1"/>
    <col min="11276" max="11519" width="8.88671875" style="204"/>
    <col min="11520" max="11520" width="10.88671875" style="204" customWidth="1"/>
    <col min="11521" max="11521" width="11.44140625" style="204" customWidth="1"/>
    <col min="11522" max="11522" width="10.5546875" style="204" customWidth="1"/>
    <col min="11523" max="11523" width="12" style="204" customWidth="1"/>
    <col min="11524" max="11524" width="3.6640625" style="204" customWidth="1"/>
    <col min="11525" max="11525" width="11" style="204" customWidth="1"/>
    <col min="11526" max="11526" width="7" style="204" customWidth="1"/>
    <col min="11527" max="11527" width="8.88671875" style="204"/>
    <col min="11528" max="11528" width="11.88671875" style="204" customWidth="1"/>
    <col min="11529" max="11529" width="11.5546875" style="204" customWidth="1"/>
    <col min="11530" max="11530" width="12.5546875" style="204" customWidth="1"/>
    <col min="11531" max="11531" width="13.33203125" style="204" customWidth="1"/>
    <col min="11532" max="11775" width="8.88671875" style="204"/>
    <col min="11776" max="11776" width="10.88671875" style="204" customWidth="1"/>
    <col min="11777" max="11777" width="11.44140625" style="204" customWidth="1"/>
    <col min="11778" max="11778" width="10.5546875" style="204" customWidth="1"/>
    <col min="11779" max="11779" width="12" style="204" customWidth="1"/>
    <col min="11780" max="11780" width="3.6640625" style="204" customWidth="1"/>
    <col min="11781" max="11781" width="11" style="204" customWidth="1"/>
    <col min="11782" max="11782" width="7" style="204" customWidth="1"/>
    <col min="11783" max="11783" width="8.88671875" style="204"/>
    <col min="11784" max="11784" width="11.88671875" style="204" customWidth="1"/>
    <col min="11785" max="11785" width="11.5546875" style="204" customWidth="1"/>
    <col min="11786" max="11786" width="12.5546875" style="204" customWidth="1"/>
    <col min="11787" max="11787" width="13.33203125" style="204" customWidth="1"/>
    <col min="11788" max="12031" width="8.88671875" style="204"/>
    <col min="12032" max="12032" width="10.88671875" style="204" customWidth="1"/>
    <col min="12033" max="12033" width="11.44140625" style="204" customWidth="1"/>
    <col min="12034" max="12034" width="10.5546875" style="204" customWidth="1"/>
    <col min="12035" max="12035" width="12" style="204" customWidth="1"/>
    <col min="12036" max="12036" width="3.6640625" style="204" customWidth="1"/>
    <col min="12037" max="12037" width="11" style="204" customWidth="1"/>
    <col min="12038" max="12038" width="7" style="204" customWidth="1"/>
    <col min="12039" max="12039" width="8.88671875" style="204"/>
    <col min="12040" max="12040" width="11.88671875" style="204" customWidth="1"/>
    <col min="12041" max="12041" width="11.5546875" style="204" customWidth="1"/>
    <col min="12042" max="12042" width="12.5546875" style="204" customWidth="1"/>
    <col min="12043" max="12043" width="13.33203125" style="204" customWidth="1"/>
    <col min="12044" max="12287" width="8.88671875" style="204"/>
    <col min="12288" max="12288" width="10.88671875" style="204" customWidth="1"/>
    <col min="12289" max="12289" width="11.44140625" style="204" customWidth="1"/>
    <col min="12290" max="12290" width="10.5546875" style="204" customWidth="1"/>
    <col min="12291" max="12291" width="12" style="204" customWidth="1"/>
    <col min="12292" max="12292" width="3.6640625" style="204" customWidth="1"/>
    <col min="12293" max="12293" width="11" style="204" customWidth="1"/>
    <col min="12294" max="12294" width="7" style="204" customWidth="1"/>
    <col min="12295" max="12295" width="8.88671875" style="204"/>
    <col min="12296" max="12296" width="11.88671875" style="204" customWidth="1"/>
    <col min="12297" max="12297" width="11.5546875" style="204" customWidth="1"/>
    <col min="12298" max="12298" width="12.5546875" style="204" customWidth="1"/>
    <col min="12299" max="12299" width="13.33203125" style="204" customWidth="1"/>
    <col min="12300" max="12543" width="8.88671875" style="204"/>
    <col min="12544" max="12544" width="10.88671875" style="204" customWidth="1"/>
    <col min="12545" max="12545" width="11.44140625" style="204" customWidth="1"/>
    <col min="12546" max="12546" width="10.5546875" style="204" customWidth="1"/>
    <col min="12547" max="12547" width="12" style="204" customWidth="1"/>
    <col min="12548" max="12548" width="3.6640625" style="204" customWidth="1"/>
    <col min="12549" max="12549" width="11" style="204" customWidth="1"/>
    <col min="12550" max="12550" width="7" style="204" customWidth="1"/>
    <col min="12551" max="12551" width="8.88671875" style="204"/>
    <col min="12552" max="12552" width="11.88671875" style="204" customWidth="1"/>
    <col min="12553" max="12553" width="11.5546875" style="204" customWidth="1"/>
    <col min="12554" max="12554" width="12.5546875" style="204" customWidth="1"/>
    <col min="12555" max="12555" width="13.33203125" style="204" customWidth="1"/>
    <col min="12556" max="12799" width="8.88671875" style="204"/>
    <col min="12800" max="12800" width="10.88671875" style="204" customWidth="1"/>
    <col min="12801" max="12801" width="11.44140625" style="204" customWidth="1"/>
    <col min="12802" max="12802" width="10.5546875" style="204" customWidth="1"/>
    <col min="12803" max="12803" width="12" style="204" customWidth="1"/>
    <col min="12804" max="12804" width="3.6640625" style="204" customWidth="1"/>
    <col min="12805" max="12805" width="11" style="204" customWidth="1"/>
    <col min="12806" max="12806" width="7" style="204" customWidth="1"/>
    <col min="12807" max="12807" width="8.88671875" style="204"/>
    <col min="12808" max="12808" width="11.88671875" style="204" customWidth="1"/>
    <col min="12809" max="12809" width="11.5546875" style="204" customWidth="1"/>
    <col min="12810" max="12810" width="12.5546875" style="204" customWidth="1"/>
    <col min="12811" max="12811" width="13.33203125" style="204" customWidth="1"/>
    <col min="12812" max="13055" width="8.88671875" style="204"/>
    <col min="13056" max="13056" width="10.88671875" style="204" customWidth="1"/>
    <col min="13057" max="13057" width="11.44140625" style="204" customWidth="1"/>
    <col min="13058" max="13058" width="10.5546875" style="204" customWidth="1"/>
    <col min="13059" max="13059" width="12" style="204" customWidth="1"/>
    <col min="13060" max="13060" width="3.6640625" style="204" customWidth="1"/>
    <col min="13061" max="13061" width="11" style="204" customWidth="1"/>
    <col min="13062" max="13062" width="7" style="204" customWidth="1"/>
    <col min="13063" max="13063" width="8.88671875" style="204"/>
    <col min="13064" max="13064" width="11.88671875" style="204" customWidth="1"/>
    <col min="13065" max="13065" width="11.5546875" style="204" customWidth="1"/>
    <col min="13066" max="13066" width="12.5546875" style="204" customWidth="1"/>
    <col min="13067" max="13067" width="13.33203125" style="204" customWidth="1"/>
    <col min="13068" max="13311" width="8.88671875" style="204"/>
    <col min="13312" max="13312" width="10.88671875" style="204" customWidth="1"/>
    <col min="13313" max="13313" width="11.44140625" style="204" customWidth="1"/>
    <col min="13314" max="13314" width="10.5546875" style="204" customWidth="1"/>
    <col min="13315" max="13315" width="12" style="204" customWidth="1"/>
    <col min="13316" max="13316" width="3.6640625" style="204" customWidth="1"/>
    <col min="13317" max="13317" width="11" style="204" customWidth="1"/>
    <col min="13318" max="13318" width="7" style="204" customWidth="1"/>
    <col min="13319" max="13319" width="8.88671875" style="204"/>
    <col min="13320" max="13320" width="11.88671875" style="204" customWidth="1"/>
    <col min="13321" max="13321" width="11.5546875" style="204" customWidth="1"/>
    <col min="13322" max="13322" width="12.5546875" style="204" customWidth="1"/>
    <col min="13323" max="13323" width="13.33203125" style="204" customWidth="1"/>
    <col min="13324" max="13567" width="8.88671875" style="204"/>
    <col min="13568" max="13568" width="10.88671875" style="204" customWidth="1"/>
    <col min="13569" max="13569" width="11.44140625" style="204" customWidth="1"/>
    <col min="13570" max="13570" width="10.5546875" style="204" customWidth="1"/>
    <col min="13571" max="13571" width="12" style="204" customWidth="1"/>
    <col min="13572" max="13572" width="3.6640625" style="204" customWidth="1"/>
    <col min="13573" max="13573" width="11" style="204" customWidth="1"/>
    <col min="13574" max="13574" width="7" style="204" customWidth="1"/>
    <col min="13575" max="13575" width="8.88671875" style="204"/>
    <col min="13576" max="13576" width="11.88671875" style="204" customWidth="1"/>
    <col min="13577" max="13577" width="11.5546875" style="204" customWidth="1"/>
    <col min="13578" max="13578" width="12.5546875" style="204" customWidth="1"/>
    <col min="13579" max="13579" width="13.33203125" style="204" customWidth="1"/>
    <col min="13580" max="13823" width="8.88671875" style="204"/>
    <col min="13824" max="13824" width="10.88671875" style="204" customWidth="1"/>
    <col min="13825" max="13825" width="11.44140625" style="204" customWidth="1"/>
    <col min="13826" max="13826" width="10.5546875" style="204" customWidth="1"/>
    <col min="13827" max="13827" width="12" style="204" customWidth="1"/>
    <col min="13828" max="13828" width="3.6640625" style="204" customWidth="1"/>
    <col min="13829" max="13829" width="11" style="204" customWidth="1"/>
    <col min="13830" max="13830" width="7" style="204" customWidth="1"/>
    <col min="13831" max="13831" width="8.88671875" style="204"/>
    <col min="13832" max="13832" width="11.88671875" style="204" customWidth="1"/>
    <col min="13833" max="13833" width="11.5546875" style="204" customWidth="1"/>
    <col min="13834" max="13834" width="12.5546875" style="204" customWidth="1"/>
    <col min="13835" max="13835" width="13.33203125" style="204" customWidth="1"/>
    <col min="13836" max="14079" width="8.88671875" style="204"/>
    <col min="14080" max="14080" width="10.88671875" style="204" customWidth="1"/>
    <col min="14081" max="14081" width="11.44140625" style="204" customWidth="1"/>
    <col min="14082" max="14082" width="10.5546875" style="204" customWidth="1"/>
    <col min="14083" max="14083" width="12" style="204" customWidth="1"/>
    <col min="14084" max="14084" width="3.6640625" style="204" customWidth="1"/>
    <col min="14085" max="14085" width="11" style="204" customWidth="1"/>
    <col min="14086" max="14086" width="7" style="204" customWidth="1"/>
    <col min="14087" max="14087" width="8.88671875" style="204"/>
    <col min="14088" max="14088" width="11.88671875" style="204" customWidth="1"/>
    <col min="14089" max="14089" width="11.5546875" style="204" customWidth="1"/>
    <col min="14090" max="14090" width="12.5546875" style="204" customWidth="1"/>
    <col min="14091" max="14091" width="13.33203125" style="204" customWidth="1"/>
    <col min="14092" max="14335" width="8.88671875" style="204"/>
    <col min="14336" max="14336" width="10.88671875" style="204" customWidth="1"/>
    <col min="14337" max="14337" width="11.44140625" style="204" customWidth="1"/>
    <col min="14338" max="14338" width="10.5546875" style="204" customWidth="1"/>
    <col min="14339" max="14339" width="12" style="204" customWidth="1"/>
    <col min="14340" max="14340" width="3.6640625" style="204" customWidth="1"/>
    <col min="14341" max="14341" width="11" style="204" customWidth="1"/>
    <col min="14342" max="14342" width="7" style="204" customWidth="1"/>
    <col min="14343" max="14343" width="8.88671875" style="204"/>
    <col min="14344" max="14344" width="11.88671875" style="204" customWidth="1"/>
    <col min="14345" max="14345" width="11.5546875" style="204" customWidth="1"/>
    <col min="14346" max="14346" width="12.5546875" style="204" customWidth="1"/>
    <col min="14347" max="14347" width="13.33203125" style="204" customWidth="1"/>
    <col min="14348" max="14591" width="8.88671875" style="204"/>
    <col min="14592" max="14592" width="10.88671875" style="204" customWidth="1"/>
    <col min="14593" max="14593" width="11.44140625" style="204" customWidth="1"/>
    <col min="14594" max="14594" width="10.5546875" style="204" customWidth="1"/>
    <col min="14595" max="14595" width="12" style="204" customWidth="1"/>
    <col min="14596" max="14596" width="3.6640625" style="204" customWidth="1"/>
    <col min="14597" max="14597" width="11" style="204" customWidth="1"/>
    <col min="14598" max="14598" width="7" style="204" customWidth="1"/>
    <col min="14599" max="14599" width="8.88671875" style="204"/>
    <col min="14600" max="14600" width="11.88671875" style="204" customWidth="1"/>
    <col min="14601" max="14601" width="11.5546875" style="204" customWidth="1"/>
    <col min="14602" max="14602" width="12.5546875" style="204" customWidth="1"/>
    <col min="14603" max="14603" width="13.33203125" style="204" customWidth="1"/>
    <col min="14604" max="14847" width="8.88671875" style="204"/>
    <col min="14848" max="14848" width="10.88671875" style="204" customWidth="1"/>
    <col min="14849" max="14849" width="11.44140625" style="204" customWidth="1"/>
    <col min="14850" max="14850" width="10.5546875" style="204" customWidth="1"/>
    <col min="14851" max="14851" width="12" style="204" customWidth="1"/>
    <col min="14852" max="14852" width="3.6640625" style="204" customWidth="1"/>
    <col min="14853" max="14853" width="11" style="204" customWidth="1"/>
    <col min="14854" max="14854" width="7" style="204" customWidth="1"/>
    <col min="14855" max="14855" width="8.88671875" style="204"/>
    <col min="14856" max="14856" width="11.88671875" style="204" customWidth="1"/>
    <col min="14857" max="14857" width="11.5546875" style="204" customWidth="1"/>
    <col min="14858" max="14858" width="12.5546875" style="204" customWidth="1"/>
    <col min="14859" max="14859" width="13.33203125" style="204" customWidth="1"/>
    <col min="14860" max="15103" width="8.88671875" style="204"/>
    <col min="15104" max="15104" width="10.88671875" style="204" customWidth="1"/>
    <col min="15105" max="15105" width="11.44140625" style="204" customWidth="1"/>
    <col min="15106" max="15106" width="10.5546875" style="204" customWidth="1"/>
    <col min="15107" max="15107" width="12" style="204" customWidth="1"/>
    <col min="15108" max="15108" width="3.6640625" style="204" customWidth="1"/>
    <col min="15109" max="15109" width="11" style="204" customWidth="1"/>
    <col min="15110" max="15110" width="7" style="204" customWidth="1"/>
    <col min="15111" max="15111" width="8.88671875" style="204"/>
    <col min="15112" max="15112" width="11.88671875" style="204" customWidth="1"/>
    <col min="15113" max="15113" width="11.5546875" style="204" customWidth="1"/>
    <col min="15114" max="15114" width="12.5546875" style="204" customWidth="1"/>
    <col min="15115" max="15115" width="13.33203125" style="204" customWidth="1"/>
    <col min="15116" max="15359" width="8.88671875" style="204"/>
    <col min="15360" max="15360" width="10.88671875" style="204" customWidth="1"/>
    <col min="15361" max="15361" width="11.44140625" style="204" customWidth="1"/>
    <col min="15362" max="15362" width="10.5546875" style="204" customWidth="1"/>
    <col min="15363" max="15363" width="12" style="204" customWidth="1"/>
    <col min="15364" max="15364" width="3.6640625" style="204" customWidth="1"/>
    <col min="15365" max="15365" width="11" style="204" customWidth="1"/>
    <col min="15366" max="15366" width="7" style="204" customWidth="1"/>
    <col min="15367" max="15367" width="8.88671875" style="204"/>
    <col min="15368" max="15368" width="11.88671875" style="204" customWidth="1"/>
    <col min="15369" max="15369" width="11.5546875" style="204" customWidth="1"/>
    <col min="15370" max="15370" width="12.5546875" style="204" customWidth="1"/>
    <col min="15371" max="15371" width="13.33203125" style="204" customWidth="1"/>
    <col min="15372" max="15615" width="8.88671875" style="204"/>
    <col min="15616" max="15616" width="10.88671875" style="204" customWidth="1"/>
    <col min="15617" max="15617" width="11.44140625" style="204" customWidth="1"/>
    <col min="15618" max="15618" width="10.5546875" style="204" customWidth="1"/>
    <col min="15619" max="15619" width="12" style="204" customWidth="1"/>
    <col min="15620" max="15620" width="3.6640625" style="204" customWidth="1"/>
    <col min="15621" max="15621" width="11" style="204" customWidth="1"/>
    <col min="15622" max="15622" width="7" style="204" customWidth="1"/>
    <col min="15623" max="15623" width="8.88671875" style="204"/>
    <col min="15624" max="15624" width="11.88671875" style="204" customWidth="1"/>
    <col min="15625" max="15625" width="11.5546875" style="204" customWidth="1"/>
    <col min="15626" max="15626" width="12.5546875" style="204" customWidth="1"/>
    <col min="15627" max="15627" width="13.33203125" style="204" customWidth="1"/>
    <col min="15628" max="15871" width="8.88671875" style="204"/>
    <col min="15872" max="15872" width="10.88671875" style="204" customWidth="1"/>
    <col min="15873" max="15873" width="11.44140625" style="204" customWidth="1"/>
    <col min="15874" max="15874" width="10.5546875" style="204" customWidth="1"/>
    <col min="15875" max="15875" width="12" style="204" customWidth="1"/>
    <col min="15876" max="15876" width="3.6640625" style="204" customWidth="1"/>
    <col min="15877" max="15877" width="11" style="204" customWidth="1"/>
    <col min="15878" max="15878" width="7" style="204" customWidth="1"/>
    <col min="15879" max="15879" width="8.88671875" style="204"/>
    <col min="15880" max="15880" width="11.88671875" style="204" customWidth="1"/>
    <col min="15881" max="15881" width="11.5546875" style="204" customWidth="1"/>
    <col min="15882" max="15882" width="12.5546875" style="204" customWidth="1"/>
    <col min="15883" max="15883" width="13.33203125" style="204" customWidth="1"/>
    <col min="15884" max="16127" width="8.88671875" style="204"/>
    <col min="16128" max="16128" width="10.88671875" style="204" customWidth="1"/>
    <col min="16129" max="16129" width="11.44140625" style="204" customWidth="1"/>
    <col min="16130" max="16130" width="10.5546875" style="204" customWidth="1"/>
    <col min="16131" max="16131" width="12" style="204" customWidth="1"/>
    <col min="16132" max="16132" width="3.6640625" style="204" customWidth="1"/>
    <col min="16133" max="16133" width="11" style="204" customWidth="1"/>
    <col min="16134" max="16134" width="7" style="204" customWidth="1"/>
    <col min="16135" max="16135" width="8.88671875" style="204"/>
    <col min="16136" max="16136" width="11.88671875" style="204" customWidth="1"/>
    <col min="16137" max="16137" width="11.5546875" style="204" customWidth="1"/>
    <col min="16138" max="16138" width="12.5546875" style="204" customWidth="1"/>
    <col min="16139" max="16139" width="13.33203125" style="204" customWidth="1"/>
    <col min="16140" max="16384" width="8.88671875" style="204"/>
  </cols>
  <sheetData>
    <row r="1" spans="1:12" ht="21" x14ac:dyDescent="0.3">
      <c r="A1" s="195"/>
      <c r="B1" s="196"/>
      <c r="C1" s="197"/>
      <c r="D1" s="296" t="s">
        <v>83</v>
      </c>
      <c r="E1" s="199"/>
      <c r="F1" s="200"/>
      <c r="G1" s="201"/>
      <c r="H1" s="201"/>
      <c r="I1" s="202"/>
      <c r="J1" s="202" t="s">
        <v>31</v>
      </c>
      <c r="K1" s="199"/>
      <c r="L1" s="203"/>
    </row>
    <row r="2" spans="1:12" ht="15.6" customHeight="1" x14ac:dyDescent="0.25">
      <c r="A2" s="195"/>
      <c r="B2" s="196"/>
      <c r="C2" s="205"/>
      <c r="D2" s="294"/>
      <c r="E2" s="295" t="s">
        <v>154</v>
      </c>
      <c r="F2" s="295"/>
      <c r="G2" s="295"/>
      <c r="H2" s="206"/>
      <c r="I2" s="207"/>
      <c r="J2" s="208"/>
      <c r="K2" s="208"/>
      <c r="L2" s="203"/>
    </row>
    <row r="3" spans="1:12" x14ac:dyDescent="0.25">
      <c r="A3" s="195"/>
      <c r="B3" s="196"/>
      <c r="C3" s="209" t="s">
        <v>33</v>
      </c>
      <c r="D3" s="209"/>
      <c r="E3" s="210" t="s">
        <v>14</v>
      </c>
      <c r="F3" s="209"/>
      <c r="G3" s="210"/>
      <c r="H3" s="209" t="s">
        <v>84</v>
      </c>
      <c r="I3" s="211"/>
      <c r="J3" s="210"/>
      <c r="K3" s="212" t="s">
        <v>34</v>
      </c>
      <c r="L3" s="203"/>
    </row>
    <row r="4" spans="1:12" ht="13.8" thickBot="1" x14ac:dyDescent="0.3">
      <c r="A4" s="213"/>
      <c r="B4" s="214"/>
      <c r="C4" s="215" t="s">
        <v>85</v>
      </c>
      <c r="D4" s="215"/>
      <c r="E4" s="216"/>
      <c r="F4" s="216"/>
      <c r="G4" s="217"/>
      <c r="H4" s="218"/>
      <c r="I4" s="219"/>
      <c r="J4" s="220"/>
      <c r="K4" s="221" t="s">
        <v>54</v>
      </c>
      <c r="L4" s="203"/>
    </row>
    <row r="5" spans="1:12" x14ac:dyDescent="0.25">
      <c r="A5" s="222"/>
      <c r="B5" s="223"/>
      <c r="C5" s="222"/>
      <c r="D5" s="222"/>
      <c r="E5" s="224" t="s">
        <v>12</v>
      </c>
      <c r="F5" s="224" t="s">
        <v>13</v>
      </c>
      <c r="G5" s="224" t="s">
        <v>14</v>
      </c>
      <c r="H5" s="222"/>
      <c r="I5" s="222"/>
      <c r="J5" s="222"/>
      <c r="K5" s="222"/>
    </row>
    <row r="6" spans="1:12" x14ac:dyDescent="0.25">
      <c r="A6" s="195"/>
      <c r="B6" s="196"/>
      <c r="C6" s="225"/>
      <c r="D6" s="226"/>
      <c r="E6" s="225"/>
      <c r="F6" s="225"/>
      <c r="G6" s="225"/>
      <c r="H6" s="195"/>
      <c r="I6" s="195"/>
      <c r="J6" s="195"/>
      <c r="K6" s="195"/>
    </row>
    <row r="7" spans="1:12" x14ac:dyDescent="0.25">
      <c r="A7" s="225"/>
      <c r="B7" s="227"/>
      <c r="C7" s="228"/>
      <c r="D7" s="229">
        <v>1</v>
      </c>
      <c r="E7" s="230" t="s">
        <v>93</v>
      </c>
      <c r="F7" s="230" t="s">
        <v>94</v>
      </c>
      <c r="G7" s="230" t="s">
        <v>47</v>
      </c>
      <c r="H7" s="227"/>
      <c r="I7" s="227"/>
      <c r="J7" s="227"/>
      <c r="K7" s="195"/>
    </row>
    <row r="8" spans="1:12" ht="13.8" x14ac:dyDescent="0.3">
      <c r="A8" s="231"/>
      <c r="B8" s="232"/>
      <c r="C8" s="230" t="s">
        <v>93</v>
      </c>
      <c r="D8" s="234"/>
      <c r="E8" s="235"/>
      <c r="F8" s="235"/>
      <c r="G8" s="236"/>
      <c r="H8" s="241" t="s">
        <v>95</v>
      </c>
      <c r="I8" s="231"/>
      <c r="J8" s="231"/>
      <c r="K8" s="238"/>
    </row>
    <row r="9" spans="1:12" ht="13.8" x14ac:dyDescent="0.3">
      <c r="A9" s="231"/>
      <c r="B9" s="239"/>
      <c r="C9" s="231"/>
      <c r="D9" s="240" t="s">
        <v>86</v>
      </c>
      <c r="E9" s="241" t="s">
        <v>95</v>
      </c>
      <c r="F9" s="241" t="s">
        <v>96</v>
      </c>
      <c r="G9" s="242" t="s">
        <v>37</v>
      </c>
      <c r="H9" s="232" t="s">
        <v>112</v>
      </c>
      <c r="I9" s="243"/>
      <c r="J9" s="231"/>
      <c r="K9" s="238"/>
    </row>
    <row r="10" spans="1:12" x14ac:dyDescent="0.25">
      <c r="A10" s="231"/>
      <c r="B10" s="230" t="s">
        <v>97</v>
      </c>
      <c r="C10" s="243"/>
      <c r="D10" s="244"/>
      <c r="E10" s="238"/>
      <c r="F10" s="235"/>
      <c r="G10" s="245"/>
      <c r="H10" s="239"/>
      <c r="I10" s="230" t="s">
        <v>99</v>
      </c>
      <c r="J10" s="231"/>
      <c r="K10" s="238"/>
    </row>
    <row r="11" spans="1:12" ht="15.75" customHeight="1" x14ac:dyDescent="0.25">
      <c r="A11" s="246"/>
      <c r="B11" s="247" t="s">
        <v>145</v>
      </c>
      <c r="C11" s="231"/>
      <c r="D11" s="248" t="s">
        <v>87</v>
      </c>
      <c r="E11" s="230" t="s">
        <v>97</v>
      </c>
      <c r="F11" s="230" t="s">
        <v>98</v>
      </c>
      <c r="G11" s="230" t="s">
        <v>39</v>
      </c>
      <c r="H11" s="232"/>
      <c r="I11" s="249" t="s">
        <v>144</v>
      </c>
      <c r="J11" s="243"/>
      <c r="K11" s="238"/>
    </row>
    <row r="12" spans="1:12" x14ac:dyDescent="0.25">
      <c r="A12" s="246"/>
      <c r="B12" s="239"/>
      <c r="C12" s="230" t="s">
        <v>97</v>
      </c>
      <c r="D12" s="251"/>
      <c r="E12" s="238"/>
      <c r="F12" s="235"/>
      <c r="G12" s="236"/>
      <c r="H12" s="230" t="s">
        <v>99</v>
      </c>
      <c r="I12" s="252"/>
      <c r="J12" s="231"/>
      <c r="K12" s="238"/>
    </row>
    <row r="13" spans="1:12" ht="13.8" thickBot="1" x14ac:dyDescent="0.3">
      <c r="A13" s="246"/>
      <c r="B13" s="232"/>
      <c r="C13" s="231"/>
      <c r="D13" s="253" t="s">
        <v>88</v>
      </c>
      <c r="E13" s="230" t="s">
        <v>99</v>
      </c>
      <c r="F13" s="230" t="s">
        <v>100</v>
      </c>
      <c r="G13" s="230" t="s">
        <v>37</v>
      </c>
      <c r="H13" s="254" t="s">
        <v>113</v>
      </c>
      <c r="I13" s="239"/>
      <c r="J13" s="231"/>
      <c r="K13" s="238"/>
    </row>
    <row r="14" spans="1:12" ht="16.2" x14ac:dyDescent="0.25">
      <c r="A14" s="255" t="s">
        <v>101</v>
      </c>
      <c r="B14" s="256"/>
      <c r="C14" s="231"/>
      <c r="D14" s="244"/>
      <c r="E14" s="235"/>
      <c r="F14" s="235"/>
      <c r="G14" s="245"/>
      <c r="H14" s="232"/>
      <c r="I14" s="288"/>
      <c r="J14" s="289" t="s">
        <v>36</v>
      </c>
      <c r="K14" s="290"/>
    </row>
    <row r="15" spans="1:12" ht="14.4" thickBot="1" x14ac:dyDescent="0.3">
      <c r="A15" s="257">
        <v>40</v>
      </c>
      <c r="B15" s="232"/>
      <c r="C15" s="231"/>
      <c r="D15" s="248" t="s">
        <v>89</v>
      </c>
      <c r="E15" s="230" t="s">
        <v>101</v>
      </c>
      <c r="F15" s="230" t="s">
        <v>102</v>
      </c>
      <c r="G15" s="230" t="s">
        <v>103</v>
      </c>
      <c r="H15" s="232"/>
      <c r="I15" s="239"/>
      <c r="J15" s="291">
        <v>64</v>
      </c>
      <c r="K15" s="292"/>
    </row>
    <row r="16" spans="1:12" x14ac:dyDescent="0.25">
      <c r="A16" s="239"/>
      <c r="B16" s="232"/>
      <c r="C16" s="230" t="s">
        <v>101</v>
      </c>
      <c r="D16" s="259"/>
      <c r="E16" s="235"/>
      <c r="F16" s="235"/>
      <c r="G16" s="236"/>
      <c r="H16" s="230" t="s">
        <v>104</v>
      </c>
      <c r="I16" s="239"/>
      <c r="J16" s="232"/>
      <c r="K16" s="238"/>
    </row>
    <row r="17" spans="1:11" x14ac:dyDescent="0.25">
      <c r="A17" s="239"/>
      <c r="B17" s="239"/>
      <c r="C17" s="232"/>
      <c r="D17" s="240" t="s">
        <v>90</v>
      </c>
      <c r="E17" s="230" t="s">
        <v>104</v>
      </c>
      <c r="F17" s="230" t="s">
        <v>105</v>
      </c>
      <c r="G17" s="230" t="s">
        <v>37</v>
      </c>
      <c r="H17" s="260" t="s">
        <v>113</v>
      </c>
      <c r="I17" s="252"/>
      <c r="J17" s="232"/>
      <c r="K17" s="238"/>
    </row>
    <row r="18" spans="1:11" x14ac:dyDescent="0.25">
      <c r="A18" s="239"/>
      <c r="B18" s="237" t="s">
        <v>101</v>
      </c>
      <c r="C18" s="256"/>
      <c r="D18" s="244"/>
      <c r="E18" s="235"/>
      <c r="F18" s="235"/>
      <c r="G18" s="245"/>
      <c r="H18" s="239"/>
      <c r="I18" s="237" t="s">
        <v>104</v>
      </c>
      <c r="J18" s="256"/>
      <c r="K18" s="238"/>
    </row>
    <row r="19" spans="1:11" x14ac:dyDescent="0.25">
      <c r="A19" s="232"/>
      <c r="B19" s="247" t="s">
        <v>147</v>
      </c>
      <c r="C19" s="232"/>
      <c r="D19" s="248" t="s">
        <v>91</v>
      </c>
      <c r="E19" s="261" t="s">
        <v>106</v>
      </c>
      <c r="F19" s="261" t="s">
        <v>107</v>
      </c>
      <c r="G19" s="261" t="s">
        <v>47</v>
      </c>
      <c r="H19" s="232"/>
      <c r="I19" s="249" t="s">
        <v>146</v>
      </c>
      <c r="J19" s="232"/>
      <c r="K19" s="235"/>
    </row>
    <row r="20" spans="1:11" x14ac:dyDescent="0.25">
      <c r="A20" s="262"/>
      <c r="B20" s="239"/>
      <c r="C20" s="261" t="s">
        <v>106</v>
      </c>
      <c r="D20" s="234"/>
      <c r="E20" s="235"/>
      <c r="F20" s="235"/>
      <c r="G20" s="236"/>
      <c r="H20" s="230" t="s">
        <v>108</v>
      </c>
      <c r="I20" s="256"/>
      <c r="J20" s="232"/>
      <c r="K20" s="238"/>
    </row>
    <row r="21" spans="1:11" x14ac:dyDescent="0.25">
      <c r="A21" s="263"/>
      <c r="B21" s="232"/>
      <c r="C21" s="232"/>
      <c r="D21" s="240" t="s">
        <v>92</v>
      </c>
      <c r="E21" s="230" t="s">
        <v>108</v>
      </c>
      <c r="F21" s="230" t="s">
        <v>109</v>
      </c>
      <c r="G21" s="230" t="s">
        <v>37</v>
      </c>
      <c r="H21" s="254" t="s">
        <v>144</v>
      </c>
      <c r="I21" s="232"/>
      <c r="J21" s="263"/>
    </row>
    <row r="22" spans="1:11" x14ac:dyDescent="0.25">
      <c r="A22" s="264"/>
      <c r="B22" s="265"/>
      <c r="C22" s="265"/>
      <c r="D22" s="266"/>
      <c r="E22" s="235"/>
      <c r="F22" s="235"/>
      <c r="G22" s="245"/>
      <c r="H22" s="265"/>
      <c r="I22" s="265"/>
      <c r="J22" s="264"/>
    </row>
    <row r="23" spans="1:11" x14ac:dyDescent="0.25">
      <c r="A23" s="195"/>
      <c r="B23" s="196"/>
      <c r="C23" s="225"/>
      <c r="D23" s="267"/>
      <c r="E23" s="225"/>
      <c r="F23" s="225"/>
      <c r="G23" s="268"/>
      <c r="H23" s="195"/>
      <c r="I23" s="195"/>
      <c r="J23" s="195"/>
    </row>
  </sheetData>
  <mergeCells count="3">
    <mergeCell ref="J14:K14"/>
    <mergeCell ref="J15:K15"/>
    <mergeCell ref="E2:G2"/>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83BBA-F139-4D09-B945-24B3152E8741}">
  <dimension ref="A1:L23"/>
  <sheetViews>
    <sheetView tabSelected="1" workbookViewId="0">
      <selection activeCell="J15" sqref="J15"/>
    </sheetView>
  </sheetViews>
  <sheetFormatPr defaultRowHeight="13.2" x14ac:dyDescent="0.25"/>
  <cols>
    <col min="1" max="1" width="14.5546875" style="204" customWidth="1"/>
    <col min="2" max="2" width="10.5546875" style="204" customWidth="1"/>
    <col min="3" max="3" width="12" style="204" customWidth="1"/>
    <col min="4" max="4" width="3.6640625" style="204" customWidth="1"/>
    <col min="5" max="5" width="11" style="204" customWidth="1"/>
    <col min="6" max="6" width="10.44140625" style="204" customWidth="1"/>
    <col min="7" max="7" width="8.88671875" style="204"/>
    <col min="8" max="8" width="11.88671875" style="204" customWidth="1"/>
    <col min="9" max="9" width="11.5546875" style="204" customWidth="1"/>
    <col min="10" max="10" width="17.21875" style="204" customWidth="1"/>
    <col min="11" max="11" width="13.33203125" style="204" customWidth="1"/>
    <col min="12" max="255" width="8.88671875" style="204"/>
    <col min="256" max="256" width="10.88671875" style="204" customWidth="1"/>
    <col min="257" max="257" width="11.44140625" style="204" customWidth="1"/>
    <col min="258" max="258" width="10.5546875" style="204" customWidth="1"/>
    <col min="259" max="259" width="12" style="204" customWidth="1"/>
    <col min="260" max="260" width="3.6640625" style="204" customWidth="1"/>
    <col min="261" max="261" width="11" style="204" customWidth="1"/>
    <col min="262" max="262" width="7" style="204" customWidth="1"/>
    <col min="263" max="263" width="8.88671875" style="204"/>
    <col min="264" max="264" width="11.88671875" style="204" customWidth="1"/>
    <col min="265" max="265" width="11.5546875" style="204" customWidth="1"/>
    <col min="266" max="266" width="12.5546875" style="204" customWidth="1"/>
    <col min="267" max="267" width="13.33203125" style="204" customWidth="1"/>
    <col min="268" max="511" width="8.88671875" style="204"/>
    <col min="512" max="512" width="10.88671875" style="204" customWidth="1"/>
    <col min="513" max="513" width="11.44140625" style="204" customWidth="1"/>
    <col min="514" max="514" width="10.5546875" style="204" customWidth="1"/>
    <col min="515" max="515" width="12" style="204" customWidth="1"/>
    <col min="516" max="516" width="3.6640625" style="204" customWidth="1"/>
    <col min="517" max="517" width="11" style="204" customWidth="1"/>
    <col min="518" max="518" width="7" style="204" customWidth="1"/>
    <col min="519" max="519" width="8.88671875" style="204"/>
    <col min="520" max="520" width="11.88671875" style="204" customWidth="1"/>
    <col min="521" max="521" width="11.5546875" style="204" customWidth="1"/>
    <col min="522" max="522" width="12.5546875" style="204" customWidth="1"/>
    <col min="523" max="523" width="13.33203125" style="204" customWidth="1"/>
    <col min="524" max="767" width="8.88671875" style="204"/>
    <col min="768" max="768" width="10.88671875" style="204" customWidth="1"/>
    <col min="769" max="769" width="11.44140625" style="204" customWidth="1"/>
    <col min="770" max="770" width="10.5546875" style="204" customWidth="1"/>
    <col min="771" max="771" width="12" style="204" customWidth="1"/>
    <col min="772" max="772" width="3.6640625" style="204" customWidth="1"/>
    <col min="773" max="773" width="11" style="204" customWidth="1"/>
    <col min="774" max="774" width="7" style="204" customWidth="1"/>
    <col min="775" max="775" width="8.88671875" style="204"/>
    <col min="776" max="776" width="11.88671875" style="204" customWidth="1"/>
    <col min="777" max="777" width="11.5546875" style="204" customWidth="1"/>
    <col min="778" max="778" width="12.5546875" style="204" customWidth="1"/>
    <col min="779" max="779" width="13.33203125" style="204" customWidth="1"/>
    <col min="780" max="1023" width="8.88671875" style="204"/>
    <col min="1024" max="1024" width="10.88671875" style="204" customWidth="1"/>
    <col min="1025" max="1025" width="11.44140625" style="204" customWidth="1"/>
    <col min="1026" max="1026" width="10.5546875" style="204" customWidth="1"/>
    <col min="1027" max="1027" width="12" style="204" customWidth="1"/>
    <col min="1028" max="1028" width="3.6640625" style="204" customWidth="1"/>
    <col min="1029" max="1029" width="11" style="204" customWidth="1"/>
    <col min="1030" max="1030" width="7" style="204" customWidth="1"/>
    <col min="1031" max="1031" width="8.88671875" style="204"/>
    <col min="1032" max="1032" width="11.88671875" style="204" customWidth="1"/>
    <col min="1033" max="1033" width="11.5546875" style="204" customWidth="1"/>
    <col min="1034" max="1034" width="12.5546875" style="204" customWidth="1"/>
    <col min="1035" max="1035" width="13.33203125" style="204" customWidth="1"/>
    <col min="1036" max="1279" width="8.88671875" style="204"/>
    <col min="1280" max="1280" width="10.88671875" style="204" customWidth="1"/>
    <col min="1281" max="1281" width="11.44140625" style="204" customWidth="1"/>
    <col min="1282" max="1282" width="10.5546875" style="204" customWidth="1"/>
    <col min="1283" max="1283" width="12" style="204" customWidth="1"/>
    <col min="1284" max="1284" width="3.6640625" style="204" customWidth="1"/>
    <col min="1285" max="1285" width="11" style="204" customWidth="1"/>
    <col min="1286" max="1286" width="7" style="204" customWidth="1"/>
    <col min="1287" max="1287" width="8.88671875" style="204"/>
    <col min="1288" max="1288" width="11.88671875" style="204" customWidth="1"/>
    <col min="1289" max="1289" width="11.5546875" style="204" customWidth="1"/>
    <col min="1290" max="1290" width="12.5546875" style="204" customWidth="1"/>
    <col min="1291" max="1291" width="13.33203125" style="204" customWidth="1"/>
    <col min="1292" max="1535" width="8.88671875" style="204"/>
    <col min="1536" max="1536" width="10.88671875" style="204" customWidth="1"/>
    <col min="1537" max="1537" width="11.44140625" style="204" customWidth="1"/>
    <col min="1538" max="1538" width="10.5546875" style="204" customWidth="1"/>
    <col min="1539" max="1539" width="12" style="204" customWidth="1"/>
    <col min="1540" max="1540" width="3.6640625" style="204" customWidth="1"/>
    <col min="1541" max="1541" width="11" style="204" customWidth="1"/>
    <col min="1542" max="1542" width="7" style="204" customWidth="1"/>
    <col min="1543" max="1543" width="8.88671875" style="204"/>
    <col min="1544" max="1544" width="11.88671875" style="204" customWidth="1"/>
    <col min="1545" max="1545" width="11.5546875" style="204" customWidth="1"/>
    <col min="1546" max="1546" width="12.5546875" style="204" customWidth="1"/>
    <col min="1547" max="1547" width="13.33203125" style="204" customWidth="1"/>
    <col min="1548" max="1791" width="8.88671875" style="204"/>
    <col min="1792" max="1792" width="10.88671875" style="204" customWidth="1"/>
    <col min="1793" max="1793" width="11.44140625" style="204" customWidth="1"/>
    <col min="1794" max="1794" width="10.5546875" style="204" customWidth="1"/>
    <col min="1795" max="1795" width="12" style="204" customWidth="1"/>
    <col min="1796" max="1796" width="3.6640625" style="204" customWidth="1"/>
    <col min="1797" max="1797" width="11" style="204" customWidth="1"/>
    <col min="1798" max="1798" width="7" style="204" customWidth="1"/>
    <col min="1799" max="1799" width="8.88671875" style="204"/>
    <col min="1800" max="1800" width="11.88671875" style="204" customWidth="1"/>
    <col min="1801" max="1801" width="11.5546875" style="204" customWidth="1"/>
    <col min="1802" max="1802" width="12.5546875" style="204" customWidth="1"/>
    <col min="1803" max="1803" width="13.33203125" style="204" customWidth="1"/>
    <col min="1804" max="2047" width="8.88671875" style="204"/>
    <col min="2048" max="2048" width="10.88671875" style="204" customWidth="1"/>
    <col min="2049" max="2049" width="11.44140625" style="204" customWidth="1"/>
    <col min="2050" max="2050" width="10.5546875" style="204" customWidth="1"/>
    <col min="2051" max="2051" width="12" style="204" customWidth="1"/>
    <col min="2052" max="2052" width="3.6640625" style="204" customWidth="1"/>
    <col min="2053" max="2053" width="11" style="204" customWidth="1"/>
    <col min="2054" max="2054" width="7" style="204" customWidth="1"/>
    <col min="2055" max="2055" width="8.88671875" style="204"/>
    <col min="2056" max="2056" width="11.88671875" style="204" customWidth="1"/>
    <col min="2057" max="2057" width="11.5546875" style="204" customWidth="1"/>
    <col min="2058" max="2058" width="12.5546875" style="204" customWidth="1"/>
    <col min="2059" max="2059" width="13.33203125" style="204" customWidth="1"/>
    <col min="2060" max="2303" width="8.88671875" style="204"/>
    <col min="2304" max="2304" width="10.88671875" style="204" customWidth="1"/>
    <col min="2305" max="2305" width="11.44140625" style="204" customWidth="1"/>
    <col min="2306" max="2306" width="10.5546875" style="204" customWidth="1"/>
    <col min="2307" max="2307" width="12" style="204" customWidth="1"/>
    <col min="2308" max="2308" width="3.6640625" style="204" customWidth="1"/>
    <col min="2309" max="2309" width="11" style="204" customWidth="1"/>
    <col min="2310" max="2310" width="7" style="204" customWidth="1"/>
    <col min="2311" max="2311" width="8.88671875" style="204"/>
    <col min="2312" max="2312" width="11.88671875" style="204" customWidth="1"/>
    <col min="2313" max="2313" width="11.5546875" style="204" customWidth="1"/>
    <col min="2314" max="2314" width="12.5546875" style="204" customWidth="1"/>
    <col min="2315" max="2315" width="13.33203125" style="204" customWidth="1"/>
    <col min="2316" max="2559" width="8.88671875" style="204"/>
    <col min="2560" max="2560" width="10.88671875" style="204" customWidth="1"/>
    <col min="2561" max="2561" width="11.44140625" style="204" customWidth="1"/>
    <col min="2562" max="2562" width="10.5546875" style="204" customWidth="1"/>
    <col min="2563" max="2563" width="12" style="204" customWidth="1"/>
    <col min="2564" max="2564" width="3.6640625" style="204" customWidth="1"/>
    <col min="2565" max="2565" width="11" style="204" customWidth="1"/>
    <col min="2566" max="2566" width="7" style="204" customWidth="1"/>
    <col min="2567" max="2567" width="8.88671875" style="204"/>
    <col min="2568" max="2568" width="11.88671875" style="204" customWidth="1"/>
    <col min="2569" max="2569" width="11.5546875" style="204" customWidth="1"/>
    <col min="2570" max="2570" width="12.5546875" style="204" customWidth="1"/>
    <col min="2571" max="2571" width="13.33203125" style="204" customWidth="1"/>
    <col min="2572" max="2815" width="8.88671875" style="204"/>
    <col min="2816" max="2816" width="10.88671875" style="204" customWidth="1"/>
    <col min="2817" max="2817" width="11.44140625" style="204" customWidth="1"/>
    <col min="2818" max="2818" width="10.5546875" style="204" customWidth="1"/>
    <col min="2819" max="2819" width="12" style="204" customWidth="1"/>
    <col min="2820" max="2820" width="3.6640625" style="204" customWidth="1"/>
    <col min="2821" max="2821" width="11" style="204" customWidth="1"/>
    <col min="2822" max="2822" width="7" style="204" customWidth="1"/>
    <col min="2823" max="2823" width="8.88671875" style="204"/>
    <col min="2824" max="2824" width="11.88671875" style="204" customWidth="1"/>
    <col min="2825" max="2825" width="11.5546875" style="204" customWidth="1"/>
    <col min="2826" max="2826" width="12.5546875" style="204" customWidth="1"/>
    <col min="2827" max="2827" width="13.33203125" style="204" customWidth="1"/>
    <col min="2828" max="3071" width="8.88671875" style="204"/>
    <col min="3072" max="3072" width="10.88671875" style="204" customWidth="1"/>
    <col min="3073" max="3073" width="11.44140625" style="204" customWidth="1"/>
    <col min="3074" max="3074" width="10.5546875" style="204" customWidth="1"/>
    <col min="3075" max="3075" width="12" style="204" customWidth="1"/>
    <col min="3076" max="3076" width="3.6640625" style="204" customWidth="1"/>
    <col min="3077" max="3077" width="11" style="204" customWidth="1"/>
    <col min="3078" max="3078" width="7" style="204" customWidth="1"/>
    <col min="3079" max="3079" width="8.88671875" style="204"/>
    <col min="3080" max="3080" width="11.88671875" style="204" customWidth="1"/>
    <col min="3081" max="3081" width="11.5546875" style="204" customWidth="1"/>
    <col min="3082" max="3082" width="12.5546875" style="204" customWidth="1"/>
    <col min="3083" max="3083" width="13.33203125" style="204" customWidth="1"/>
    <col min="3084" max="3327" width="8.88671875" style="204"/>
    <col min="3328" max="3328" width="10.88671875" style="204" customWidth="1"/>
    <col min="3329" max="3329" width="11.44140625" style="204" customWidth="1"/>
    <col min="3330" max="3330" width="10.5546875" style="204" customWidth="1"/>
    <col min="3331" max="3331" width="12" style="204" customWidth="1"/>
    <col min="3332" max="3332" width="3.6640625" style="204" customWidth="1"/>
    <col min="3333" max="3333" width="11" style="204" customWidth="1"/>
    <col min="3334" max="3334" width="7" style="204" customWidth="1"/>
    <col min="3335" max="3335" width="8.88671875" style="204"/>
    <col min="3336" max="3336" width="11.88671875" style="204" customWidth="1"/>
    <col min="3337" max="3337" width="11.5546875" style="204" customWidth="1"/>
    <col min="3338" max="3338" width="12.5546875" style="204" customWidth="1"/>
    <col min="3339" max="3339" width="13.33203125" style="204" customWidth="1"/>
    <col min="3340" max="3583" width="8.88671875" style="204"/>
    <col min="3584" max="3584" width="10.88671875" style="204" customWidth="1"/>
    <col min="3585" max="3585" width="11.44140625" style="204" customWidth="1"/>
    <col min="3586" max="3586" width="10.5546875" style="204" customWidth="1"/>
    <col min="3587" max="3587" width="12" style="204" customWidth="1"/>
    <col min="3588" max="3588" width="3.6640625" style="204" customWidth="1"/>
    <col min="3589" max="3589" width="11" style="204" customWidth="1"/>
    <col min="3590" max="3590" width="7" style="204" customWidth="1"/>
    <col min="3591" max="3591" width="8.88671875" style="204"/>
    <col min="3592" max="3592" width="11.88671875" style="204" customWidth="1"/>
    <col min="3593" max="3593" width="11.5546875" style="204" customWidth="1"/>
    <col min="3594" max="3594" width="12.5546875" style="204" customWidth="1"/>
    <col min="3595" max="3595" width="13.33203125" style="204" customWidth="1"/>
    <col min="3596" max="3839" width="8.88671875" style="204"/>
    <col min="3840" max="3840" width="10.88671875" style="204" customWidth="1"/>
    <col min="3841" max="3841" width="11.44140625" style="204" customWidth="1"/>
    <col min="3842" max="3842" width="10.5546875" style="204" customWidth="1"/>
    <col min="3843" max="3843" width="12" style="204" customWidth="1"/>
    <col min="3844" max="3844" width="3.6640625" style="204" customWidth="1"/>
    <col min="3845" max="3845" width="11" style="204" customWidth="1"/>
    <col min="3846" max="3846" width="7" style="204" customWidth="1"/>
    <col min="3847" max="3847" width="8.88671875" style="204"/>
    <col min="3848" max="3848" width="11.88671875" style="204" customWidth="1"/>
    <col min="3849" max="3849" width="11.5546875" style="204" customWidth="1"/>
    <col min="3850" max="3850" width="12.5546875" style="204" customWidth="1"/>
    <col min="3851" max="3851" width="13.33203125" style="204" customWidth="1"/>
    <col min="3852" max="4095" width="8.88671875" style="204"/>
    <col min="4096" max="4096" width="10.88671875" style="204" customWidth="1"/>
    <col min="4097" max="4097" width="11.44140625" style="204" customWidth="1"/>
    <col min="4098" max="4098" width="10.5546875" style="204" customWidth="1"/>
    <col min="4099" max="4099" width="12" style="204" customWidth="1"/>
    <col min="4100" max="4100" width="3.6640625" style="204" customWidth="1"/>
    <col min="4101" max="4101" width="11" style="204" customWidth="1"/>
    <col min="4102" max="4102" width="7" style="204" customWidth="1"/>
    <col min="4103" max="4103" width="8.88671875" style="204"/>
    <col min="4104" max="4104" width="11.88671875" style="204" customWidth="1"/>
    <col min="4105" max="4105" width="11.5546875" style="204" customWidth="1"/>
    <col min="4106" max="4106" width="12.5546875" style="204" customWidth="1"/>
    <col min="4107" max="4107" width="13.33203125" style="204" customWidth="1"/>
    <col min="4108" max="4351" width="8.88671875" style="204"/>
    <col min="4352" max="4352" width="10.88671875" style="204" customWidth="1"/>
    <col min="4353" max="4353" width="11.44140625" style="204" customWidth="1"/>
    <col min="4354" max="4354" width="10.5546875" style="204" customWidth="1"/>
    <col min="4355" max="4355" width="12" style="204" customWidth="1"/>
    <col min="4356" max="4356" width="3.6640625" style="204" customWidth="1"/>
    <col min="4357" max="4357" width="11" style="204" customWidth="1"/>
    <col min="4358" max="4358" width="7" style="204" customWidth="1"/>
    <col min="4359" max="4359" width="8.88671875" style="204"/>
    <col min="4360" max="4360" width="11.88671875" style="204" customWidth="1"/>
    <col min="4361" max="4361" width="11.5546875" style="204" customWidth="1"/>
    <col min="4362" max="4362" width="12.5546875" style="204" customWidth="1"/>
    <col min="4363" max="4363" width="13.33203125" style="204" customWidth="1"/>
    <col min="4364" max="4607" width="8.88671875" style="204"/>
    <col min="4608" max="4608" width="10.88671875" style="204" customWidth="1"/>
    <col min="4609" max="4609" width="11.44140625" style="204" customWidth="1"/>
    <col min="4610" max="4610" width="10.5546875" style="204" customWidth="1"/>
    <col min="4611" max="4611" width="12" style="204" customWidth="1"/>
    <col min="4612" max="4612" width="3.6640625" style="204" customWidth="1"/>
    <col min="4613" max="4613" width="11" style="204" customWidth="1"/>
    <col min="4614" max="4614" width="7" style="204" customWidth="1"/>
    <col min="4615" max="4615" width="8.88671875" style="204"/>
    <col min="4616" max="4616" width="11.88671875" style="204" customWidth="1"/>
    <col min="4617" max="4617" width="11.5546875" style="204" customWidth="1"/>
    <col min="4618" max="4618" width="12.5546875" style="204" customWidth="1"/>
    <col min="4619" max="4619" width="13.33203125" style="204" customWidth="1"/>
    <col min="4620" max="4863" width="8.88671875" style="204"/>
    <col min="4864" max="4864" width="10.88671875" style="204" customWidth="1"/>
    <col min="4865" max="4865" width="11.44140625" style="204" customWidth="1"/>
    <col min="4866" max="4866" width="10.5546875" style="204" customWidth="1"/>
    <col min="4867" max="4867" width="12" style="204" customWidth="1"/>
    <col min="4868" max="4868" width="3.6640625" style="204" customWidth="1"/>
    <col min="4869" max="4869" width="11" style="204" customWidth="1"/>
    <col min="4870" max="4870" width="7" style="204" customWidth="1"/>
    <col min="4871" max="4871" width="8.88671875" style="204"/>
    <col min="4872" max="4872" width="11.88671875" style="204" customWidth="1"/>
    <col min="4873" max="4873" width="11.5546875" style="204" customWidth="1"/>
    <col min="4874" max="4874" width="12.5546875" style="204" customWidth="1"/>
    <col min="4875" max="4875" width="13.33203125" style="204" customWidth="1"/>
    <col min="4876" max="5119" width="8.88671875" style="204"/>
    <col min="5120" max="5120" width="10.88671875" style="204" customWidth="1"/>
    <col min="5121" max="5121" width="11.44140625" style="204" customWidth="1"/>
    <col min="5122" max="5122" width="10.5546875" style="204" customWidth="1"/>
    <col min="5123" max="5123" width="12" style="204" customWidth="1"/>
    <col min="5124" max="5124" width="3.6640625" style="204" customWidth="1"/>
    <col min="5125" max="5125" width="11" style="204" customWidth="1"/>
    <col min="5126" max="5126" width="7" style="204" customWidth="1"/>
    <col min="5127" max="5127" width="8.88671875" style="204"/>
    <col min="5128" max="5128" width="11.88671875" style="204" customWidth="1"/>
    <col min="5129" max="5129" width="11.5546875" style="204" customWidth="1"/>
    <col min="5130" max="5130" width="12.5546875" style="204" customWidth="1"/>
    <col min="5131" max="5131" width="13.33203125" style="204" customWidth="1"/>
    <col min="5132" max="5375" width="8.88671875" style="204"/>
    <col min="5376" max="5376" width="10.88671875" style="204" customWidth="1"/>
    <col min="5377" max="5377" width="11.44140625" style="204" customWidth="1"/>
    <col min="5378" max="5378" width="10.5546875" style="204" customWidth="1"/>
    <col min="5379" max="5379" width="12" style="204" customWidth="1"/>
    <col min="5380" max="5380" width="3.6640625" style="204" customWidth="1"/>
    <col min="5381" max="5381" width="11" style="204" customWidth="1"/>
    <col min="5382" max="5382" width="7" style="204" customWidth="1"/>
    <col min="5383" max="5383" width="8.88671875" style="204"/>
    <col min="5384" max="5384" width="11.88671875" style="204" customWidth="1"/>
    <col min="5385" max="5385" width="11.5546875" style="204" customWidth="1"/>
    <col min="5386" max="5386" width="12.5546875" style="204" customWidth="1"/>
    <col min="5387" max="5387" width="13.33203125" style="204" customWidth="1"/>
    <col min="5388" max="5631" width="8.88671875" style="204"/>
    <col min="5632" max="5632" width="10.88671875" style="204" customWidth="1"/>
    <col min="5633" max="5633" width="11.44140625" style="204" customWidth="1"/>
    <col min="5634" max="5634" width="10.5546875" style="204" customWidth="1"/>
    <col min="5635" max="5635" width="12" style="204" customWidth="1"/>
    <col min="5636" max="5636" width="3.6640625" style="204" customWidth="1"/>
    <col min="5637" max="5637" width="11" style="204" customWidth="1"/>
    <col min="5638" max="5638" width="7" style="204" customWidth="1"/>
    <col min="5639" max="5639" width="8.88671875" style="204"/>
    <col min="5640" max="5640" width="11.88671875" style="204" customWidth="1"/>
    <col min="5641" max="5641" width="11.5546875" style="204" customWidth="1"/>
    <col min="5642" max="5642" width="12.5546875" style="204" customWidth="1"/>
    <col min="5643" max="5643" width="13.33203125" style="204" customWidth="1"/>
    <col min="5644" max="5887" width="8.88671875" style="204"/>
    <col min="5888" max="5888" width="10.88671875" style="204" customWidth="1"/>
    <col min="5889" max="5889" width="11.44140625" style="204" customWidth="1"/>
    <col min="5890" max="5890" width="10.5546875" style="204" customWidth="1"/>
    <col min="5891" max="5891" width="12" style="204" customWidth="1"/>
    <col min="5892" max="5892" width="3.6640625" style="204" customWidth="1"/>
    <col min="5893" max="5893" width="11" style="204" customWidth="1"/>
    <col min="5894" max="5894" width="7" style="204" customWidth="1"/>
    <col min="5895" max="5895" width="8.88671875" style="204"/>
    <col min="5896" max="5896" width="11.88671875" style="204" customWidth="1"/>
    <col min="5897" max="5897" width="11.5546875" style="204" customWidth="1"/>
    <col min="5898" max="5898" width="12.5546875" style="204" customWidth="1"/>
    <col min="5899" max="5899" width="13.33203125" style="204" customWidth="1"/>
    <col min="5900" max="6143" width="8.88671875" style="204"/>
    <col min="6144" max="6144" width="10.88671875" style="204" customWidth="1"/>
    <col min="6145" max="6145" width="11.44140625" style="204" customWidth="1"/>
    <col min="6146" max="6146" width="10.5546875" style="204" customWidth="1"/>
    <col min="6147" max="6147" width="12" style="204" customWidth="1"/>
    <col min="6148" max="6148" width="3.6640625" style="204" customWidth="1"/>
    <col min="6149" max="6149" width="11" style="204" customWidth="1"/>
    <col min="6150" max="6150" width="7" style="204" customWidth="1"/>
    <col min="6151" max="6151" width="8.88671875" style="204"/>
    <col min="6152" max="6152" width="11.88671875" style="204" customWidth="1"/>
    <col min="6153" max="6153" width="11.5546875" style="204" customWidth="1"/>
    <col min="6154" max="6154" width="12.5546875" style="204" customWidth="1"/>
    <col min="6155" max="6155" width="13.33203125" style="204" customWidth="1"/>
    <col min="6156" max="6399" width="8.88671875" style="204"/>
    <col min="6400" max="6400" width="10.88671875" style="204" customWidth="1"/>
    <col min="6401" max="6401" width="11.44140625" style="204" customWidth="1"/>
    <col min="6402" max="6402" width="10.5546875" style="204" customWidth="1"/>
    <col min="6403" max="6403" width="12" style="204" customWidth="1"/>
    <col min="6404" max="6404" width="3.6640625" style="204" customWidth="1"/>
    <col min="6405" max="6405" width="11" style="204" customWidth="1"/>
    <col min="6406" max="6406" width="7" style="204" customWidth="1"/>
    <col min="6407" max="6407" width="8.88671875" style="204"/>
    <col min="6408" max="6408" width="11.88671875" style="204" customWidth="1"/>
    <col min="6409" max="6409" width="11.5546875" style="204" customWidth="1"/>
    <col min="6410" max="6410" width="12.5546875" style="204" customWidth="1"/>
    <col min="6411" max="6411" width="13.33203125" style="204" customWidth="1"/>
    <col min="6412" max="6655" width="8.88671875" style="204"/>
    <col min="6656" max="6656" width="10.88671875" style="204" customWidth="1"/>
    <col min="6657" max="6657" width="11.44140625" style="204" customWidth="1"/>
    <col min="6658" max="6658" width="10.5546875" style="204" customWidth="1"/>
    <col min="6659" max="6659" width="12" style="204" customWidth="1"/>
    <col min="6660" max="6660" width="3.6640625" style="204" customWidth="1"/>
    <col min="6661" max="6661" width="11" style="204" customWidth="1"/>
    <col min="6662" max="6662" width="7" style="204" customWidth="1"/>
    <col min="6663" max="6663" width="8.88671875" style="204"/>
    <col min="6664" max="6664" width="11.88671875" style="204" customWidth="1"/>
    <col min="6665" max="6665" width="11.5546875" style="204" customWidth="1"/>
    <col min="6666" max="6666" width="12.5546875" style="204" customWidth="1"/>
    <col min="6667" max="6667" width="13.33203125" style="204" customWidth="1"/>
    <col min="6668" max="6911" width="8.88671875" style="204"/>
    <col min="6912" max="6912" width="10.88671875" style="204" customWidth="1"/>
    <col min="6913" max="6913" width="11.44140625" style="204" customWidth="1"/>
    <col min="6914" max="6914" width="10.5546875" style="204" customWidth="1"/>
    <col min="6915" max="6915" width="12" style="204" customWidth="1"/>
    <col min="6916" max="6916" width="3.6640625" style="204" customWidth="1"/>
    <col min="6917" max="6917" width="11" style="204" customWidth="1"/>
    <col min="6918" max="6918" width="7" style="204" customWidth="1"/>
    <col min="6919" max="6919" width="8.88671875" style="204"/>
    <col min="6920" max="6920" width="11.88671875" style="204" customWidth="1"/>
    <col min="6921" max="6921" width="11.5546875" style="204" customWidth="1"/>
    <col min="6922" max="6922" width="12.5546875" style="204" customWidth="1"/>
    <col min="6923" max="6923" width="13.33203125" style="204" customWidth="1"/>
    <col min="6924" max="7167" width="8.88671875" style="204"/>
    <col min="7168" max="7168" width="10.88671875" style="204" customWidth="1"/>
    <col min="7169" max="7169" width="11.44140625" style="204" customWidth="1"/>
    <col min="7170" max="7170" width="10.5546875" style="204" customWidth="1"/>
    <col min="7171" max="7171" width="12" style="204" customWidth="1"/>
    <col min="7172" max="7172" width="3.6640625" style="204" customWidth="1"/>
    <col min="7173" max="7173" width="11" style="204" customWidth="1"/>
    <col min="7174" max="7174" width="7" style="204" customWidth="1"/>
    <col min="7175" max="7175" width="8.88671875" style="204"/>
    <col min="7176" max="7176" width="11.88671875" style="204" customWidth="1"/>
    <col min="7177" max="7177" width="11.5546875" style="204" customWidth="1"/>
    <col min="7178" max="7178" width="12.5546875" style="204" customWidth="1"/>
    <col min="7179" max="7179" width="13.33203125" style="204" customWidth="1"/>
    <col min="7180" max="7423" width="8.88671875" style="204"/>
    <col min="7424" max="7424" width="10.88671875" style="204" customWidth="1"/>
    <col min="7425" max="7425" width="11.44140625" style="204" customWidth="1"/>
    <col min="7426" max="7426" width="10.5546875" style="204" customWidth="1"/>
    <col min="7427" max="7427" width="12" style="204" customWidth="1"/>
    <col min="7428" max="7428" width="3.6640625" style="204" customWidth="1"/>
    <col min="7429" max="7429" width="11" style="204" customWidth="1"/>
    <col min="7430" max="7430" width="7" style="204" customWidth="1"/>
    <col min="7431" max="7431" width="8.88671875" style="204"/>
    <col min="7432" max="7432" width="11.88671875" style="204" customWidth="1"/>
    <col min="7433" max="7433" width="11.5546875" style="204" customWidth="1"/>
    <col min="7434" max="7434" width="12.5546875" style="204" customWidth="1"/>
    <col min="7435" max="7435" width="13.33203125" style="204" customWidth="1"/>
    <col min="7436" max="7679" width="8.88671875" style="204"/>
    <col min="7680" max="7680" width="10.88671875" style="204" customWidth="1"/>
    <col min="7681" max="7681" width="11.44140625" style="204" customWidth="1"/>
    <col min="7682" max="7682" width="10.5546875" style="204" customWidth="1"/>
    <col min="7683" max="7683" width="12" style="204" customWidth="1"/>
    <col min="7684" max="7684" width="3.6640625" style="204" customWidth="1"/>
    <col min="7685" max="7685" width="11" style="204" customWidth="1"/>
    <col min="7686" max="7686" width="7" style="204" customWidth="1"/>
    <col min="7687" max="7687" width="8.88671875" style="204"/>
    <col min="7688" max="7688" width="11.88671875" style="204" customWidth="1"/>
    <col min="7689" max="7689" width="11.5546875" style="204" customWidth="1"/>
    <col min="7690" max="7690" width="12.5546875" style="204" customWidth="1"/>
    <col min="7691" max="7691" width="13.33203125" style="204" customWidth="1"/>
    <col min="7692" max="7935" width="8.88671875" style="204"/>
    <col min="7936" max="7936" width="10.88671875" style="204" customWidth="1"/>
    <col min="7937" max="7937" width="11.44140625" style="204" customWidth="1"/>
    <col min="7938" max="7938" width="10.5546875" style="204" customWidth="1"/>
    <col min="7939" max="7939" width="12" style="204" customWidth="1"/>
    <col min="7940" max="7940" width="3.6640625" style="204" customWidth="1"/>
    <col min="7941" max="7941" width="11" style="204" customWidth="1"/>
    <col min="7942" max="7942" width="7" style="204" customWidth="1"/>
    <col min="7943" max="7943" width="8.88671875" style="204"/>
    <col min="7944" max="7944" width="11.88671875" style="204" customWidth="1"/>
    <col min="7945" max="7945" width="11.5546875" style="204" customWidth="1"/>
    <col min="7946" max="7946" width="12.5546875" style="204" customWidth="1"/>
    <col min="7947" max="7947" width="13.33203125" style="204" customWidth="1"/>
    <col min="7948" max="8191" width="8.88671875" style="204"/>
    <col min="8192" max="8192" width="10.88671875" style="204" customWidth="1"/>
    <col min="8193" max="8193" width="11.44140625" style="204" customWidth="1"/>
    <col min="8194" max="8194" width="10.5546875" style="204" customWidth="1"/>
    <col min="8195" max="8195" width="12" style="204" customWidth="1"/>
    <col min="8196" max="8196" width="3.6640625" style="204" customWidth="1"/>
    <col min="8197" max="8197" width="11" style="204" customWidth="1"/>
    <col min="8198" max="8198" width="7" style="204" customWidth="1"/>
    <col min="8199" max="8199" width="8.88671875" style="204"/>
    <col min="8200" max="8200" width="11.88671875" style="204" customWidth="1"/>
    <col min="8201" max="8201" width="11.5546875" style="204" customWidth="1"/>
    <col min="8202" max="8202" width="12.5546875" style="204" customWidth="1"/>
    <col min="8203" max="8203" width="13.33203125" style="204" customWidth="1"/>
    <col min="8204" max="8447" width="8.88671875" style="204"/>
    <col min="8448" max="8448" width="10.88671875" style="204" customWidth="1"/>
    <col min="8449" max="8449" width="11.44140625" style="204" customWidth="1"/>
    <col min="8450" max="8450" width="10.5546875" style="204" customWidth="1"/>
    <col min="8451" max="8451" width="12" style="204" customWidth="1"/>
    <col min="8452" max="8452" width="3.6640625" style="204" customWidth="1"/>
    <col min="8453" max="8453" width="11" style="204" customWidth="1"/>
    <col min="8454" max="8454" width="7" style="204" customWidth="1"/>
    <col min="8455" max="8455" width="8.88671875" style="204"/>
    <col min="8456" max="8456" width="11.88671875" style="204" customWidth="1"/>
    <col min="8457" max="8457" width="11.5546875" style="204" customWidth="1"/>
    <col min="8458" max="8458" width="12.5546875" style="204" customWidth="1"/>
    <col min="8459" max="8459" width="13.33203125" style="204" customWidth="1"/>
    <col min="8460" max="8703" width="8.88671875" style="204"/>
    <col min="8704" max="8704" width="10.88671875" style="204" customWidth="1"/>
    <col min="8705" max="8705" width="11.44140625" style="204" customWidth="1"/>
    <col min="8706" max="8706" width="10.5546875" style="204" customWidth="1"/>
    <col min="8707" max="8707" width="12" style="204" customWidth="1"/>
    <col min="8708" max="8708" width="3.6640625" style="204" customWidth="1"/>
    <col min="8709" max="8709" width="11" style="204" customWidth="1"/>
    <col min="8710" max="8710" width="7" style="204" customWidth="1"/>
    <col min="8711" max="8711" width="8.88671875" style="204"/>
    <col min="8712" max="8712" width="11.88671875" style="204" customWidth="1"/>
    <col min="8713" max="8713" width="11.5546875" style="204" customWidth="1"/>
    <col min="8714" max="8714" width="12.5546875" style="204" customWidth="1"/>
    <col min="8715" max="8715" width="13.33203125" style="204" customWidth="1"/>
    <col min="8716" max="8959" width="8.88671875" style="204"/>
    <col min="8960" max="8960" width="10.88671875" style="204" customWidth="1"/>
    <col min="8961" max="8961" width="11.44140625" style="204" customWidth="1"/>
    <col min="8962" max="8962" width="10.5546875" style="204" customWidth="1"/>
    <col min="8963" max="8963" width="12" style="204" customWidth="1"/>
    <col min="8964" max="8964" width="3.6640625" style="204" customWidth="1"/>
    <col min="8965" max="8965" width="11" style="204" customWidth="1"/>
    <col min="8966" max="8966" width="7" style="204" customWidth="1"/>
    <col min="8967" max="8967" width="8.88671875" style="204"/>
    <col min="8968" max="8968" width="11.88671875" style="204" customWidth="1"/>
    <col min="8969" max="8969" width="11.5546875" style="204" customWidth="1"/>
    <col min="8970" max="8970" width="12.5546875" style="204" customWidth="1"/>
    <col min="8971" max="8971" width="13.33203125" style="204" customWidth="1"/>
    <col min="8972" max="9215" width="8.88671875" style="204"/>
    <col min="9216" max="9216" width="10.88671875" style="204" customWidth="1"/>
    <col min="9217" max="9217" width="11.44140625" style="204" customWidth="1"/>
    <col min="9218" max="9218" width="10.5546875" style="204" customWidth="1"/>
    <col min="9219" max="9219" width="12" style="204" customWidth="1"/>
    <col min="9220" max="9220" width="3.6640625" style="204" customWidth="1"/>
    <col min="9221" max="9221" width="11" style="204" customWidth="1"/>
    <col min="9222" max="9222" width="7" style="204" customWidth="1"/>
    <col min="9223" max="9223" width="8.88671875" style="204"/>
    <col min="9224" max="9224" width="11.88671875" style="204" customWidth="1"/>
    <col min="9225" max="9225" width="11.5546875" style="204" customWidth="1"/>
    <col min="9226" max="9226" width="12.5546875" style="204" customWidth="1"/>
    <col min="9227" max="9227" width="13.33203125" style="204" customWidth="1"/>
    <col min="9228" max="9471" width="8.88671875" style="204"/>
    <col min="9472" max="9472" width="10.88671875" style="204" customWidth="1"/>
    <col min="9473" max="9473" width="11.44140625" style="204" customWidth="1"/>
    <col min="9474" max="9474" width="10.5546875" style="204" customWidth="1"/>
    <col min="9475" max="9475" width="12" style="204" customWidth="1"/>
    <col min="9476" max="9476" width="3.6640625" style="204" customWidth="1"/>
    <col min="9477" max="9477" width="11" style="204" customWidth="1"/>
    <col min="9478" max="9478" width="7" style="204" customWidth="1"/>
    <col min="9479" max="9479" width="8.88671875" style="204"/>
    <col min="9480" max="9480" width="11.88671875" style="204" customWidth="1"/>
    <col min="9481" max="9481" width="11.5546875" style="204" customWidth="1"/>
    <col min="9482" max="9482" width="12.5546875" style="204" customWidth="1"/>
    <col min="9483" max="9483" width="13.33203125" style="204" customWidth="1"/>
    <col min="9484" max="9727" width="8.88671875" style="204"/>
    <col min="9728" max="9728" width="10.88671875" style="204" customWidth="1"/>
    <col min="9729" max="9729" width="11.44140625" style="204" customWidth="1"/>
    <col min="9730" max="9730" width="10.5546875" style="204" customWidth="1"/>
    <col min="9731" max="9731" width="12" style="204" customWidth="1"/>
    <col min="9732" max="9732" width="3.6640625" style="204" customWidth="1"/>
    <col min="9733" max="9733" width="11" style="204" customWidth="1"/>
    <col min="9734" max="9734" width="7" style="204" customWidth="1"/>
    <col min="9735" max="9735" width="8.88671875" style="204"/>
    <col min="9736" max="9736" width="11.88671875" style="204" customWidth="1"/>
    <col min="9737" max="9737" width="11.5546875" style="204" customWidth="1"/>
    <col min="9738" max="9738" width="12.5546875" style="204" customWidth="1"/>
    <col min="9739" max="9739" width="13.33203125" style="204" customWidth="1"/>
    <col min="9740" max="9983" width="8.88671875" style="204"/>
    <col min="9984" max="9984" width="10.88671875" style="204" customWidth="1"/>
    <col min="9985" max="9985" width="11.44140625" style="204" customWidth="1"/>
    <col min="9986" max="9986" width="10.5546875" style="204" customWidth="1"/>
    <col min="9987" max="9987" width="12" style="204" customWidth="1"/>
    <col min="9988" max="9988" width="3.6640625" style="204" customWidth="1"/>
    <col min="9989" max="9989" width="11" style="204" customWidth="1"/>
    <col min="9990" max="9990" width="7" style="204" customWidth="1"/>
    <col min="9991" max="9991" width="8.88671875" style="204"/>
    <col min="9992" max="9992" width="11.88671875" style="204" customWidth="1"/>
    <col min="9993" max="9993" width="11.5546875" style="204" customWidth="1"/>
    <col min="9994" max="9994" width="12.5546875" style="204" customWidth="1"/>
    <col min="9995" max="9995" width="13.33203125" style="204" customWidth="1"/>
    <col min="9996" max="10239" width="8.88671875" style="204"/>
    <col min="10240" max="10240" width="10.88671875" style="204" customWidth="1"/>
    <col min="10241" max="10241" width="11.44140625" style="204" customWidth="1"/>
    <col min="10242" max="10242" width="10.5546875" style="204" customWidth="1"/>
    <col min="10243" max="10243" width="12" style="204" customWidth="1"/>
    <col min="10244" max="10244" width="3.6640625" style="204" customWidth="1"/>
    <col min="10245" max="10245" width="11" style="204" customWidth="1"/>
    <col min="10246" max="10246" width="7" style="204" customWidth="1"/>
    <col min="10247" max="10247" width="8.88671875" style="204"/>
    <col min="10248" max="10248" width="11.88671875" style="204" customWidth="1"/>
    <col min="10249" max="10249" width="11.5546875" style="204" customWidth="1"/>
    <col min="10250" max="10250" width="12.5546875" style="204" customWidth="1"/>
    <col min="10251" max="10251" width="13.33203125" style="204" customWidth="1"/>
    <col min="10252" max="10495" width="8.88671875" style="204"/>
    <col min="10496" max="10496" width="10.88671875" style="204" customWidth="1"/>
    <col min="10497" max="10497" width="11.44140625" style="204" customWidth="1"/>
    <col min="10498" max="10498" width="10.5546875" style="204" customWidth="1"/>
    <col min="10499" max="10499" width="12" style="204" customWidth="1"/>
    <col min="10500" max="10500" width="3.6640625" style="204" customWidth="1"/>
    <col min="10501" max="10501" width="11" style="204" customWidth="1"/>
    <col min="10502" max="10502" width="7" style="204" customWidth="1"/>
    <col min="10503" max="10503" width="8.88671875" style="204"/>
    <col min="10504" max="10504" width="11.88671875" style="204" customWidth="1"/>
    <col min="10505" max="10505" width="11.5546875" style="204" customWidth="1"/>
    <col min="10506" max="10506" width="12.5546875" style="204" customWidth="1"/>
    <col min="10507" max="10507" width="13.33203125" style="204" customWidth="1"/>
    <col min="10508" max="10751" width="8.88671875" style="204"/>
    <col min="10752" max="10752" width="10.88671875" style="204" customWidth="1"/>
    <col min="10753" max="10753" width="11.44140625" style="204" customWidth="1"/>
    <col min="10754" max="10754" width="10.5546875" style="204" customWidth="1"/>
    <col min="10755" max="10755" width="12" style="204" customWidth="1"/>
    <col min="10756" max="10756" width="3.6640625" style="204" customWidth="1"/>
    <col min="10757" max="10757" width="11" style="204" customWidth="1"/>
    <col min="10758" max="10758" width="7" style="204" customWidth="1"/>
    <col min="10759" max="10759" width="8.88671875" style="204"/>
    <col min="10760" max="10760" width="11.88671875" style="204" customWidth="1"/>
    <col min="10761" max="10761" width="11.5546875" style="204" customWidth="1"/>
    <col min="10762" max="10762" width="12.5546875" style="204" customWidth="1"/>
    <col min="10763" max="10763" width="13.33203125" style="204" customWidth="1"/>
    <col min="10764" max="11007" width="8.88671875" style="204"/>
    <col min="11008" max="11008" width="10.88671875" style="204" customWidth="1"/>
    <col min="11009" max="11009" width="11.44140625" style="204" customWidth="1"/>
    <col min="11010" max="11010" width="10.5546875" style="204" customWidth="1"/>
    <col min="11011" max="11011" width="12" style="204" customWidth="1"/>
    <col min="11012" max="11012" width="3.6640625" style="204" customWidth="1"/>
    <col min="11013" max="11013" width="11" style="204" customWidth="1"/>
    <col min="11014" max="11014" width="7" style="204" customWidth="1"/>
    <col min="11015" max="11015" width="8.88671875" style="204"/>
    <col min="11016" max="11016" width="11.88671875" style="204" customWidth="1"/>
    <col min="11017" max="11017" width="11.5546875" style="204" customWidth="1"/>
    <col min="11018" max="11018" width="12.5546875" style="204" customWidth="1"/>
    <col min="11019" max="11019" width="13.33203125" style="204" customWidth="1"/>
    <col min="11020" max="11263" width="8.88671875" style="204"/>
    <col min="11264" max="11264" width="10.88671875" style="204" customWidth="1"/>
    <col min="11265" max="11265" width="11.44140625" style="204" customWidth="1"/>
    <col min="11266" max="11266" width="10.5546875" style="204" customWidth="1"/>
    <col min="11267" max="11267" width="12" style="204" customWidth="1"/>
    <col min="11268" max="11268" width="3.6640625" style="204" customWidth="1"/>
    <col min="11269" max="11269" width="11" style="204" customWidth="1"/>
    <col min="11270" max="11270" width="7" style="204" customWidth="1"/>
    <col min="11271" max="11271" width="8.88671875" style="204"/>
    <col min="11272" max="11272" width="11.88671875" style="204" customWidth="1"/>
    <col min="11273" max="11273" width="11.5546875" style="204" customWidth="1"/>
    <col min="11274" max="11274" width="12.5546875" style="204" customWidth="1"/>
    <col min="11275" max="11275" width="13.33203125" style="204" customWidth="1"/>
    <col min="11276" max="11519" width="8.88671875" style="204"/>
    <col min="11520" max="11520" width="10.88671875" style="204" customWidth="1"/>
    <col min="11521" max="11521" width="11.44140625" style="204" customWidth="1"/>
    <col min="11522" max="11522" width="10.5546875" style="204" customWidth="1"/>
    <col min="11523" max="11523" width="12" style="204" customWidth="1"/>
    <col min="11524" max="11524" width="3.6640625" style="204" customWidth="1"/>
    <col min="11525" max="11525" width="11" style="204" customWidth="1"/>
    <col min="11526" max="11526" width="7" style="204" customWidth="1"/>
    <col min="11527" max="11527" width="8.88671875" style="204"/>
    <col min="11528" max="11528" width="11.88671875" style="204" customWidth="1"/>
    <col min="11529" max="11529" width="11.5546875" style="204" customWidth="1"/>
    <col min="11530" max="11530" width="12.5546875" style="204" customWidth="1"/>
    <col min="11531" max="11531" width="13.33203125" style="204" customWidth="1"/>
    <col min="11532" max="11775" width="8.88671875" style="204"/>
    <col min="11776" max="11776" width="10.88671875" style="204" customWidth="1"/>
    <col min="11777" max="11777" width="11.44140625" style="204" customWidth="1"/>
    <col min="11778" max="11778" width="10.5546875" style="204" customWidth="1"/>
    <col min="11779" max="11779" width="12" style="204" customWidth="1"/>
    <col min="11780" max="11780" width="3.6640625" style="204" customWidth="1"/>
    <col min="11781" max="11781" width="11" style="204" customWidth="1"/>
    <col min="11782" max="11782" width="7" style="204" customWidth="1"/>
    <col min="11783" max="11783" width="8.88671875" style="204"/>
    <col min="11784" max="11784" width="11.88671875" style="204" customWidth="1"/>
    <col min="11785" max="11785" width="11.5546875" style="204" customWidth="1"/>
    <col min="11786" max="11786" width="12.5546875" style="204" customWidth="1"/>
    <col min="11787" max="11787" width="13.33203125" style="204" customWidth="1"/>
    <col min="11788" max="12031" width="8.88671875" style="204"/>
    <col min="12032" max="12032" width="10.88671875" style="204" customWidth="1"/>
    <col min="12033" max="12033" width="11.44140625" style="204" customWidth="1"/>
    <col min="12034" max="12034" width="10.5546875" style="204" customWidth="1"/>
    <col min="12035" max="12035" width="12" style="204" customWidth="1"/>
    <col min="12036" max="12036" width="3.6640625" style="204" customWidth="1"/>
    <col min="12037" max="12037" width="11" style="204" customWidth="1"/>
    <col min="12038" max="12038" width="7" style="204" customWidth="1"/>
    <col min="12039" max="12039" width="8.88671875" style="204"/>
    <col min="12040" max="12040" width="11.88671875" style="204" customWidth="1"/>
    <col min="12041" max="12041" width="11.5546875" style="204" customWidth="1"/>
    <col min="12042" max="12042" width="12.5546875" style="204" customWidth="1"/>
    <col min="12043" max="12043" width="13.33203125" style="204" customWidth="1"/>
    <col min="12044" max="12287" width="8.88671875" style="204"/>
    <col min="12288" max="12288" width="10.88671875" style="204" customWidth="1"/>
    <col min="12289" max="12289" width="11.44140625" style="204" customWidth="1"/>
    <col min="12290" max="12290" width="10.5546875" style="204" customWidth="1"/>
    <col min="12291" max="12291" width="12" style="204" customWidth="1"/>
    <col min="12292" max="12292" width="3.6640625" style="204" customWidth="1"/>
    <col min="12293" max="12293" width="11" style="204" customWidth="1"/>
    <col min="12294" max="12294" width="7" style="204" customWidth="1"/>
    <col min="12295" max="12295" width="8.88671875" style="204"/>
    <col min="12296" max="12296" width="11.88671875" style="204" customWidth="1"/>
    <col min="12297" max="12297" width="11.5546875" style="204" customWidth="1"/>
    <col min="12298" max="12298" width="12.5546875" style="204" customWidth="1"/>
    <col min="12299" max="12299" width="13.33203125" style="204" customWidth="1"/>
    <col min="12300" max="12543" width="8.88671875" style="204"/>
    <col min="12544" max="12544" width="10.88671875" style="204" customWidth="1"/>
    <col min="12545" max="12545" width="11.44140625" style="204" customWidth="1"/>
    <col min="12546" max="12546" width="10.5546875" style="204" customWidth="1"/>
    <col min="12547" max="12547" width="12" style="204" customWidth="1"/>
    <col min="12548" max="12548" width="3.6640625" style="204" customWidth="1"/>
    <col min="12549" max="12549" width="11" style="204" customWidth="1"/>
    <col min="12550" max="12550" width="7" style="204" customWidth="1"/>
    <col min="12551" max="12551" width="8.88671875" style="204"/>
    <col min="12552" max="12552" width="11.88671875" style="204" customWidth="1"/>
    <col min="12553" max="12553" width="11.5546875" style="204" customWidth="1"/>
    <col min="12554" max="12554" width="12.5546875" style="204" customWidth="1"/>
    <col min="12555" max="12555" width="13.33203125" style="204" customWidth="1"/>
    <col min="12556" max="12799" width="8.88671875" style="204"/>
    <col min="12800" max="12800" width="10.88671875" style="204" customWidth="1"/>
    <col min="12801" max="12801" width="11.44140625" style="204" customWidth="1"/>
    <col min="12802" max="12802" width="10.5546875" style="204" customWidth="1"/>
    <col min="12803" max="12803" width="12" style="204" customWidth="1"/>
    <col min="12804" max="12804" width="3.6640625" style="204" customWidth="1"/>
    <col min="12805" max="12805" width="11" style="204" customWidth="1"/>
    <col min="12806" max="12806" width="7" style="204" customWidth="1"/>
    <col min="12807" max="12807" width="8.88671875" style="204"/>
    <col min="12808" max="12808" width="11.88671875" style="204" customWidth="1"/>
    <col min="12809" max="12809" width="11.5546875" style="204" customWidth="1"/>
    <col min="12810" max="12810" width="12.5546875" style="204" customWidth="1"/>
    <col min="12811" max="12811" width="13.33203125" style="204" customWidth="1"/>
    <col min="12812" max="13055" width="8.88671875" style="204"/>
    <col min="13056" max="13056" width="10.88671875" style="204" customWidth="1"/>
    <col min="13057" max="13057" width="11.44140625" style="204" customWidth="1"/>
    <col min="13058" max="13058" width="10.5546875" style="204" customWidth="1"/>
    <col min="13059" max="13059" width="12" style="204" customWidth="1"/>
    <col min="13060" max="13060" width="3.6640625" style="204" customWidth="1"/>
    <col min="13061" max="13061" width="11" style="204" customWidth="1"/>
    <col min="13062" max="13062" width="7" style="204" customWidth="1"/>
    <col min="13063" max="13063" width="8.88671875" style="204"/>
    <col min="13064" max="13064" width="11.88671875" style="204" customWidth="1"/>
    <col min="13065" max="13065" width="11.5546875" style="204" customWidth="1"/>
    <col min="13066" max="13066" width="12.5546875" style="204" customWidth="1"/>
    <col min="13067" max="13067" width="13.33203125" style="204" customWidth="1"/>
    <col min="13068" max="13311" width="8.88671875" style="204"/>
    <col min="13312" max="13312" width="10.88671875" style="204" customWidth="1"/>
    <col min="13313" max="13313" width="11.44140625" style="204" customWidth="1"/>
    <col min="13314" max="13314" width="10.5546875" style="204" customWidth="1"/>
    <col min="13315" max="13315" width="12" style="204" customWidth="1"/>
    <col min="13316" max="13316" width="3.6640625" style="204" customWidth="1"/>
    <col min="13317" max="13317" width="11" style="204" customWidth="1"/>
    <col min="13318" max="13318" width="7" style="204" customWidth="1"/>
    <col min="13319" max="13319" width="8.88671875" style="204"/>
    <col min="13320" max="13320" width="11.88671875" style="204" customWidth="1"/>
    <col min="13321" max="13321" width="11.5546875" style="204" customWidth="1"/>
    <col min="13322" max="13322" width="12.5546875" style="204" customWidth="1"/>
    <col min="13323" max="13323" width="13.33203125" style="204" customWidth="1"/>
    <col min="13324" max="13567" width="8.88671875" style="204"/>
    <col min="13568" max="13568" width="10.88671875" style="204" customWidth="1"/>
    <col min="13569" max="13569" width="11.44140625" style="204" customWidth="1"/>
    <col min="13570" max="13570" width="10.5546875" style="204" customWidth="1"/>
    <col min="13571" max="13571" width="12" style="204" customWidth="1"/>
    <col min="13572" max="13572" width="3.6640625" style="204" customWidth="1"/>
    <col min="13573" max="13573" width="11" style="204" customWidth="1"/>
    <col min="13574" max="13574" width="7" style="204" customWidth="1"/>
    <col min="13575" max="13575" width="8.88671875" style="204"/>
    <col min="13576" max="13576" width="11.88671875" style="204" customWidth="1"/>
    <col min="13577" max="13577" width="11.5546875" style="204" customWidth="1"/>
    <col min="13578" max="13578" width="12.5546875" style="204" customWidth="1"/>
    <col min="13579" max="13579" width="13.33203125" style="204" customWidth="1"/>
    <col min="13580" max="13823" width="8.88671875" style="204"/>
    <col min="13824" max="13824" width="10.88671875" style="204" customWidth="1"/>
    <col min="13825" max="13825" width="11.44140625" style="204" customWidth="1"/>
    <col min="13826" max="13826" width="10.5546875" style="204" customWidth="1"/>
    <col min="13827" max="13827" width="12" style="204" customWidth="1"/>
    <col min="13828" max="13828" width="3.6640625" style="204" customWidth="1"/>
    <col min="13829" max="13829" width="11" style="204" customWidth="1"/>
    <col min="13830" max="13830" width="7" style="204" customWidth="1"/>
    <col min="13831" max="13831" width="8.88671875" style="204"/>
    <col min="13832" max="13832" width="11.88671875" style="204" customWidth="1"/>
    <col min="13833" max="13833" width="11.5546875" style="204" customWidth="1"/>
    <col min="13834" max="13834" width="12.5546875" style="204" customWidth="1"/>
    <col min="13835" max="13835" width="13.33203125" style="204" customWidth="1"/>
    <col min="13836" max="14079" width="8.88671875" style="204"/>
    <col min="14080" max="14080" width="10.88671875" style="204" customWidth="1"/>
    <col min="14081" max="14081" width="11.44140625" style="204" customWidth="1"/>
    <col min="14082" max="14082" width="10.5546875" style="204" customWidth="1"/>
    <col min="14083" max="14083" width="12" style="204" customWidth="1"/>
    <col min="14084" max="14084" width="3.6640625" style="204" customWidth="1"/>
    <col min="14085" max="14085" width="11" style="204" customWidth="1"/>
    <col min="14086" max="14086" width="7" style="204" customWidth="1"/>
    <col min="14087" max="14087" width="8.88671875" style="204"/>
    <col min="14088" max="14088" width="11.88671875" style="204" customWidth="1"/>
    <col min="14089" max="14089" width="11.5546875" style="204" customWidth="1"/>
    <col min="14090" max="14090" width="12.5546875" style="204" customWidth="1"/>
    <col min="14091" max="14091" width="13.33203125" style="204" customWidth="1"/>
    <col min="14092" max="14335" width="8.88671875" style="204"/>
    <col min="14336" max="14336" width="10.88671875" style="204" customWidth="1"/>
    <col min="14337" max="14337" width="11.44140625" style="204" customWidth="1"/>
    <col min="14338" max="14338" width="10.5546875" style="204" customWidth="1"/>
    <col min="14339" max="14339" width="12" style="204" customWidth="1"/>
    <col min="14340" max="14340" width="3.6640625" style="204" customWidth="1"/>
    <col min="14341" max="14341" width="11" style="204" customWidth="1"/>
    <col min="14342" max="14342" width="7" style="204" customWidth="1"/>
    <col min="14343" max="14343" width="8.88671875" style="204"/>
    <col min="14344" max="14344" width="11.88671875" style="204" customWidth="1"/>
    <col min="14345" max="14345" width="11.5546875" style="204" customWidth="1"/>
    <col min="14346" max="14346" width="12.5546875" style="204" customWidth="1"/>
    <col min="14347" max="14347" width="13.33203125" style="204" customWidth="1"/>
    <col min="14348" max="14591" width="8.88671875" style="204"/>
    <col min="14592" max="14592" width="10.88671875" style="204" customWidth="1"/>
    <col min="14593" max="14593" width="11.44140625" style="204" customWidth="1"/>
    <col min="14594" max="14594" width="10.5546875" style="204" customWidth="1"/>
    <col min="14595" max="14595" width="12" style="204" customWidth="1"/>
    <col min="14596" max="14596" width="3.6640625" style="204" customWidth="1"/>
    <col min="14597" max="14597" width="11" style="204" customWidth="1"/>
    <col min="14598" max="14598" width="7" style="204" customWidth="1"/>
    <col min="14599" max="14599" width="8.88671875" style="204"/>
    <col min="14600" max="14600" width="11.88671875" style="204" customWidth="1"/>
    <col min="14601" max="14601" width="11.5546875" style="204" customWidth="1"/>
    <col min="14602" max="14602" width="12.5546875" style="204" customWidth="1"/>
    <col min="14603" max="14603" width="13.33203125" style="204" customWidth="1"/>
    <col min="14604" max="14847" width="8.88671875" style="204"/>
    <col min="14848" max="14848" width="10.88671875" style="204" customWidth="1"/>
    <col min="14849" max="14849" width="11.44140625" style="204" customWidth="1"/>
    <col min="14850" max="14850" width="10.5546875" style="204" customWidth="1"/>
    <col min="14851" max="14851" width="12" style="204" customWidth="1"/>
    <col min="14852" max="14852" width="3.6640625" style="204" customWidth="1"/>
    <col min="14853" max="14853" width="11" style="204" customWidth="1"/>
    <col min="14854" max="14854" width="7" style="204" customWidth="1"/>
    <col min="14855" max="14855" width="8.88671875" style="204"/>
    <col min="14856" max="14856" width="11.88671875" style="204" customWidth="1"/>
    <col min="14857" max="14857" width="11.5546875" style="204" customWidth="1"/>
    <col min="14858" max="14858" width="12.5546875" style="204" customWidth="1"/>
    <col min="14859" max="14859" width="13.33203125" style="204" customWidth="1"/>
    <col min="14860" max="15103" width="8.88671875" style="204"/>
    <col min="15104" max="15104" width="10.88671875" style="204" customWidth="1"/>
    <col min="15105" max="15105" width="11.44140625" style="204" customWidth="1"/>
    <col min="15106" max="15106" width="10.5546875" style="204" customWidth="1"/>
    <col min="15107" max="15107" width="12" style="204" customWidth="1"/>
    <col min="15108" max="15108" width="3.6640625" style="204" customWidth="1"/>
    <col min="15109" max="15109" width="11" style="204" customWidth="1"/>
    <col min="15110" max="15110" width="7" style="204" customWidth="1"/>
    <col min="15111" max="15111" width="8.88671875" style="204"/>
    <col min="15112" max="15112" width="11.88671875" style="204" customWidth="1"/>
    <col min="15113" max="15113" width="11.5546875" style="204" customWidth="1"/>
    <col min="15114" max="15114" width="12.5546875" style="204" customWidth="1"/>
    <col min="15115" max="15115" width="13.33203125" style="204" customWidth="1"/>
    <col min="15116" max="15359" width="8.88671875" style="204"/>
    <col min="15360" max="15360" width="10.88671875" style="204" customWidth="1"/>
    <col min="15361" max="15361" width="11.44140625" style="204" customWidth="1"/>
    <col min="15362" max="15362" width="10.5546875" style="204" customWidth="1"/>
    <col min="15363" max="15363" width="12" style="204" customWidth="1"/>
    <col min="15364" max="15364" width="3.6640625" style="204" customWidth="1"/>
    <col min="15365" max="15365" width="11" style="204" customWidth="1"/>
    <col min="15366" max="15366" width="7" style="204" customWidth="1"/>
    <col min="15367" max="15367" width="8.88671875" style="204"/>
    <col min="15368" max="15368" width="11.88671875" style="204" customWidth="1"/>
    <col min="15369" max="15369" width="11.5546875" style="204" customWidth="1"/>
    <col min="15370" max="15370" width="12.5546875" style="204" customWidth="1"/>
    <col min="15371" max="15371" width="13.33203125" style="204" customWidth="1"/>
    <col min="15372" max="15615" width="8.88671875" style="204"/>
    <col min="15616" max="15616" width="10.88671875" style="204" customWidth="1"/>
    <col min="15617" max="15617" width="11.44140625" style="204" customWidth="1"/>
    <col min="15618" max="15618" width="10.5546875" style="204" customWidth="1"/>
    <col min="15619" max="15619" width="12" style="204" customWidth="1"/>
    <col min="15620" max="15620" width="3.6640625" style="204" customWidth="1"/>
    <col min="15621" max="15621" width="11" style="204" customWidth="1"/>
    <col min="15622" max="15622" width="7" style="204" customWidth="1"/>
    <col min="15623" max="15623" width="8.88671875" style="204"/>
    <col min="15624" max="15624" width="11.88671875" style="204" customWidth="1"/>
    <col min="15625" max="15625" width="11.5546875" style="204" customWidth="1"/>
    <col min="15626" max="15626" width="12.5546875" style="204" customWidth="1"/>
    <col min="15627" max="15627" width="13.33203125" style="204" customWidth="1"/>
    <col min="15628" max="15871" width="8.88671875" style="204"/>
    <col min="15872" max="15872" width="10.88671875" style="204" customWidth="1"/>
    <col min="15873" max="15873" width="11.44140625" style="204" customWidth="1"/>
    <col min="15874" max="15874" width="10.5546875" style="204" customWidth="1"/>
    <col min="15875" max="15875" width="12" style="204" customWidth="1"/>
    <col min="15876" max="15876" width="3.6640625" style="204" customWidth="1"/>
    <col min="15877" max="15877" width="11" style="204" customWidth="1"/>
    <col min="15878" max="15878" width="7" style="204" customWidth="1"/>
    <col min="15879" max="15879" width="8.88671875" style="204"/>
    <col min="15880" max="15880" width="11.88671875" style="204" customWidth="1"/>
    <col min="15881" max="15881" width="11.5546875" style="204" customWidth="1"/>
    <col min="15882" max="15882" width="12.5546875" style="204" customWidth="1"/>
    <col min="15883" max="15883" width="13.33203125" style="204" customWidth="1"/>
    <col min="15884" max="16127" width="8.88671875" style="204"/>
    <col min="16128" max="16128" width="10.88671875" style="204" customWidth="1"/>
    <col min="16129" max="16129" width="11.44140625" style="204" customWidth="1"/>
    <col min="16130" max="16130" width="10.5546875" style="204" customWidth="1"/>
    <col min="16131" max="16131" width="12" style="204" customWidth="1"/>
    <col min="16132" max="16132" width="3.6640625" style="204" customWidth="1"/>
    <col min="16133" max="16133" width="11" style="204" customWidth="1"/>
    <col min="16134" max="16134" width="7" style="204" customWidth="1"/>
    <col min="16135" max="16135" width="8.88671875" style="204"/>
    <col min="16136" max="16136" width="11.88671875" style="204" customWidth="1"/>
    <col min="16137" max="16137" width="11.5546875" style="204" customWidth="1"/>
    <col min="16138" max="16138" width="12.5546875" style="204" customWidth="1"/>
    <col min="16139" max="16139" width="13.33203125" style="204" customWidth="1"/>
    <col min="16140" max="16384" width="8.88671875" style="204"/>
  </cols>
  <sheetData>
    <row r="1" spans="1:12" ht="21" x14ac:dyDescent="0.3">
      <c r="A1" s="195"/>
      <c r="B1" s="196"/>
      <c r="C1" s="197"/>
      <c r="D1" s="198" t="s">
        <v>83</v>
      </c>
      <c r="E1" s="199"/>
      <c r="F1" s="200"/>
      <c r="G1" s="201"/>
      <c r="H1" s="201"/>
      <c r="I1" s="202"/>
      <c r="J1" s="202" t="s">
        <v>31</v>
      </c>
      <c r="K1" s="199"/>
      <c r="L1" s="203"/>
    </row>
    <row r="2" spans="1:12" ht="15.6" customHeight="1" x14ac:dyDescent="0.25">
      <c r="A2" s="195"/>
      <c r="B2" s="196"/>
      <c r="C2" s="205"/>
      <c r="D2" s="294"/>
      <c r="E2" s="295" t="s">
        <v>153</v>
      </c>
      <c r="F2" s="295"/>
      <c r="G2" s="295"/>
      <c r="H2" s="206"/>
      <c r="I2" s="207"/>
      <c r="J2" s="208"/>
      <c r="K2" s="208"/>
      <c r="L2" s="203"/>
    </row>
    <row r="3" spans="1:12" x14ac:dyDescent="0.25">
      <c r="A3" s="195"/>
      <c r="B3" s="196"/>
      <c r="C3" s="209" t="s">
        <v>33</v>
      </c>
      <c r="D3" s="209"/>
      <c r="E3" s="210" t="s">
        <v>14</v>
      </c>
      <c r="F3" s="209"/>
      <c r="G3" s="210"/>
      <c r="H3" s="209" t="s">
        <v>84</v>
      </c>
      <c r="I3" s="211"/>
      <c r="J3" s="212" t="s">
        <v>34</v>
      </c>
      <c r="L3" s="203"/>
    </row>
    <row r="4" spans="1:12" ht="13.8" thickBot="1" x14ac:dyDescent="0.3">
      <c r="A4" s="213"/>
      <c r="B4" s="214"/>
      <c r="C4" s="215" t="s">
        <v>85</v>
      </c>
      <c r="D4" s="215"/>
      <c r="E4" s="216"/>
      <c r="F4" s="216"/>
      <c r="G4" s="217"/>
      <c r="H4" s="218"/>
      <c r="I4" s="219"/>
      <c r="J4" s="293" t="s">
        <v>54</v>
      </c>
      <c r="L4" s="203"/>
    </row>
    <row r="5" spans="1:12" x14ac:dyDescent="0.25">
      <c r="A5" s="222"/>
      <c r="B5" s="223"/>
      <c r="C5" s="222"/>
      <c r="D5" s="222"/>
      <c r="E5" s="224" t="s">
        <v>12</v>
      </c>
      <c r="F5" s="224" t="s">
        <v>13</v>
      </c>
      <c r="G5" s="224" t="s">
        <v>14</v>
      </c>
      <c r="H5" s="222"/>
      <c r="I5" s="222"/>
      <c r="J5" s="222"/>
      <c r="K5" s="222"/>
    </row>
    <row r="6" spans="1:12" x14ac:dyDescent="0.25">
      <c r="A6" s="195"/>
      <c r="B6" s="196"/>
      <c r="C6" s="225"/>
      <c r="D6" s="226"/>
      <c r="E6" s="225"/>
      <c r="F6" s="225"/>
      <c r="G6" s="225"/>
      <c r="H6" s="195"/>
      <c r="I6" s="195"/>
      <c r="J6" s="195"/>
      <c r="K6" s="195"/>
    </row>
    <row r="7" spans="1:12" x14ac:dyDescent="0.25">
      <c r="A7" s="225"/>
      <c r="B7" s="227"/>
      <c r="C7" s="228"/>
      <c r="D7" s="229">
        <v>1</v>
      </c>
      <c r="E7" s="230" t="s">
        <v>67</v>
      </c>
      <c r="F7" s="230" t="s">
        <v>68</v>
      </c>
      <c r="G7" s="230" t="s">
        <v>43</v>
      </c>
      <c r="H7" s="227"/>
      <c r="I7" s="227"/>
      <c r="J7" s="227"/>
      <c r="K7" s="195"/>
    </row>
    <row r="8" spans="1:12" x14ac:dyDescent="0.25">
      <c r="A8" s="231"/>
      <c r="B8" s="232"/>
      <c r="C8" s="233"/>
      <c r="D8" s="234"/>
      <c r="E8" s="235"/>
      <c r="F8" s="235"/>
      <c r="G8" s="236"/>
      <c r="H8" s="230" t="s">
        <v>67</v>
      </c>
      <c r="I8" s="231"/>
      <c r="J8" s="231"/>
      <c r="K8" s="238"/>
    </row>
    <row r="9" spans="1:12" ht="13.8" x14ac:dyDescent="0.3">
      <c r="A9" s="231"/>
      <c r="B9" s="239"/>
      <c r="C9" s="231"/>
      <c r="D9" s="240" t="s">
        <v>86</v>
      </c>
      <c r="E9" s="241" t="s">
        <v>149</v>
      </c>
      <c r="F9" s="241"/>
      <c r="G9" s="242"/>
      <c r="H9" s="232"/>
      <c r="I9" s="243"/>
      <c r="J9" s="231"/>
      <c r="K9" s="238"/>
    </row>
    <row r="10" spans="1:12" x14ac:dyDescent="0.25">
      <c r="A10" s="231"/>
      <c r="B10" s="250" t="s">
        <v>134</v>
      </c>
      <c r="C10" s="243"/>
      <c r="D10" s="244"/>
      <c r="E10" s="238"/>
      <c r="F10" s="235"/>
      <c r="G10" s="245"/>
      <c r="H10" s="239"/>
      <c r="I10" s="237" t="s">
        <v>135</v>
      </c>
      <c r="J10" s="231"/>
      <c r="K10" s="238"/>
    </row>
    <row r="11" spans="1:12" ht="15.75" customHeight="1" x14ac:dyDescent="0.25">
      <c r="A11" s="246"/>
      <c r="B11" s="247"/>
      <c r="C11" s="231"/>
      <c r="D11" s="248" t="s">
        <v>87</v>
      </c>
      <c r="E11" s="230" t="s">
        <v>135</v>
      </c>
      <c r="F11" s="230" t="s">
        <v>136</v>
      </c>
      <c r="G11" s="230" t="s">
        <v>37</v>
      </c>
      <c r="H11" s="232"/>
      <c r="I11" s="249" t="s">
        <v>148</v>
      </c>
      <c r="J11" s="243"/>
      <c r="K11" s="238"/>
    </row>
    <row r="12" spans="1:12" x14ac:dyDescent="0.25">
      <c r="A12" s="246"/>
      <c r="B12" s="239"/>
      <c r="C12" s="250" t="s">
        <v>134</v>
      </c>
      <c r="D12" s="251"/>
      <c r="E12" s="238"/>
      <c r="F12" s="235"/>
      <c r="G12" s="236"/>
      <c r="H12" s="230" t="s">
        <v>135</v>
      </c>
      <c r="I12" s="252"/>
      <c r="J12" s="231"/>
      <c r="K12" s="238"/>
    </row>
    <row r="13" spans="1:12" ht="13.8" thickBot="1" x14ac:dyDescent="0.3">
      <c r="A13" s="246"/>
      <c r="B13" s="232"/>
      <c r="C13" s="231"/>
      <c r="D13" s="253" t="s">
        <v>88</v>
      </c>
      <c r="E13" s="230" t="s">
        <v>134</v>
      </c>
      <c r="F13" s="230" t="s">
        <v>70</v>
      </c>
      <c r="G13" s="230" t="s">
        <v>71</v>
      </c>
      <c r="H13" s="254" t="s">
        <v>141</v>
      </c>
      <c r="I13" s="239"/>
      <c r="J13" s="231"/>
      <c r="K13" s="238"/>
    </row>
    <row r="14" spans="1:12" ht="18" customHeight="1" x14ac:dyDescent="0.25">
      <c r="A14" s="255" t="s">
        <v>137</v>
      </c>
      <c r="B14" s="256"/>
      <c r="C14" s="231"/>
      <c r="D14" s="244"/>
      <c r="E14" s="235"/>
      <c r="F14" s="235"/>
      <c r="G14" s="245"/>
      <c r="H14" s="232"/>
      <c r="I14" s="288"/>
      <c r="J14" s="297" t="s">
        <v>152</v>
      </c>
      <c r="K14" s="238"/>
    </row>
    <row r="15" spans="1:12" ht="14.4" thickBot="1" x14ac:dyDescent="0.3">
      <c r="A15" s="257" t="s">
        <v>148</v>
      </c>
      <c r="B15" s="232"/>
      <c r="C15" s="231"/>
      <c r="D15" s="248" t="s">
        <v>89</v>
      </c>
      <c r="E15" s="230" t="s">
        <v>75</v>
      </c>
      <c r="F15" s="230" t="s">
        <v>76</v>
      </c>
      <c r="G15" s="230" t="s">
        <v>77</v>
      </c>
      <c r="H15" s="232"/>
      <c r="I15" s="288"/>
      <c r="J15" s="258">
        <v>63</v>
      </c>
      <c r="K15" s="238"/>
    </row>
    <row r="16" spans="1:12" x14ac:dyDescent="0.25">
      <c r="A16" s="239"/>
      <c r="B16" s="232"/>
      <c r="C16" s="230" t="s">
        <v>137</v>
      </c>
      <c r="D16" s="259"/>
      <c r="E16" s="235"/>
      <c r="F16" s="235"/>
      <c r="G16" s="236"/>
      <c r="H16" s="230" t="s">
        <v>75</v>
      </c>
      <c r="I16" s="239"/>
      <c r="J16" s="232"/>
      <c r="K16" s="238"/>
    </row>
    <row r="17" spans="1:11" x14ac:dyDescent="0.25">
      <c r="A17" s="239"/>
      <c r="B17" s="239"/>
      <c r="C17" s="232"/>
      <c r="D17" s="240" t="s">
        <v>90</v>
      </c>
      <c r="E17" s="230" t="s">
        <v>137</v>
      </c>
      <c r="F17" s="230" t="s">
        <v>138</v>
      </c>
      <c r="G17" s="230" t="s">
        <v>139</v>
      </c>
      <c r="H17" s="260" t="s">
        <v>112</v>
      </c>
      <c r="I17" s="252"/>
      <c r="J17" s="232"/>
      <c r="K17" s="238"/>
    </row>
    <row r="18" spans="1:11" x14ac:dyDescent="0.25">
      <c r="A18" s="239"/>
      <c r="B18" s="230" t="s">
        <v>137</v>
      </c>
      <c r="C18" s="256"/>
      <c r="D18" s="244"/>
      <c r="E18" s="235"/>
      <c r="F18" s="235"/>
      <c r="G18" s="245"/>
      <c r="H18" s="239"/>
      <c r="I18" s="287" t="s">
        <v>80</v>
      </c>
      <c r="J18" s="256"/>
      <c r="K18" s="238"/>
    </row>
    <row r="19" spans="1:11" x14ac:dyDescent="0.25">
      <c r="A19" s="232"/>
      <c r="B19" s="247"/>
      <c r="C19" s="232"/>
      <c r="D19" s="248" t="s">
        <v>91</v>
      </c>
      <c r="E19" s="261" t="s">
        <v>149</v>
      </c>
      <c r="F19" s="261"/>
      <c r="G19" s="261"/>
      <c r="H19" s="232"/>
      <c r="I19" s="249" t="s">
        <v>151</v>
      </c>
      <c r="J19" s="232"/>
      <c r="K19" s="235"/>
    </row>
    <row r="20" spans="1:11" x14ac:dyDescent="0.25">
      <c r="A20" s="262"/>
      <c r="B20" s="239"/>
      <c r="C20" s="250"/>
      <c r="D20" s="234"/>
      <c r="E20" s="235"/>
      <c r="F20" s="235"/>
      <c r="G20" s="236"/>
      <c r="H20" s="287" t="s">
        <v>80</v>
      </c>
      <c r="I20" s="256"/>
      <c r="J20" s="232"/>
      <c r="K20" s="238"/>
    </row>
    <row r="21" spans="1:11" x14ac:dyDescent="0.25">
      <c r="A21" s="263"/>
      <c r="B21" s="232"/>
      <c r="C21" s="232"/>
      <c r="D21" s="240" t="s">
        <v>92</v>
      </c>
      <c r="E21" s="230" t="s">
        <v>80</v>
      </c>
      <c r="F21" s="230" t="s">
        <v>81</v>
      </c>
      <c r="G21" s="230" t="s">
        <v>37</v>
      </c>
      <c r="H21" s="254"/>
      <c r="I21" s="232"/>
      <c r="J21" s="263"/>
    </row>
    <row r="22" spans="1:11" x14ac:dyDescent="0.25">
      <c r="A22" s="264"/>
      <c r="B22" s="265"/>
      <c r="C22" s="265"/>
      <c r="D22" s="266"/>
      <c r="E22" s="235"/>
      <c r="F22" s="235"/>
      <c r="G22" s="245"/>
      <c r="H22" s="265"/>
      <c r="I22" s="265"/>
      <c r="J22" s="264"/>
    </row>
    <row r="23" spans="1:11" x14ac:dyDescent="0.25">
      <c r="A23" s="195"/>
      <c r="B23" s="196"/>
      <c r="C23" s="225"/>
      <c r="D23" s="267"/>
      <c r="E23" s="225"/>
      <c r="F23" s="225"/>
      <c r="G23" s="268"/>
      <c r="H23" s="195"/>
      <c r="I23" s="195"/>
      <c r="J23" s="195"/>
    </row>
  </sheetData>
  <mergeCells count="1">
    <mergeCell ref="E2:G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2F09-13DC-4D7C-9D40-2B25102416BD}">
  <dimension ref="A1:Z53"/>
  <sheetViews>
    <sheetView zoomScale="85" workbookViewId="0">
      <selection activeCell="N10" sqref="N10"/>
    </sheetView>
  </sheetViews>
  <sheetFormatPr defaultColWidth="9.109375" defaultRowHeight="13.8" x14ac:dyDescent="0.25"/>
  <cols>
    <col min="1" max="1" width="5.88671875" style="104" customWidth="1"/>
    <col min="2" max="2" width="5.6640625" style="94" customWidth="1"/>
    <col min="3" max="3" width="21.6640625" style="94" customWidth="1"/>
    <col min="4" max="4" width="4" style="94" customWidth="1"/>
    <col min="5" max="5" width="10.88671875" style="94" customWidth="1"/>
    <col min="6" max="6" width="19.77734375" style="98" customWidth="1"/>
    <col min="7" max="7" width="13.33203125" style="127" customWidth="1"/>
    <col min="8" max="8" width="5.77734375" style="127" customWidth="1"/>
    <col min="9" max="9" width="11.44140625" style="94" customWidth="1"/>
    <col min="10" max="10" width="9.109375" style="94"/>
    <col min="11" max="11" width="8.88671875" style="102" customWidth="1"/>
    <col min="12" max="21" width="9.109375" style="103"/>
    <col min="22" max="22" width="9.109375" style="157"/>
    <col min="23" max="26" width="9.109375" style="103"/>
    <col min="27" max="256" width="9.109375" style="158"/>
    <col min="257" max="257" width="5.88671875" style="158" customWidth="1"/>
    <col min="258" max="258" width="5.6640625" style="158" customWidth="1"/>
    <col min="259" max="259" width="17" style="158" customWidth="1"/>
    <col min="260" max="260" width="11.33203125" style="158" customWidth="1"/>
    <col min="261" max="261" width="10.88671875" style="158" customWidth="1"/>
    <col min="262" max="262" width="14.33203125" style="158" customWidth="1"/>
    <col min="263" max="263" width="13.33203125" style="158" customWidth="1"/>
    <col min="264" max="264" width="12.44140625" style="158" customWidth="1"/>
    <col min="265" max="265" width="11.44140625" style="158" customWidth="1"/>
    <col min="266" max="266" width="9.109375" style="158"/>
    <col min="267" max="267" width="8.88671875" style="158" customWidth="1"/>
    <col min="268" max="512" width="9.109375" style="158"/>
    <col min="513" max="513" width="5.88671875" style="158" customWidth="1"/>
    <col min="514" max="514" width="5.6640625" style="158" customWidth="1"/>
    <col min="515" max="515" width="17" style="158" customWidth="1"/>
    <col min="516" max="516" width="11.33203125" style="158" customWidth="1"/>
    <col min="517" max="517" width="10.88671875" style="158" customWidth="1"/>
    <col min="518" max="518" width="14.33203125" style="158" customWidth="1"/>
    <col min="519" max="519" width="13.33203125" style="158" customWidth="1"/>
    <col min="520" max="520" width="12.44140625" style="158" customWidth="1"/>
    <col min="521" max="521" width="11.44140625" style="158" customWidth="1"/>
    <col min="522" max="522" width="9.109375" style="158"/>
    <col min="523" max="523" width="8.88671875" style="158" customWidth="1"/>
    <col min="524" max="768" width="9.109375" style="158"/>
    <col min="769" max="769" width="5.88671875" style="158" customWidth="1"/>
    <col min="770" max="770" width="5.6640625" style="158" customWidth="1"/>
    <col min="771" max="771" width="17" style="158" customWidth="1"/>
    <col min="772" max="772" width="11.33203125" style="158" customWidth="1"/>
    <col min="773" max="773" width="10.88671875" style="158" customWidth="1"/>
    <col min="774" max="774" width="14.33203125" style="158" customWidth="1"/>
    <col min="775" max="775" width="13.33203125" style="158" customWidth="1"/>
    <col min="776" max="776" width="12.44140625" style="158" customWidth="1"/>
    <col min="777" max="777" width="11.44140625" style="158" customWidth="1"/>
    <col min="778" max="778" width="9.109375" style="158"/>
    <col min="779" max="779" width="8.88671875" style="158" customWidth="1"/>
    <col min="780" max="1024" width="9.109375" style="158"/>
    <col min="1025" max="1025" width="5.88671875" style="158" customWidth="1"/>
    <col min="1026" max="1026" width="5.6640625" style="158" customWidth="1"/>
    <col min="1027" max="1027" width="17" style="158" customWidth="1"/>
    <col min="1028" max="1028" width="11.33203125" style="158" customWidth="1"/>
    <col min="1029" max="1029" width="10.88671875" style="158" customWidth="1"/>
    <col min="1030" max="1030" width="14.33203125" style="158" customWidth="1"/>
    <col min="1031" max="1031" width="13.33203125" style="158" customWidth="1"/>
    <col min="1032" max="1032" width="12.44140625" style="158" customWidth="1"/>
    <col min="1033" max="1033" width="11.44140625" style="158" customWidth="1"/>
    <col min="1034" max="1034" width="9.109375" style="158"/>
    <col min="1035" max="1035" width="8.88671875" style="158" customWidth="1"/>
    <col min="1036" max="1280" width="9.109375" style="158"/>
    <col min="1281" max="1281" width="5.88671875" style="158" customWidth="1"/>
    <col min="1282" max="1282" width="5.6640625" style="158" customWidth="1"/>
    <col min="1283" max="1283" width="17" style="158" customWidth="1"/>
    <col min="1284" max="1284" width="11.33203125" style="158" customWidth="1"/>
    <col min="1285" max="1285" width="10.88671875" style="158" customWidth="1"/>
    <col min="1286" max="1286" width="14.33203125" style="158" customWidth="1"/>
    <col min="1287" max="1287" width="13.33203125" style="158" customWidth="1"/>
    <col min="1288" max="1288" width="12.44140625" style="158" customWidth="1"/>
    <col min="1289" max="1289" width="11.44140625" style="158" customWidth="1"/>
    <col min="1290" max="1290" width="9.109375" style="158"/>
    <col min="1291" max="1291" width="8.88671875" style="158" customWidth="1"/>
    <col min="1292" max="1536" width="9.109375" style="158"/>
    <col min="1537" max="1537" width="5.88671875" style="158" customWidth="1"/>
    <col min="1538" max="1538" width="5.6640625" style="158" customWidth="1"/>
    <col min="1539" max="1539" width="17" style="158" customWidth="1"/>
    <col min="1540" max="1540" width="11.33203125" style="158" customWidth="1"/>
    <col min="1541" max="1541" width="10.88671875" style="158" customWidth="1"/>
    <col min="1542" max="1542" width="14.33203125" style="158" customWidth="1"/>
    <col min="1543" max="1543" width="13.33203125" style="158" customWidth="1"/>
    <col min="1544" max="1544" width="12.44140625" style="158" customWidth="1"/>
    <col min="1545" max="1545" width="11.44140625" style="158" customWidth="1"/>
    <col min="1546" max="1546" width="9.109375" style="158"/>
    <col min="1547" max="1547" width="8.88671875" style="158" customWidth="1"/>
    <col min="1548" max="1792" width="9.109375" style="158"/>
    <col min="1793" max="1793" width="5.88671875" style="158" customWidth="1"/>
    <col min="1794" max="1794" width="5.6640625" style="158" customWidth="1"/>
    <col min="1795" max="1795" width="17" style="158" customWidth="1"/>
    <col min="1796" max="1796" width="11.33203125" style="158" customWidth="1"/>
    <col min="1797" max="1797" width="10.88671875" style="158" customWidth="1"/>
    <col min="1798" max="1798" width="14.33203125" style="158" customWidth="1"/>
    <col min="1799" max="1799" width="13.33203125" style="158" customWidth="1"/>
    <col min="1800" max="1800" width="12.44140625" style="158" customWidth="1"/>
    <col min="1801" max="1801" width="11.44140625" style="158" customWidth="1"/>
    <col min="1802" max="1802" width="9.109375" style="158"/>
    <col min="1803" max="1803" width="8.88671875" style="158" customWidth="1"/>
    <col min="1804" max="2048" width="9.109375" style="158"/>
    <col min="2049" max="2049" width="5.88671875" style="158" customWidth="1"/>
    <col min="2050" max="2050" width="5.6640625" style="158" customWidth="1"/>
    <col min="2051" max="2051" width="17" style="158" customWidth="1"/>
    <col min="2052" max="2052" width="11.33203125" style="158" customWidth="1"/>
    <col min="2053" max="2053" width="10.88671875" style="158" customWidth="1"/>
    <col min="2054" max="2054" width="14.33203125" style="158" customWidth="1"/>
    <col min="2055" max="2055" width="13.33203125" style="158" customWidth="1"/>
    <col min="2056" max="2056" width="12.44140625" style="158" customWidth="1"/>
    <col min="2057" max="2057" width="11.44140625" style="158" customWidth="1"/>
    <col min="2058" max="2058" width="9.109375" style="158"/>
    <col min="2059" max="2059" width="8.88671875" style="158" customWidth="1"/>
    <col min="2060" max="2304" width="9.109375" style="158"/>
    <col min="2305" max="2305" width="5.88671875" style="158" customWidth="1"/>
    <col min="2306" max="2306" width="5.6640625" style="158" customWidth="1"/>
    <col min="2307" max="2307" width="17" style="158" customWidth="1"/>
    <col min="2308" max="2308" width="11.33203125" style="158" customWidth="1"/>
    <col min="2309" max="2309" width="10.88671875" style="158" customWidth="1"/>
    <col min="2310" max="2310" width="14.33203125" style="158" customWidth="1"/>
    <col min="2311" max="2311" width="13.33203125" style="158" customWidth="1"/>
    <col min="2312" max="2312" width="12.44140625" style="158" customWidth="1"/>
    <col min="2313" max="2313" width="11.44140625" style="158" customWidth="1"/>
    <col min="2314" max="2314" width="9.109375" style="158"/>
    <col min="2315" max="2315" width="8.88671875" style="158" customWidth="1"/>
    <col min="2316" max="2560" width="9.109375" style="158"/>
    <col min="2561" max="2561" width="5.88671875" style="158" customWidth="1"/>
    <col min="2562" max="2562" width="5.6640625" style="158" customWidth="1"/>
    <col min="2563" max="2563" width="17" style="158" customWidth="1"/>
    <col min="2564" max="2564" width="11.33203125" style="158" customWidth="1"/>
    <col min="2565" max="2565" width="10.88671875" style="158" customWidth="1"/>
    <col min="2566" max="2566" width="14.33203125" style="158" customWidth="1"/>
    <col min="2567" max="2567" width="13.33203125" style="158" customWidth="1"/>
    <col min="2568" max="2568" width="12.44140625" style="158" customWidth="1"/>
    <col min="2569" max="2569" width="11.44140625" style="158" customWidth="1"/>
    <col min="2570" max="2570" width="9.109375" style="158"/>
    <col min="2571" max="2571" width="8.88671875" style="158" customWidth="1"/>
    <col min="2572" max="2816" width="9.109375" style="158"/>
    <col min="2817" max="2817" width="5.88671875" style="158" customWidth="1"/>
    <col min="2818" max="2818" width="5.6640625" style="158" customWidth="1"/>
    <col min="2819" max="2819" width="17" style="158" customWidth="1"/>
    <col min="2820" max="2820" width="11.33203125" style="158" customWidth="1"/>
    <col min="2821" max="2821" width="10.88671875" style="158" customWidth="1"/>
    <col min="2822" max="2822" width="14.33203125" style="158" customWidth="1"/>
    <col min="2823" max="2823" width="13.33203125" style="158" customWidth="1"/>
    <col min="2824" max="2824" width="12.44140625" style="158" customWidth="1"/>
    <col min="2825" max="2825" width="11.44140625" style="158" customWidth="1"/>
    <col min="2826" max="2826" width="9.109375" style="158"/>
    <col min="2827" max="2827" width="8.88671875" style="158" customWidth="1"/>
    <col min="2828" max="3072" width="9.109375" style="158"/>
    <col min="3073" max="3073" width="5.88671875" style="158" customWidth="1"/>
    <col min="3074" max="3074" width="5.6640625" style="158" customWidth="1"/>
    <col min="3075" max="3075" width="17" style="158" customWidth="1"/>
    <col min="3076" max="3076" width="11.33203125" style="158" customWidth="1"/>
    <col min="3077" max="3077" width="10.88671875" style="158" customWidth="1"/>
    <col min="3078" max="3078" width="14.33203125" style="158" customWidth="1"/>
    <col min="3079" max="3079" width="13.33203125" style="158" customWidth="1"/>
    <col min="3080" max="3080" width="12.44140625" style="158" customWidth="1"/>
    <col min="3081" max="3081" width="11.44140625" style="158" customWidth="1"/>
    <col min="3082" max="3082" width="9.109375" style="158"/>
    <col min="3083" max="3083" width="8.88671875" style="158" customWidth="1"/>
    <col min="3084" max="3328" width="9.109375" style="158"/>
    <col min="3329" max="3329" width="5.88671875" style="158" customWidth="1"/>
    <col min="3330" max="3330" width="5.6640625" style="158" customWidth="1"/>
    <col min="3331" max="3331" width="17" style="158" customWidth="1"/>
    <col min="3332" max="3332" width="11.33203125" style="158" customWidth="1"/>
    <col min="3333" max="3333" width="10.88671875" style="158" customWidth="1"/>
    <col min="3334" max="3334" width="14.33203125" style="158" customWidth="1"/>
    <col min="3335" max="3335" width="13.33203125" style="158" customWidth="1"/>
    <col min="3336" max="3336" width="12.44140625" style="158" customWidth="1"/>
    <col min="3337" max="3337" width="11.44140625" style="158" customWidth="1"/>
    <col min="3338" max="3338" width="9.109375" style="158"/>
    <col min="3339" max="3339" width="8.88671875" style="158" customWidth="1"/>
    <col min="3340" max="3584" width="9.109375" style="158"/>
    <col min="3585" max="3585" width="5.88671875" style="158" customWidth="1"/>
    <col min="3586" max="3586" width="5.6640625" style="158" customWidth="1"/>
    <col min="3587" max="3587" width="17" style="158" customWidth="1"/>
    <col min="3588" max="3588" width="11.33203125" style="158" customWidth="1"/>
    <col min="3589" max="3589" width="10.88671875" style="158" customWidth="1"/>
    <col min="3590" max="3590" width="14.33203125" style="158" customWidth="1"/>
    <col min="3591" max="3591" width="13.33203125" style="158" customWidth="1"/>
    <col min="3592" max="3592" width="12.44140625" style="158" customWidth="1"/>
    <col min="3593" max="3593" width="11.44140625" style="158" customWidth="1"/>
    <col min="3594" max="3594" width="9.109375" style="158"/>
    <col min="3595" max="3595" width="8.88671875" style="158" customWidth="1"/>
    <col min="3596" max="3840" width="9.109375" style="158"/>
    <col min="3841" max="3841" width="5.88671875" style="158" customWidth="1"/>
    <col min="3842" max="3842" width="5.6640625" style="158" customWidth="1"/>
    <col min="3843" max="3843" width="17" style="158" customWidth="1"/>
    <col min="3844" max="3844" width="11.33203125" style="158" customWidth="1"/>
    <col min="3845" max="3845" width="10.88671875" style="158" customWidth="1"/>
    <col min="3846" max="3846" width="14.33203125" style="158" customWidth="1"/>
    <col min="3847" max="3847" width="13.33203125" style="158" customWidth="1"/>
    <col min="3848" max="3848" width="12.44140625" style="158" customWidth="1"/>
    <col min="3849" max="3849" width="11.44140625" style="158" customWidth="1"/>
    <col min="3850" max="3850" width="9.109375" style="158"/>
    <col min="3851" max="3851" width="8.88671875" style="158" customWidth="1"/>
    <col min="3852" max="4096" width="9.109375" style="158"/>
    <col min="4097" max="4097" width="5.88671875" style="158" customWidth="1"/>
    <col min="4098" max="4098" width="5.6640625" style="158" customWidth="1"/>
    <col min="4099" max="4099" width="17" style="158" customWidth="1"/>
    <col min="4100" max="4100" width="11.33203125" style="158" customWidth="1"/>
    <col min="4101" max="4101" width="10.88671875" style="158" customWidth="1"/>
    <col min="4102" max="4102" width="14.33203125" style="158" customWidth="1"/>
    <col min="4103" max="4103" width="13.33203125" style="158" customWidth="1"/>
    <col min="4104" max="4104" width="12.44140625" style="158" customWidth="1"/>
    <col min="4105" max="4105" width="11.44140625" style="158" customWidth="1"/>
    <col min="4106" max="4106" width="9.109375" style="158"/>
    <col min="4107" max="4107" width="8.88671875" style="158" customWidth="1"/>
    <col min="4108" max="4352" width="9.109375" style="158"/>
    <col min="4353" max="4353" width="5.88671875" style="158" customWidth="1"/>
    <col min="4354" max="4354" width="5.6640625" style="158" customWidth="1"/>
    <col min="4355" max="4355" width="17" style="158" customWidth="1"/>
    <col min="4356" max="4356" width="11.33203125" style="158" customWidth="1"/>
    <col min="4357" max="4357" width="10.88671875" style="158" customWidth="1"/>
    <col min="4358" max="4358" width="14.33203125" style="158" customWidth="1"/>
    <col min="4359" max="4359" width="13.33203125" style="158" customWidth="1"/>
    <col min="4360" max="4360" width="12.44140625" style="158" customWidth="1"/>
    <col min="4361" max="4361" width="11.44140625" style="158" customWidth="1"/>
    <col min="4362" max="4362" width="9.109375" style="158"/>
    <col min="4363" max="4363" width="8.88671875" style="158" customWidth="1"/>
    <col min="4364" max="4608" width="9.109375" style="158"/>
    <col min="4609" max="4609" width="5.88671875" style="158" customWidth="1"/>
    <col min="4610" max="4610" width="5.6640625" style="158" customWidth="1"/>
    <col min="4611" max="4611" width="17" style="158" customWidth="1"/>
    <col min="4612" max="4612" width="11.33203125" style="158" customWidth="1"/>
    <col min="4613" max="4613" width="10.88671875" style="158" customWidth="1"/>
    <col min="4614" max="4614" width="14.33203125" style="158" customWidth="1"/>
    <col min="4615" max="4615" width="13.33203125" style="158" customWidth="1"/>
    <col min="4616" max="4616" width="12.44140625" style="158" customWidth="1"/>
    <col min="4617" max="4617" width="11.44140625" style="158" customWidth="1"/>
    <col min="4618" max="4618" width="9.109375" style="158"/>
    <col min="4619" max="4619" width="8.88671875" style="158" customWidth="1"/>
    <col min="4620" max="4864" width="9.109375" style="158"/>
    <col min="4865" max="4865" width="5.88671875" style="158" customWidth="1"/>
    <col min="4866" max="4866" width="5.6640625" style="158" customWidth="1"/>
    <col min="4867" max="4867" width="17" style="158" customWidth="1"/>
    <col min="4868" max="4868" width="11.33203125" style="158" customWidth="1"/>
    <col min="4869" max="4869" width="10.88671875" style="158" customWidth="1"/>
    <col min="4870" max="4870" width="14.33203125" style="158" customWidth="1"/>
    <col min="4871" max="4871" width="13.33203125" style="158" customWidth="1"/>
    <col min="4872" max="4872" width="12.44140625" style="158" customWidth="1"/>
    <col min="4873" max="4873" width="11.44140625" style="158" customWidth="1"/>
    <col min="4874" max="4874" width="9.109375" style="158"/>
    <col min="4875" max="4875" width="8.88671875" style="158" customWidth="1"/>
    <col min="4876" max="5120" width="9.109375" style="158"/>
    <col min="5121" max="5121" width="5.88671875" style="158" customWidth="1"/>
    <col min="5122" max="5122" width="5.6640625" style="158" customWidth="1"/>
    <col min="5123" max="5123" width="17" style="158" customWidth="1"/>
    <col min="5124" max="5124" width="11.33203125" style="158" customWidth="1"/>
    <col min="5125" max="5125" width="10.88671875" style="158" customWidth="1"/>
    <col min="5126" max="5126" width="14.33203125" style="158" customWidth="1"/>
    <col min="5127" max="5127" width="13.33203125" style="158" customWidth="1"/>
    <col min="5128" max="5128" width="12.44140625" style="158" customWidth="1"/>
    <col min="5129" max="5129" width="11.44140625" style="158" customWidth="1"/>
    <col min="5130" max="5130" width="9.109375" style="158"/>
    <col min="5131" max="5131" width="8.88671875" style="158" customWidth="1"/>
    <col min="5132" max="5376" width="9.109375" style="158"/>
    <col min="5377" max="5377" width="5.88671875" style="158" customWidth="1"/>
    <col min="5378" max="5378" width="5.6640625" style="158" customWidth="1"/>
    <col min="5379" max="5379" width="17" style="158" customWidth="1"/>
    <col min="5380" max="5380" width="11.33203125" style="158" customWidth="1"/>
    <col min="5381" max="5381" width="10.88671875" style="158" customWidth="1"/>
    <col min="5382" max="5382" width="14.33203125" style="158" customWidth="1"/>
    <col min="5383" max="5383" width="13.33203125" style="158" customWidth="1"/>
    <col min="5384" max="5384" width="12.44140625" style="158" customWidth="1"/>
    <col min="5385" max="5385" width="11.44140625" style="158" customWidth="1"/>
    <col min="5386" max="5386" width="9.109375" style="158"/>
    <col min="5387" max="5387" width="8.88671875" style="158" customWidth="1"/>
    <col min="5388" max="5632" width="9.109375" style="158"/>
    <col min="5633" max="5633" width="5.88671875" style="158" customWidth="1"/>
    <col min="5634" max="5634" width="5.6640625" style="158" customWidth="1"/>
    <col min="5635" max="5635" width="17" style="158" customWidth="1"/>
    <col min="5636" max="5636" width="11.33203125" style="158" customWidth="1"/>
    <col min="5637" max="5637" width="10.88671875" style="158" customWidth="1"/>
    <col min="5638" max="5638" width="14.33203125" style="158" customWidth="1"/>
    <col min="5639" max="5639" width="13.33203125" style="158" customWidth="1"/>
    <col min="5640" max="5640" width="12.44140625" style="158" customWidth="1"/>
    <col min="5641" max="5641" width="11.44140625" style="158" customWidth="1"/>
    <col min="5642" max="5642" width="9.109375" style="158"/>
    <col min="5643" max="5643" width="8.88671875" style="158" customWidth="1"/>
    <col min="5644" max="5888" width="9.109375" style="158"/>
    <col min="5889" max="5889" width="5.88671875" style="158" customWidth="1"/>
    <col min="5890" max="5890" width="5.6640625" style="158" customWidth="1"/>
    <col min="5891" max="5891" width="17" style="158" customWidth="1"/>
    <col min="5892" max="5892" width="11.33203125" style="158" customWidth="1"/>
    <col min="5893" max="5893" width="10.88671875" style="158" customWidth="1"/>
    <col min="5894" max="5894" width="14.33203125" style="158" customWidth="1"/>
    <col min="5895" max="5895" width="13.33203125" style="158" customWidth="1"/>
    <col min="5896" max="5896" width="12.44140625" style="158" customWidth="1"/>
    <col min="5897" max="5897" width="11.44140625" style="158" customWidth="1"/>
    <col min="5898" max="5898" width="9.109375" style="158"/>
    <col min="5899" max="5899" width="8.88671875" style="158" customWidth="1"/>
    <col min="5900" max="6144" width="9.109375" style="158"/>
    <col min="6145" max="6145" width="5.88671875" style="158" customWidth="1"/>
    <col min="6146" max="6146" width="5.6640625" style="158" customWidth="1"/>
    <col min="6147" max="6147" width="17" style="158" customWidth="1"/>
    <col min="6148" max="6148" width="11.33203125" style="158" customWidth="1"/>
    <col min="6149" max="6149" width="10.88671875" style="158" customWidth="1"/>
    <col min="6150" max="6150" width="14.33203125" style="158" customWidth="1"/>
    <col min="6151" max="6151" width="13.33203125" style="158" customWidth="1"/>
    <col min="6152" max="6152" width="12.44140625" style="158" customWidth="1"/>
    <col min="6153" max="6153" width="11.44140625" style="158" customWidth="1"/>
    <col min="6154" max="6154" width="9.109375" style="158"/>
    <col min="6155" max="6155" width="8.88671875" style="158" customWidth="1"/>
    <col min="6156" max="6400" width="9.109375" style="158"/>
    <col min="6401" max="6401" width="5.88671875" style="158" customWidth="1"/>
    <col min="6402" max="6402" width="5.6640625" style="158" customWidth="1"/>
    <col min="6403" max="6403" width="17" style="158" customWidth="1"/>
    <col min="6404" max="6404" width="11.33203125" style="158" customWidth="1"/>
    <col min="6405" max="6405" width="10.88671875" style="158" customWidth="1"/>
    <col min="6406" max="6406" width="14.33203125" style="158" customWidth="1"/>
    <col min="6407" max="6407" width="13.33203125" style="158" customWidth="1"/>
    <col min="6408" max="6408" width="12.44140625" style="158" customWidth="1"/>
    <col min="6409" max="6409" width="11.44140625" style="158" customWidth="1"/>
    <col min="6410" max="6410" width="9.109375" style="158"/>
    <col min="6411" max="6411" width="8.88671875" style="158" customWidth="1"/>
    <col min="6412" max="6656" width="9.109375" style="158"/>
    <col min="6657" max="6657" width="5.88671875" style="158" customWidth="1"/>
    <col min="6658" max="6658" width="5.6640625" style="158" customWidth="1"/>
    <col min="6659" max="6659" width="17" style="158" customWidth="1"/>
    <col min="6660" max="6660" width="11.33203125" style="158" customWidth="1"/>
    <col min="6661" max="6661" width="10.88671875" style="158" customWidth="1"/>
    <col min="6662" max="6662" width="14.33203125" style="158" customWidth="1"/>
    <col min="6663" max="6663" width="13.33203125" style="158" customWidth="1"/>
    <col min="6664" max="6664" width="12.44140625" style="158" customWidth="1"/>
    <col min="6665" max="6665" width="11.44140625" style="158" customWidth="1"/>
    <col min="6666" max="6666" width="9.109375" style="158"/>
    <col min="6667" max="6667" width="8.88671875" style="158" customWidth="1"/>
    <col min="6668" max="6912" width="9.109375" style="158"/>
    <col min="6913" max="6913" width="5.88671875" style="158" customWidth="1"/>
    <col min="6914" max="6914" width="5.6640625" style="158" customWidth="1"/>
    <col min="6915" max="6915" width="17" style="158" customWidth="1"/>
    <col min="6916" max="6916" width="11.33203125" style="158" customWidth="1"/>
    <col min="6917" max="6917" width="10.88671875" style="158" customWidth="1"/>
    <col min="6918" max="6918" width="14.33203125" style="158" customWidth="1"/>
    <col min="6919" max="6919" width="13.33203125" style="158" customWidth="1"/>
    <col min="6920" max="6920" width="12.44140625" style="158" customWidth="1"/>
    <col min="6921" max="6921" width="11.44140625" style="158" customWidth="1"/>
    <col min="6922" max="6922" width="9.109375" style="158"/>
    <col min="6923" max="6923" width="8.88671875" style="158" customWidth="1"/>
    <col min="6924" max="7168" width="9.109375" style="158"/>
    <col min="7169" max="7169" width="5.88671875" style="158" customWidth="1"/>
    <col min="7170" max="7170" width="5.6640625" style="158" customWidth="1"/>
    <col min="7171" max="7171" width="17" style="158" customWidth="1"/>
    <col min="7172" max="7172" width="11.33203125" style="158" customWidth="1"/>
    <col min="7173" max="7173" width="10.88671875" style="158" customWidth="1"/>
    <col min="7174" max="7174" width="14.33203125" style="158" customWidth="1"/>
    <col min="7175" max="7175" width="13.33203125" style="158" customWidth="1"/>
    <col min="7176" max="7176" width="12.44140625" style="158" customWidth="1"/>
    <col min="7177" max="7177" width="11.44140625" style="158" customWidth="1"/>
    <col min="7178" max="7178" width="9.109375" style="158"/>
    <col min="7179" max="7179" width="8.88671875" style="158" customWidth="1"/>
    <col min="7180" max="7424" width="9.109375" style="158"/>
    <col min="7425" max="7425" width="5.88671875" style="158" customWidth="1"/>
    <col min="7426" max="7426" width="5.6640625" style="158" customWidth="1"/>
    <col min="7427" max="7427" width="17" style="158" customWidth="1"/>
    <col min="7428" max="7428" width="11.33203125" style="158" customWidth="1"/>
    <col min="7429" max="7429" width="10.88671875" style="158" customWidth="1"/>
    <col min="7430" max="7430" width="14.33203125" style="158" customWidth="1"/>
    <col min="7431" max="7431" width="13.33203125" style="158" customWidth="1"/>
    <col min="7432" max="7432" width="12.44140625" style="158" customWidth="1"/>
    <col min="7433" max="7433" width="11.44140625" style="158" customWidth="1"/>
    <col min="7434" max="7434" width="9.109375" style="158"/>
    <col min="7435" max="7435" width="8.88671875" style="158" customWidth="1"/>
    <col min="7436" max="7680" width="9.109375" style="158"/>
    <col min="7681" max="7681" width="5.88671875" style="158" customWidth="1"/>
    <col min="7682" max="7682" width="5.6640625" style="158" customWidth="1"/>
    <col min="7683" max="7683" width="17" style="158" customWidth="1"/>
    <col min="7684" max="7684" width="11.33203125" style="158" customWidth="1"/>
    <col min="7685" max="7685" width="10.88671875" style="158" customWidth="1"/>
    <col min="7686" max="7686" width="14.33203125" style="158" customWidth="1"/>
    <col min="7687" max="7687" width="13.33203125" style="158" customWidth="1"/>
    <col min="7688" max="7688" width="12.44140625" style="158" customWidth="1"/>
    <col min="7689" max="7689" width="11.44140625" style="158" customWidth="1"/>
    <col min="7690" max="7690" width="9.109375" style="158"/>
    <col min="7691" max="7691" width="8.88671875" style="158" customWidth="1"/>
    <col min="7692" max="7936" width="9.109375" style="158"/>
    <col min="7937" max="7937" width="5.88671875" style="158" customWidth="1"/>
    <col min="7938" max="7938" width="5.6640625" style="158" customWidth="1"/>
    <col min="7939" max="7939" width="17" style="158" customWidth="1"/>
    <col min="7940" max="7940" width="11.33203125" style="158" customWidth="1"/>
    <col min="7941" max="7941" width="10.88671875" style="158" customWidth="1"/>
    <col min="7942" max="7942" width="14.33203125" style="158" customWidth="1"/>
    <col min="7943" max="7943" width="13.33203125" style="158" customWidth="1"/>
    <col min="7944" max="7944" width="12.44140625" style="158" customWidth="1"/>
    <col min="7945" max="7945" width="11.44140625" style="158" customWidth="1"/>
    <col min="7946" max="7946" width="9.109375" style="158"/>
    <col min="7947" max="7947" width="8.88671875" style="158" customWidth="1"/>
    <col min="7948" max="8192" width="9.109375" style="158"/>
    <col min="8193" max="8193" width="5.88671875" style="158" customWidth="1"/>
    <col min="8194" max="8194" width="5.6640625" style="158" customWidth="1"/>
    <col min="8195" max="8195" width="17" style="158" customWidth="1"/>
    <col min="8196" max="8196" width="11.33203125" style="158" customWidth="1"/>
    <col min="8197" max="8197" width="10.88671875" style="158" customWidth="1"/>
    <col min="8198" max="8198" width="14.33203125" style="158" customWidth="1"/>
    <col min="8199" max="8199" width="13.33203125" style="158" customWidth="1"/>
    <col min="8200" max="8200" width="12.44140625" style="158" customWidth="1"/>
    <col min="8201" max="8201" width="11.44140625" style="158" customWidth="1"/>
    <col min="8202" max="8202" width="9.109375" style="158"/>
    <col min="8203" max="8203" width="8.88671875" style="158" customWidth="1"/>
    <col min="8204" max="8448" width="9.109375" style="158"/>
    <col min="8449" max="8449" width="5.88671875" style="158" customWidth="1"/>
    <col min="8450" max="8450" width="5.6640625" style="158" customWidth="1"/>
    <col min="8451" max="8451" width="17" style="158" customWidth="1"/>
    <col min="8452" max="8452" width="11.33203125" style="158" customWidth="1"/>
    <col min="8453" max="8453" width="10.88671875" style="158" customWidth="1"/>
    <col min="8454" max="8454" width="14.33203125" style="158" customWidth="1"/>
    <col min="8455" max="8455" width="13.33203125" style="158" customWidth="1"/>
    <col min="8456" max="8456" width="12.44140625" style="158" customWidth="1"/>
    <col min="8457" max="8457" width="11.44140625" style="158" customWidth="1"/>
    <col min="8458" max="8458" width="9.109375" style="158"/>
    <col min="8459" max="8459" width="8.88671875" style="158" customWidth="1"/>
    <col min="8460" max="8704" width="9.109375" style="158"/>
    <col min="8705" max="8705" width="5.88671875" style="158" customWidth="1"/>
    <col min="8706" max="8706" width="5.6640625" style="158" customWidth="1"/>
    <col min="8707" max="8707" width="17" style="158" customWidth="1"/>
    <col min="8708" max="8708" width="11.33203125" style="158" customWidth="1"/>
    <col min="8709" max="8709" width="10.88671875" style="158" customWidth="1"/>
    <col min="8710" max="8710" width="14.33203125" style="158" customWidth="1"/>
    <col min="8711" max="8711" width="13.33203125" style="158" customWidth="1"/>
    <col min="8712" max="8712" width="12.44140625" style="158" customWidth="1"/>
    <col min="8713" max="8713" width="11.44140625" style="158" customWidth="1"/>
    <col min="8714" max="8714" width="9.109375" style="158"/>
    <col min="8715" max="8715" width="8.88671875" style="158" customWidth="1"/>
    <col min="8716" max="8960" width="9.109375" style="158"/>
    <col min="8961" max="8961" width="5.88671875" style="158" customWidth="1"/>
    <col min="8962" max="8962" width="5.6640625" style="158" customWidth="1"/>
    <col min="8963" max="8963" width="17" style="158" customWidth="1"/>
    <col min="8964" max="8964" width="11.33203125" style="158" customWidth="1"/>
    <col min="8965" max="8965" width="10.88671875" style="158" customWidth="1"/>
    <col min="8966" max="8966" width="14.33203125" style="158" customWidth="1"/>
    <col min="8967" max="8967" width="13.33203125" style="158" customWidth="1"/>
    <col min="8968" max="8968" width="12.44140625" style="158" customWidth="1"/>
    <col min="8969" max="8969" width="11.44140625" style="158" customWidth="1"/>
    <col min="8970" max="8970" width="9.109375" style="158"/>
    <col min="8971" max="8971" width="8.88671875" style="158" customWidth="1"/>
    <col min="8972" max="9216" width="9.109375" style="158"/>
    <col min="9217" max="9217" width="5.88671875" style="158" customWidth="1"/>
    <col min="9218" max="9218" width="5.6640625" style="158" customWidth="1"/>
    <col min="9219" max="9219" width="17" style="158" customWidth="1"/>
    <col min="9220" max="9220" width="11.33203125" style="158" customWidth="1"/>
    <col min="9221" max="9221" width="10.88671875" style="158" customWidth="1"/>
    <col min="9222" max="9222" width="14.33203125" style="158" customWidth="1"/>
    <col min="9223" max="9223" width="13.33203125" style="158" customWidth="1"/>
    <col min="9224" max="9224" width="12.44140625" style="158" customWidth="1"/>
    <col min="9225" max="9225" width="11.44140625" style="158" customWidth="1"/>
    <col min="9226" max="9226" width="9.109375" style="158"/>
    <col min="9227" max="9227" width="8.88671875" style="158" customWidth="1"/>
    <col min="9228" max="9472" width="9.109375" style="158"/>
    <col min="9473" max="9473" width="5.88671875" style="158" customWidth="1"/>
    <col min="9474" max="9474" width="5.6640625" style="158" customWidth="1"/>
    <col min="9475" max="9475" width="17" style="158" customWidth="1"/>
    <col min="9476" max="9476" width="11.33203125" style="158" customWidth="1"/>
    <col min="9477" max="9477" width="10.88671875" style="158" customWidth="1"/>
    <col min="9478" max="9478" width="14.33203125" style="158" customWidth="1"/>
    <col min="9479" max="9479" width="13.33203125" style="158" customWidth="1"/>
    <col min="9480" max="9480" width="12.44140625" style="158" customWidth="1"/>
    <col min="9481" max="9481" width="11.44140625" style="158" customWidth="1"/>
    <col min="9482" max="9482" width="9.109375" style="158"/>
    <col min="9483" max="9483" width="8.88671875" style="158" customWidth="1"/>
    <col min="9484" max="9728" width="9.109375" style="158"/>
    <col min="9729" max="9729" width="5.88671875" style="158" customWidth="1"/>
    <col min="9730" max="9730" width="5.6640625" style="158" customWidth="1"/>
    <col min="9731" max="9731" width="17" style="158" customWidth="1"/>
    <col min="9732" max="9732" width="11.33203125" style="158" customWidth="1"/>
    <col min="9733" max="9733" width="10.88671875" style="158" customWidth="1"/>
    <col min="9734" max="9734" width="14.33203125" style="158" customWidth="1"/>
    <col min="9735" max="9735" width="13.33203125" style="158" customWidth="1"/>
    <col min="9736" max="9736" width="12.44140625" style="158" customWidth="1"/>
    <col min="9737" max="9737" width="11.44140625" style="158" customWidth="1"/>
    <col min="9738" max="9738" width="9.109375" style="158"/>
    <col min="9739" max="9739" width="8.88671875" style="158" customWidth="1"/>
    <col min="9740" max="9984" width="9.109375" style="158"/>
    <col min="9985" max="9985" width="5.88671875" style="158" customWidth="1"/>
    <col min="9986" max="9986" width="5.6640625" style="158" customWidth="1"/>
    <col min="9987" max="9987" width="17" style="158" customWidth="1"/>
    <col min="9988" max="9988" width="11.33203125" style="158" customWidth="1"/>
    <col min="9989" max="9989" width="10.88671875" style="158" customWidth="1"/>
    <col min="9990" max="9990" width="14.33203125" style="158" customWidth="1"/>
    <col min="9991" max="9991" width="13.33203125" style="158" customWidth="1"/>
    <col min="9992" max="9992" width="12.44140625" style="158" customWidth="1"/>
    <col min="9993" max="9993" width="11.44140625" style="158" customWidth="1"/>
    <col min="9994" max="9994" width="9.109375" style="158"/>
    <col min="9995" max="9995" width="8.88671875" style="158" customWidth="1"/>
    <col min="9996" max="10240" width="9.109375" style="158"/>
    <col min="10241" max="10241" width="5.88671875" style="158" customWidth="1"/>
    <col min="10242" max="10242" width="5.6640625" style="158" customWidth="1"/>
    <col min="10243" max="10243" width="17" style="158" customWidth="1"/>
    <col min="10244" max="10244" width="11.33203125" style="158" customWidth="1"/>
    <col min="10245" max="10245" width="10.88671875" style="158" customWidth="1"/>
    <col min="10246" max="10246" width="14.33203125" style="158" customWidth="1"/>
    <col min="10247" max="10247" width="13.33203125" style="158" customWidth="1"/>
    <col min="10248" max="10248" width="12.44140625" style="158" customWidth="1"/>
    <col min="10249" max="10249" width="11.44140625" style="158" customWidth="1"/>
    <col min="10250" max="10250" width="9.109375" style="158"/>
    <col min="10251" max="10251" width="8.88671875" style="158" customWidth="1"/>
    <col min="10252" max="10496" width="9.109375" style="158"/>
    <col min="10497" max="10497" width="5.88671875" style="158" customWidth="1"/>
    <col min="10498" max="10498" width="5.6640625" style="158" customWidth="1"/>
    <col min="10499" max="10499" width="17" style="158" customWidth="1"/>
    <col min="10500" max="10500" width="11.33203125" style="158" customWidth="1"/>
    <col min="10501" max="10501" width="10.88671875" style="158" customWidth="1"/>
    <col min="10502" max="10502" width="14.33203125" style="158" customWidth="1"/>
    <col min="10503" max="10503" width="13.33203125" style="158" customWidth="1"/>
    <col min="10504" max="10504" width="12.44140625" style="158" customWidth="1"/>
    <col min="10505" max="10505" width="11.44140625" style="158" customWidth="1"/>
    <col min="10506" max="10506" width="9.109375" style="158"/>
    <col min="10507" max="10507" width="8.88671875" style="158" customWidth="1"/>
    <col min="10508" max="10752" width="9.109375" style="158"/>
    <col min="10753" max="10753" width="5.88671875" style="158" customWidth="1"/>
    <col min="10754" max="10754" width="5.6640625" style="158" customWidth="1"/>
    <col min="10755" max="10755" width="17" style="158" customWidth="1"/>
    <col min="10756" max="10756" width="11.33203125" style="158" customWidth="1"/>
    <col min="10757" max="10757" width="10.88671875" style="158" customWidth="1"/>
    <col min="10758" max="10758" width="14.33203125" style="158" customWidth="1"/>
    <col min="10759" max="10759" width="13.33203125" style="158" customWidth="1"/>
    <col min="10760" max="10760" width="12.44140625" style="158" customWidth="1"/>
    <col min="10761" max="10761" width="11.44140625" style="158" customWidth="1"/>
    <col min="10762" max="10762" width="9.109375" style="158"/>
    <col min="10763" max="10763" width="8.88671875" style="158" customWidth="1"/>
    <col min="10764" max="11008" width="9.109375" style="158"/>
    <col min="11009" max="11009" width="5.88671875" style="158" customWidth="1"/>
    <col min="11010" max="11010" width="5.6640625" style="158" customWidth="1"/>
    <col min="11011" max="11011" width="17" style="158" customWidth="1"/>
    <col min="11012" max="11012" width="11.33203125" style="158" customWidth="1"/>
    <col min="11013" max="11013" width="10.88671875" style="158" customWidth="1"/>
    <col min="11014" max="11014" width="14.33203125" style="158" customWidth="1"/>
    <col min="11015" max="11015" width="13.33203125" style="158" customWidth="1"/>
    <col min="11016" max="11016" width="12.44140625" style="158" customWidth="1"/>
    <col min="11017" max="11017" width="11.44140625" style="158" customWidth="1"/>
    <col min="11018" max="11018" width="9.109375" style="158"/>
    <col min="11019" max="11019" width="8.88671875" style="158" customWidth="1"/>
    <col min="11020" max="11264" width="9.109375" style="158"/>
    <col min="11265" max="11265" width="5.88671875" style="158" customWidth="1"/>
    <col min="11266" max="11266" width="5.6640625" style="158" customWidth="1"/>
    <col min="11267" max="11267" width="17" style="158" customWidth="1"/>
    <col min="11268" max="11268" width="11.33203125" style="158" customWidth="1"/>
    <col min="11269" max="11269" width="10.88671875" style="158" customWidth="1"/>
    <col min="11270" max="11270" width="14.33203125" style="158" customWidth="1"/>
    <col min="11271" max="11271" width="13.33203125" style="158" customWidth="1"/>
    <col min="11272" max="11272" width="12.44140625" style="158" customWidth="1"/>
    <col min="11273" max="11273" width="11.44140625" style="158" customWidth="1"/>
    <col min="11274" max="11274" width="9.109375" style="158"/>
    <col min="11275" max="11275" width="8.88671875" style="158" customWidth="1"/>
    <col min="11276" max="11520" width="9.109375" style="158"/>
    <col min="11521" max="11521" width="5.88671875" style="158" customWidth="1"/>
    <col min="11522" max="11522" width="5.6640625" style="158" customWidth="1"/>
    <col min="11523" max="11523" width="17" style="158" customWidth="1"/>
    <col min="11524" max="11524" width="11.33203125" style="158" customWidth="1"/>
    <col min="11525" max="11525" width="10.88671875" style="158" customWidth="1"/>
    <col min="11526" max="11526" width="14.33203125" style="158" customWidth="1"/>
    <col min="11527" max="11527" width="13.33203125" style="158" customWidth="1"/>
    <col min="11528" max="11528" width="12.44140625" style="158" customWidth="1"/>
    <col min="11529" max="11529" width="11.44140625" style="158" customWidth="1"/>
    <col min="11530" max="11530" width="9.109375" style="158"/>
    <col min="11531" max="11531" width="8.88671875" style="158" customWidth="1"/>
    <col min="11532" max="11776" width="9.109375" style="158"/>
    <col min="11777" max="11777" width="5.88671875" style="158" customWidth="1"/>
    <col min="11778" max="11778" width="5.6640625" style="158" customWidth="1"/>
    <col min="11779" max="11779" width="17" style="158" customWidth="1"/>
    <col min="11780" max="11780" width="11.33203125" style="158" customWidth="1"/>
    <col min="11781" max="11781" width="10.88671875" style="158" customWidth="1"/>
    <col min="11782" max="11782" width="14.33203125" style="158" customWidth="1"/>
    <col min="11783" max="11783" width="13.33203125" style="158" customWidth="1"/>
    <col min="11784" max="11784" width="12.44140625" style="158" customWidth="1"/>
    <col min="11785" max="11785" width="11.44140625" style="158" customWidth="1"/>
    <col min="11786" max="11786" width="9.109375" style="158"/>
    <col min="11787" max="11787" width="8.88671875" style="158" customWidth="1"/>
    <col min="11788" max="12032" width="9.109375" style="158"/>
    <col min="12033" max="12033" width="5.88671875" style="158" customWidth="1"/>
    <col min="12034" max="12034" width="5.6640625" style="158" customWidth="1"/>
    <col min="12035" max="12035" width="17" style="158" customWidth="1"/>
    <col min="12036" max="12036" width="11.33203125" style="158" customWidth="1"/>
    <col min="12037" max="12037" width="10.88671875" style="158" customWidth="1"/>
    <col min="12038" max="12038" width="14.33203125" style="158" customWidth="1"/>
    <col min="12039" max="12039" width="13.33203125" style="158" customWidth="1"/>
    <col min="12040" max="12040" width="12.44140625" style="158" customWidth="1"/>
    <col min="12041" max="12041" width="11.44140625" style="158" customWidth="1"/>
    <col min="12042" max="12042" width="9.109375" style="158"/>
    <col min="12043" max="12043" width="8.88671875" style="158" customWidth="1"/>
    <col min="12044" max="12288" width="9.109375" style="158"/>
    <col min="12289" max="12289" width="5.88671875" style="158" customWidth="1"/>
    <col min="12290" max="12290" width="5.6640625" style="158" customWidth="1"/>
    <col min="12291" max="12291" width="17" style="158" customWidth="1"/>
    <col min="12292" max="12292" width="11.33203125" style="158" customWidth="1"/>
    <col min="12293" max="12293" width="10.88671875" style="158" customWidth="1"/>
    <col min="12294" max="12294" width="14.33203125" style="158" customWidth="1"/>
    <col min="12295" max="12295" width="13.33203125" style="158" customWidth="1"/>
    <col min="12296" max="12296" width="12.44140625" style="158" customWidth="1"/>
    <col min="12297" max="12297" width="11.44140625" style="158" customWidth="1"/>
    <col min="12298" max="12298" width="9.109375" style="158"/>
    <col min="12299" max="12299" width="8.88671875" style="158" customWidth="1"/>
    <col min="12300" max="12544" width="9.109375" style="158"/>
    <col min="12545" max="12545" width="5.88671875" style="158" customWidth="1"/>
    <col min="12546" max="12546" width="5.6640625" style="158" customWidth="1"/>
    <col min="12547" max="12547" width="17" style="158" customWidth="1"/>
    <col min="12548" max="12548" width="11.33203125" style="158" customWidth="1"/>
    <col min="12549" max="12549" width="10.88671875" style="158" customWidth="1"/>
    <col min="12550" max="12550" width="14.33203125" style="158" customWidth="1"/>
    <col min="12551" max="12551" width="13.33203125" style="158" customWidth="1"/>
    <col min="12552" max="12552" width="12.44140625" style="158" customWidth="1"/>
    <col min="12553" max="12553" width="11.44140625" style="158" customWidth="1"/>
    <col min="12554" max="12554" width="9.109375" style="158"/>
    <col min="12555" max="12555" width="8.88671875" style="158" customWidth="1"/>
    <col min="12556" max="12800" width="9.109375" style="158"/>
    <col min="12801" max="12801" width="5.88671875" style="158" customWidth="1"/>
    <col min="12802" max="12802" width="5.6640625" style="158" customWidth="1"/>
    <col min="12803" max="12803" width="17" style="158" customWidth="1"/>
    <col min="12804" max="12804" width="11.33203125" style="158" customWidth="1"/>
    <col min="12805" max="12805" width="10.88671875" style="158" customWidth="1"/>
    <col min="12806" max="12806" width="14.33203125" style="158" customWidth="1"/>
    <col min="12807" max="12807" width="13.33203125" style="158" customWidth="1"/>
    <col min="12808" max="12808" width="12.44140625" style="158" customWidth="1"/>
    <col min="12809" max="12809" width="11.44140625" style="158" customWidth="1"/>
    <col min="12810" max="12810" width="9.109375" style="158"/>
    <col min="12811" max="12811" width="8.88671875" style="158" customWidth="1"/>
    <col min="12812" max="13056" width="9.109375" style="158"/>
    <col min="13057" max="13057" width="5.88671875" style="158" customWidth="1"/>
    <col min="13058" max="13058" width="5.6640625" style="158" customWidth="1"/>
    <col min="13059" max="13059" width="17" style="158" customWidth="1"/>
    <col min="13060" max="13060" width="11.33203125" style="158" customWidth="1"/>
    <col min="13061" max="13061" width="10.88671875" style="158" customWidth="1"/>
    <col min="13062" max="13062" width="14.33203125" style="158" customWidth="1"/>
    <col min="13063" max="13063" width="13.33203125" style="158" customWidth="1"/>
    <col min="13064" max="13064" width="12.44140625" style="158" customWidth="1"/>
    <col min="13065" max="13065" width="11.44140625" style="158" customWidth="1"/>
    <col min="13066" max="13066" width="9.109375" style="158"/>
    <col min="13067" max="13067" width="8.88671875" style="158" customWidth="1"/>
    <col min="13068" max="13312" width="9.109375" style="158"/>
    <col min="13313" max="13313" width="5.88671875" style="158" customWidth="1"/>
    <col min="13314" max="13314" width="5.6640625" style="158" customWidth="1"/>
    <col min="13315" max="13315" width="17" style="158" customWidth="1"/>
    <col min="13316" max="13316" width="11.33203125" style="158" customWidth="1"/>
    <col min="13317" max="13317" width="10.88671875" style="158" customWidth="1"/>
    <col min="13318" max="13318" width="14.33203125" style="158" customWidth="1"/>
    <col min="13319" max="13319" width="13.33203125" style="158" customWidth="1"/>
    <col min="13320" max="13320" width="12.44140625" style="158" customWidth="1"/>
    <col min="13321" max="13321" width="11.44140625" style="158" customWidth="1"/>
    <col min="13322" max="13322" width="9.109375" style="158"/>
    <col min="13323" max="13323" width="8.88671875" style="158" customWidth="1"/>
    <col min="13324" max="13568" width="9.109375" style="158"/>
    <col min="13569" max="13569" width="5.88671875" style="158" customWidth="1"/>
    <col min="13570" max="13570" width="5.6640625" style="158" customWidth="1"/>
    <col min="13571" max="13571" width="17" style="158" customWidth="1"/>
    <col min="13572" max="13572" width="11.33203125" style="158" customWidth="1"/>
    <col min="13573" max="13573" width="10.88671875" style="158" customWidth="1"/>
    <col min="13574" max="13574" width="14.33203125" style="158" customWidth="1"/>
    <col min="13575" max="13575" width="13.33203125" style="158" customWidth="1"/>
    <col min="13576" max="13576" width="12.44140625" style="158" customWidth="1"/>
    <col min="13577" max="13577" width="11.44140625" style="158" customWidth="1"/>
    <col min="13578" max="13578" width="9.109375" style="158"/>
    <col min="13579" max="13579" width="8.88671875" style="158" customWidth="1"/>
    <col min="13580" max="13824" width="9.109375" style="158"/>
    <col min="13825" max="13825" width="5.88671875" style="158" customWidth="1"/>
    <col min="13826" max="13826" width="5.6640625" style="158" customWidth="1"/>
    <col min="13827" max="13827" width="17" style="158" customWidth="1"/>
    <col min="13828" max="13828" width="11.33203125" style="158" customWidth="1"/>
    <col min="13829" max="13829" width="10.88671875" style="158" customWidth="1"/>
    <col min="13830" max="13830" width="14.33203125" style="158" customWidth="1"/>
    <col min="13831" max="13831" width="13.33203125" style="158" customWidth="1"/>
    <col min="13832" max="13832" width="12.44140625" style="158" customWidth="1"/>
    <col min="13833" max="13833" width="11.44140625" style="158" customWidth="1"/>
    <col min="13834" max="13834" width="9.109375" style="158"/>
    <col min="13835" max="13835" width="8.88671875" style="158" customWidth="1"/>
    <col min="13836" max="14080" width="9.109375" style="158"/>
    <col min="14081" max="14081" width="5.88671875" style="158" customWidth="1"/>
    <col min="14082" max="14082" width="5.6640625" style="158" customWidth="1"/>
    <col min="14083" max="14083" width="17" style="158" customWidth="1"/>
    <col min="14084" max="14084" width="11.33203125" style="158" customWidth="1"/>
    <col min="14085" max="14085" width="10.88671875" style="158" customWidth="1"/>
    <col min="14086" max="14086" width="14.33203125" style="158" customWidth="1"/>
    <col min="14087" max="14087" width="13.33203125" style="158" customWidth="1"/>
    <col min="14088" max="14088" width="12.44140625" style="158" customWidth="1"/>
    <col min="14089" max="14089" width="11.44140625" style="158" customWidth="1"/>
    <col min="14090" max="14090" width="9.109375" style="158"/>
    <col min="14091" max="14091" width="8.88671875" style="158" customWidth="1"/>
    <col min="14092" max="14336" width="9.109375" style="158"/>
    <col min="14337" max="14337" width="5.88671875" style="158" customWidth="1"/>
    <col min="14338" max="14338" width="5.6640625" style="158" customWidth="1"/>
    <col min="14339" max="14339" width="17" style="158" customWidth="1"/>
    <col min="14340" max="14340" width="11.33203125" style="158" customWidth="1"/>
    <col min="14341" max="14341" width="10.88671875" style="158" customWidth="1"/>
    <col min="14342" max="14342" width="14.33203125" style="158" customWidth="1"/>
    <col min="14343" max="14343" width="13.33203125" style="158" customWidth="1"/>
    <col min="14344" max="14344" width="12.44140625" style="158" customWidth="1"/>
    <col min="14345" max="14345" width="11.44140625" style="158" customWidth="1"/>
    <col min="14346" max="14346" width="9.109375" style="158"/>
    <col min="14347" max="14347" width="8.88671875" style="158" customWidth="1"/>
    <col min="14348" max="14592" width="9.109375" style="158"/>
    <col min="14593" max="14593" width="5.88671875" style="158" customWidth="1"/>
    <col min="14594" max="14594" width="5.6640625" style="158" customWidth="1"/>
    <col min="14595" max="14595" width="17" style="158" customWidth="1"/>
    <col min="14596" max="14596" width="11.33203125" style="158" customWidth="1"/>
    <col min="14597" max="14597" width="10.88671875" style="158" customWidth="1"/>
    <col min="14598" max="14598" width="14.33203125" style="158" customWidth="1"/>
    <col min="14599" max="14599" width="13.33203125" style="158" customWidth="1"/>
    <col min="14600" max="14600" width="12.44140625" style="158" customWidth="1"/>
    <col min="14601" max="14601" width="11.44140625" style="158" customWidth="1"/>
    <col min="14602" max="14602" width="9.109375" style="158"/>
    <col min="14603" max="14603" width="8.88671875" style="158" customWidth="1"/>
    <col min="14604" max="14848" width="9.109375" style="158"/>
    <col min="14849" max="14849" width="5.88671875" style="158" customWidth="1"/>
    <col min="14850" max="14850" width="5.6640625" style="158" customWidth="1"/>
    <col min="14851" max="14851" width="17" style="158" customWidth="1"/>
    <col min="14852" max="14852" width="11.33203125" style="158" customWidth="1"/>
    <col min="14853" max="14853" width="10.88671875" style="158" customWidth="1"/>
    <col min="14854" max="14854" width="14.33203125" style="158" customWidth="1"/>
    <col min="14855" max="14855" width="13.33203125" style="158" customWidth="1"/>
    <col min="14856" max="14856" width="12.44140625" style="158" customWidth="1"/>
    <col min="14857" max="14857" width="11.44140625" style="158" customWidth="1"/>
    <col min="14858" max="14858" width="9.109375" style="158"/>
    <col min="14859" max="14859" width="8.88671875" style="158" customWidth="1"/>
    <col min="14860" max="15104" width="9.109375" style="158"/>
    <col min="15105" max="15105" width="5.88671875" style="158" customWidth="1"/>
    <col min="15106" max="15106" width="5.6640625" style="158" customWidth="1"/>
    <col min="15107" max="15107" width="17" style="158" customWidth="1"/>
    <col min="15108" max="15108" width="11.33203125" style="158" customWidth="1"/>
    <col min="15109" max="15109" width="10.88671875" style="158" customWidth="1"/>
    <col min="15110" max="15110" width="14.33203125" style="158" customWidth="1"/>
    <col min="15111" max="15111" width="13.33203125" style="158" customWidth="1"/>
    <col min="15112" max="15112" width="12.44140625" style="158" customWidth="1"/>
    <col min="15113" max="15113" width="11.44140625" style="158" customWidth="1"/>
    <col min="15114" max="15114" width="9.109375" style="158"/>
    <col min="15115" max="15115" width="8.88671875" style="158" customWidth="1"/>
    <col min="15116" max="15360" width="9.109375" style="158"/>
    <col min="15361" max="15361" width="5.88671875" style="158" customWidth="1"/>
    <col min="15362" max="15362" width="5.6640625" style="158" customWidth="1"/>
    <col min="15363" max="15363" width="17" style="158" customWidth="1"/>
    <col min="15364" max="15364" width="11.33203125" style="158" customWidth="1"/>
    <col min="15365" max="15365" width="10.88671875" style="158" customWidth="1"/>
    <col min="15366" max="15366" width="14.33203125" style="158" customWidth="1"/>
    <col min="15367" max="15367" width="13.33203125" style="158" customWidth="1"/>
    <col min="15368" max="15368" width="12.44140625" style="158" customWidth="1"/>
    <col min="15369" max="15369" width="11.44140625" style="158" customWidth="1"/>
    <col min="15370" max="15370" width="9.109375" style="158"/>
    <col min="15371" max="15371" width="8.88671875" style="158" customWidth="1"/>
    <col min="15372" max="15616" width="9.109375" style="158"/>
    <col min="15617" max="15617" width="5.88671875" style="158" customWidth="1"/>
    <col min="15618" max="15618" width="5.6640625" style="158" customWidth="1"/>
    <col min="15619" max="15619" width="17" style="158" customWidth="1"/>
    <col min="15620" max="15620" width="11.33203125" style="158" customWidth="1"/>
    <col min="15621" max="15621" width="10.88671875" style="158" customWidth="1"/>
    <col min="15622" max="15622" width="14.33203125" style="158" customWidth="1"/>
    <col min="15623" max="15623" width="13.33203125" style="158" customWidth="1"/>
    <col min="15624" max="15624" width="12.44140625" style="158" customWidth="1"/>
    <col min="15625" max="15625" width="11.44140625" style="158" customWidth="1"/>
    <col min="15626" max="15626" width="9.109375" style="158"/>
    <col min="15627" max="15627" width="8.88671875" style="158" customWidth="1"/>
    <col min="15628" max="15872" width="9.109375" style="158"/>
    <col min="15873" max="15873" width="5.88671875" style="158" customWidth="1"/>
    <col min="15874" max="15874" width="5.6640625" style="158" customWidth="1"/>
    <col min="15875" max="15875" width="17" style="158" customWidth="1"/>
    <col min="15876" max="15876" width="11.33203125" style="158" customWidth="1"/>
    <col min="15877" max="15877" width="10.88671875" style="158" customWidth="1"/>
    <col min="15878" max="15878" width="14.33203125" style="158" customWidth="1"/>
    <col min="15879" max="15879" width="13.33203125" style="158" customWidth="1"/>
    <col min="15880" max="15880" width="12.44140625" style="158" customWidth="1"/>
    <col min="15881" max="15881" width="11.44140625" style="158" customWidth="1"/>
    <col min="15882" max="15882" width="9.109375" style="158"/>
    <col min="15883" max="15883" width="8.88671875" style="158" customWidth="1"/>
    <col min="15884" max="16128" width="9.109375" style="158"/>
    <col min="16129" max="16129" width="5.88671875" style="158" customWidth="1"/>
    <col min="16130" max="16130" width="5.6640625" style="158" customWidth="1"/>
    <col min="16131" max="16131" width="17" style="158" customWidth="1"/>
    <col min="16132" max="16132" width="11.33203125" style="158" customWidth="1"/>
    <col min="16133" max="16133" width="10.88671875" style="158" customWidth="1"/>
    <col min="16134" max="16134" width="14.33203125" style="158" customWidth="1"/>
    <col min="16135" max="16135" width="13.33203125" style="158" customWidth="1"/>
    <col min="16136" max="16136" width="12.44140625" style="158" customWidth="1"/>
    <col min="16137" max="16137" width="11.44140625" style="158" customWidth="1"/>
    <col min="16138" max="16138" width="9.109375" style="158"/>
    <col min="16139" max="16139" width="8.88671875" style="158" customWidth="1"/>
    <col min="16140" max="16384" width="9.109375" style="158"/>
  </cols>
  <sheetData>
    <row r="1" spans="1:12" ht="17.399999999999999" x14ac:dyDescent="0.25">
      <c r="A1" s="93" t="s">
        <v>29</v>
      </c>
      <c r="C1" s="95"/>
      <c r="D1" s="96"/>
      <c r="E1" s="97" t="s">
        <v>30</v>
      </c>
      <c r="G1" s="99"/>
      <c r="H1" s="100" t="s">
        <v>31</v>
      </c>
      <c r="I1" s="96"/>
      <c r="J1" s="101"/>
    </row>
    <row r="2" spans="1:12" x14ac:dyDescent="0.25">
      <c r="B2" s="105"/>
      <c r="C2" s="106"/>
      <c r="D2" s="107"/>
      <c r="E2" s="108" t="s">
        <v>32</v>
      </c>
      <c r="F2" s="109"/>
      <c r="G2" s="99"/>
      <c r="H2" s="110"/>
      <c r="I2" s="111"/>
      <c r="J2" s="112"/>
    </row>
    <row r="3" spans="1:12" ht="13.2" x14ac:dyDescent="0.25">
      <c r="A3" s="113" t="s">
        <v>33</v>
      </c>
      <c r="B3" s="113"/>
      <c r="C3" s="113"/>
      <c r="D3" s="114"/>
      <c r="E3" s="113"/>
      <c r="F3" s="114"/>
      <c r="G3" s="114"/>
      <c r="H3" s="114"/>
      <c r="I3" s="113"/>
      <c r="J3" s="115" t="s">
        <v>34</v>
      </c>
    </row>
    <row r="4" spans="1:12" thickBot="1" x14ac:dyDescent="0.3">
      <c r="A4" s="116" t="s">
        <v>29</v>
      </c>
      <c r="B4" s="116"/>
      <c r="C4" s="117"/>
      <c r="D4" s="118"/>
      <c r="E4" s="118"/>
      <c r="F4" s="119"/>
      <c r="G4" s="120"/>
      <c r="H4" s="121"/>
      <c r="I4" s="122" t="s">
        <v>35</v>
      </c>
      <c r="J4" s="122"/>
    </row>
    <row r="5" spans="1:12" ht="13.2" x14ac:dyDescent="0.25">
      <c r="A5" s="123"/>
      <c r="B5" s="123"/>
      <c r="C5" s="124"/>
      <c r="D5" s="124"/>
      <c r="E5" s="124"/>
      <c r="F5" s="123"/>
      <c r="G5" s="123"/>
      <c r="H5" s="123"/>
      <c r="I5" s="124"/>
      <c r="J5" s="125"/>
    </row>
    <row r="6" spans="1:12" ht="12" customHeight="1" x14ac:dyDescent="0.25">
      <c r="F6" s="126"/>
    </row>
    <row r="7" spans="1:12" ht="20.100000000000001" customHeight="1" x14ac:dyDescent="0.25">
      <c r="A7" s="128">
        <v>1</v>
      </c>
      <c r="B7" s="129"/>
      <c r="C7" s="159" t="s">
        <v>36</v>
      </c>
      <c r="D7" s="159"/>
      <c r="E7" s="159" t="s">
        <v>37</v>
      </c>
    </row>
    <row r="8" spans="1:12" ht="20.100000000000001" customHeight="1" x14ac:dyDescent="0.25">
      <c r="B8" s="131"/>
      <c r="C8" s="160"/>
      <c r="D8" s="160"/>
      <c r="E8" s="161"/>
      <c r="F8" s="159" t="s">
        <v>36</v>
      </c>
    </row>
    <row r="9" spans="1:12" ht="20.100000000000001" customHeight="1" x14ac:dyDescent="0.25">
      <c r="A9" s="128">
        <v>2</v>
      </c>
      <c r="B9" s="129"/>
      <c r="C9" s="159" t="s">
        <v>38</v>
      </c>
      <c r="D9" s="159"/>
      <c r="E9" s="162" t="s">
        <v>39</v>
      </c>
      <c r="F9" s="98" t="s">
        <v>25</v>
      </c>
      <c r="G9" s="136"/>
      <c r="H9" s="137"/>
      <c r="I9" s="137"/>
      <c r="J9" s="137"/>
      <c r="K9" s="138"/>
      <c r="L9" s="139"/>
    </row>
    <row r="10" spans="1:12" ht="20.100000000000001" customHeight="1" x14ac:dyDescent="0.25">
      <c r="B10" s="131"/>
      <c r="C10" s="160"/>
      <c r="D10" s="160"/>
      <c r="E10" s="160"/>
      <c r="G10" s="191" t="s">
        <v>36</v>
      </c>
      <c r="I10" s="137"/>
      <c r="J10" s="137"/>
      <c r="K10" s="138"/>
      <c r="L10" s="139"/>
    </row>
    <row r="11" spans="1:12" ht="20.100000000000001" customHeight="1" x14ac:dyDescent="0.25">
      <c r="A11" s="128">
        <v>3</v>
      </c>
      <c r="B11" s="129"/>
      <c r="C11" s="159" t="s">
        <v>40</v>
      </c>
      <c r="D11" s="159"/>
      <c r="E11" s="159" t="s">
        <v>39</v>
      </c>
      <c r="G11" s="141">
        <v>20</v>
      </c>
      <c r="H11" s="142"/>
      <c r="I11" s="136"/>
      <c r="J11" s="137"/>
      <c r="K11" s="138"/>
      <c r="L11" s="139"/>
    </row>
    <row r="12" spans="1:12" ht="20.100000000000001" customHeight="1" x14ac:dyDescent="0.25">
      <c r="B12" s="131"/>
      <c r="C12" s="160"/>
      <c r="D12" s="160"/>
      <c r="E12" s="161"/>
      <c r="F12" s="159" t="s">
        <v>41</v>
      </c>
      <c r="G12" s="136"/>
      <c r="H12" s="137"/>
      <c r="I12" s="136"/>
      <c r="J12" s="137"/>
      <c r="K12" s="138"/>
      <c r="L12" s="139"/>
    </row>
    <row r="13" spans="1:12" ht="20.100000000000001" customHeight="1" thickBot="1" x14ac:dyDescent="0.3">
      <c r="A13" s="128">
        <v>4</v>
      </c>
      <c r="B13" s="129"/>
      <c r="C13" s="159" t="s">
        <v>41</v>
      </c>
      <c r="D13" s="159"/>
      <c r="E13" s="162" t="s">
        <v>37</v>
      </c>
      <c r="F13" s="98" t="s">
        <v>26</v>
      </c>
      <c r="G13" s="143"/>
      <c r="H13" s="143"/>
      <c r="I13" s="144"/>
      <c r="J13" s="137"/>
      <c r="K13" s="138"/>
      <c r="L13" s="139"/>
    </row>
    <row r="14" spans="1:12" ht="20.100000000000001" customHeight="1" x14ac:dyDescent="0.25">
      <c r="B14" s="131"/>
      <c r="C14" s="160"/>
      <c r="D14" s="160"/>
      <c r="E14" s="160"/>
      <c r="G14" s="143"/>
      <c r="I14" s="145" t="s">
        <v>36</v>
      </c>
      <c r="J14" s="146"/>
      <c r="K14" s="138"/>
      <c r="L14" s="139"/>
    </row>
    <row r="15" spans="1:12" ht="20.100000000000001" customHeight="1" thickBot="1" x14ac:dyDescent="0.3">
      <c r="A15" s="128">
        <v>1</v>
      </c>
      <c r="B15" s="130"/>
      <c r="C15" s="159" t="s">
        <v>42</v>
      </c>
      <c r="D15" s="159"/>
      <c r="E15" s="159" t="s">
        <v>43</v>
      </c>
      <c r="G15" s="143"/>
      <c r="I15" s="269" t="s">
        <v>25</v>
      </c>
      <c r="J15" s="270"/>
      <c r="K15" s="138"/>
      <c r="L15" s="139"/>
    </row>
    <row r="16" spans="1:12" ht="20.100000000000001" customHeight="1" x14ac:dyDescent="0.25">
      <c r="B16" s="131"/>
      <c r="C16" s="160"/>
      <c r="D16" s="160"/>
      <c r="E16" s="161"/>
      <c r="F16" s="159" t="s">
        <v>42</v>
      </c>
      <c r="G16" s="137"/>
      <c r="H16" s="137"/>
      <c r="I16" s="148"/>
      <c r="J16" s="137"/>
      <c r="K16" s="138"/>
      <c r="L16" s="139"/>
    </row>
    <row r="17" spans="1:12" ht="20.100000000000001" customHeight="1" x14ac:dyDescent="0.25">
      <c r="A17" s="128">
        <v>2</v>
      </c>
      <c r="B17" s="129"/>
      <c r="C17" s="159" t="s">
        <v>44</v>
      </c>
      <c r="D17" s="159"/>
      <c r="E17" s="162" t="s">
        <v>43</v>
      </c>
      <c r="F17" s="98" t="s">
        <v>25</v>
      </c>
      <c r="G17" s="136"/>
      <c r="H17" s="137"/>
      <c r="I17" s="136"/>
      <c r="J17" s="137"/>
      <c r="K17" s="138"/>
      <c r="L17" s="139"/>
    </row>
    <row r="18" spans="1:12" ht="20.100000000000001" customHeight="1" x14ac:dyDescent="0.25">
      <c r="B18" s="131"/>
      <c r="C18" s="160"/>
      <c r="D18" s="160"/>
      <c r="E18" s="160"/>
      <c r="G18" s="193" t="s">
        <v>46</v>
      </c>
      <c r="H18" s="194"/>
      <c r="I18" s="136"/>
      <c r="J18" s="137"/>
      <c r="K18" s="138"/>
      <c r="L18" s="139"/>
    </row>
    <row r="19" spans="1:12" ht="20.100000000000001" customHeight="1" x14ac:dyDescent="0.25">
      <c r="A19" s="128">
        <v>3</v>
      </c>
      <c r="B19" s="150"/>
      <c r="C19" s="159" t="s">
        <v>45</v>
      </c>
      <c r="D19" s="159"/>
      <c r="E19" s="159" t="s">
        <v>43</v>
      </c>
      <c r="G19" s="151" t="s">
        <v>25</v>
      </c>
      <c r="H19" s="152"/>
      <c r="I19" s="137"/>
      <c r="J19" s="137"/>
      <c r="K19" s="138"/>
      <c r="L19" s="139"/>
    </row>
    <row r="20" spans="1:12" ht="20.100000000000001" customHeight="1" x14ac:dyDescent="0.25">
      <c r="B20" s="131"/>
      <c r="C20" s="160"/>
      <c r="D20" s="160"/>
      <c r="E20" s="161"/>
      <c r="F20" s="159" t="s">
        <v>46</v>
      </c>
      <c r="G20" s="136"/>
      <c r="H20" s="137"/>
      <c r="I20" s="137"/>
      <c r="J20" s="137"/>
      <c r="K20" s="138"/>
      <c r="L20" s="139"/>
    </row>
    <row r="21" spans="1:12" ht="20.100000000000001" customHeight="1" x14ac:dyDescent="0.25">
      <c r="A21" s="128">
        <v>4</v>
      </c>
      <c r="B21" s="130"/>
      <c r="C21" s="159" t="s">
        <v>46</v>
      </c>
      <c r="D21" s="159"/>
      <c r="E21" s="162" t="s">
        <v>47</v>
      </c>
      <c r="F21" s="98" t="s">
        <v>25</v>
      </c>
      <c r="G21" s="137"/>
      <c r="H21" s="137"/>
      <c r="I21" s="137"/>
      <c r="J21" s="137"/>
      <c r="K21" s="138"/>
      <c r="L21" s="139"/>
    </row>
    <row r="22" spans="1:12" ht="12" customHeight="1" x14ac:dyDescent="0.25">
      <c r="B22" s="131"/>
      <c r="C22" s="103"/>
      <c r="G22" s="137"/>
      <c r="H22" s="137"/>
      <c r="K22" s="138"/>
      <c r="L22" s="139"/>
    </row>
    <row r="23" spans="1:12" x14ac:dyDescent="0.25">
      <c r="B23" s="127"/>
      <c r="G23" s="137"/>
      <c r="H23" s="137"/>
      <c r="I23" s="137"/>
      <c r="J23" s="153"/>
      <c r="K23" s="153"/>
      <c r="L23" s="154"/>
    </row>
    <row r="24" spans="1:12" x14ac:dyDescent="0.25">
      <c r="B24" s="127"/>
      <c r="F24" s="94"/>
      <c r="G24" s="137"/>
      <c r="H24" s="137"/>
      <c r="I24" s="137"/>
      <c r="J24" s="137"/>
      <c r="K24" s="155"/>
      <c r="L24" s="154"/>
    </row>
    <row r="25" spans="1:12" x14ac:dyDescent="0.25">
      <c r="B25" s="127"/>
      <c r="G25" s="137"/>
      <c r="H25" s="137"/>
      <c r="I25" s="137"/>
      <c r="J25" s="137"/>
      <c r="K25" s="155"/>
      <c r="L25" s="154"/>
    </row>
    <row r="26" spans="1:12" x14ac:dyDescent="0.25">
      <c r="B26" s="127"/>
      <c r="G26" s="94"/>
      <c r="H26" s="137"/>
      <c r="I26" s="137"/>
      <c r="J26" s="137"/>
      <c r="K26" s="155"/>
      <c r="L26" s="154"/>
    </row>
    <row r="27" spans="1:12" x14ac:dyDescent="0.25">
      <c r="B27" s="127"/>
      <c r="G27" s="143"/>
      <c r="H27" s="137"/>
      <c r="I27" s="137"/>
      <c r="J27" s="137"/>
      <c r="K27" s="155"/>
      <c r="L27" s="154"/>
    </row>
    <row r="28" spans="1:12" x14ac:dyDescent="0.25">
      <c r="B28" s="127"/>
      <c r="F28" s="94"/>
      <c r="G28" s="137"/>
      <c r="H28" s="137"/>
      <c r="I28" s="137"/>
      <c r="J28" s="137"/>
      <c r="K28" s="155"/>
      <c r="L28" s="154"/>
    </row>
    <row r="29" spans="1:12" x14ac:dyDescent="0.25">
      <c r="B29" s="127"/>
      <c r="G29" s="143"/>
      <c r="H29" s="143"/>
      <c r="I29" s="137"/>
      <c r="J29" s="137"/>
      <c r="K29" s="155"/>
      <c r="L29" s="154"/>
    </row>
    <row r="30" spans="1:12" x14ac:dyDescent="0.25">
      <c r="B30" s="127"/>
      <c r="G30" s="143"/>
      <c r="H30" s="94"/>
      <c r="I30" s="137"/>
      <c r="J30" s="137"/>
      <c r="K30" s="155"/>
      <c r="L30" s="154"/>
    </row>
    <row r="31" spans="1:12" x14ac:dyDescent="0.25">
      <c r="B31" s="127"/>
      <c r="G31" s="143"/>
      <c r="H31" s="143"/>
      <c r="I31" s="137"/>
      <c r="J31" s="137"/>
      <c r="K31" s="138"/>
      <c r="L31" s="139"/>
    </row>
    <row r="32" spans="1:12" x14ac:dyDescent="0.25">
      <c r="B32" s="127"/>
      <c r="F32" s="94"/>
      <c r="G32" s="137"/>
      <c r="H32" s="137"/>
      <c r="I32" s="137"/>
      <c r="J32" s="137"/>
      <c r="K32" s="138"/>
      <c r="L32" s="139"/>
    </row>
    <row r="33" spans="2:12" x14ac:dyDescent="0.25">
      <c r="B33" s="127"/>
      <c r="G33" s="137"/>
      <c r="H33" s="137"/>
      <c r="I33" s="137"/>
      <c r="J33" s="137"/>
      <c r="K33" s="138"/>
      <c r="L33" s="139"/>
    </row>
    <row r="34" spans="2:12" x14ac:dyDescent="0.25">
      <c r="B34" s="127"/>
      <c r="G34" s="94"/>
      <c r="H34" s="137"/>
      <c r="I34" s="137"/>
      <c r="J34" s="137"/>
      <c r="K34" s="138"/>
      <c r="L34" s="139"/>
    </row>
    <row r="35" spans="2:12" x14ac:dyDescent="0.25">
      <c r="B35" s="127"/>
      <c r="G35" s="143"/>
      <c r="H35" s="137"/>
      <c r="I35" s="137"/>
      <c r="J35" s="137"/>
      <c r="K35" s="138"/>
      <c r="L35" s="139"/>
    </row>
    <row r="36" spans="2:12" x14ac:dyDescent="0.25">
      <c r="B36" s="127"/>
      <c r="F36" s="94"/>
      <c r="G36" s="137"/>
      <c r="H36" s="137"/>
      <c r="I36" s="137"/>
      <c r="J36" s="137"/>
      <c r="K36" s="138"/>
      <c r="L36" s="139"/>
    </row>
    <row r="37" spans="2:12" x14ac:dyDescent="0.25">
      <c r="B37" s="127"/>
      <c r="G37" s="137"/>
      <c r="H37" s="137"/>
      <c r="I37" s="137"/>
      <c r="J37" s="137"/>
      <c r="K37" s="138"/>
      <c r="L37" s="139"/>
    </row>
    <row r="38" spans="2:12" x14ac:dyDescent="0.25">
      <c r="B38" s="127"/>
      <c r="G38" s="137"/>
      <c r="H38" s="137"/>
      <c r="J38" s="137"/>
      <c r="K38" s="138"/>
      <c r="L38" s="139"/>
    </row>
    <row r="39" spans="2:12" x14ac:dyDescent="0.25">
      <c r="B39" s="127"/>
      <c r="G39" s="137"/>
      <c r="H39" s="137"/>
      <c r="I39" s="156"/>
      <c r="J39" s="137"/>
      <c r="K39" s="138"/>
      <c r="L39" s="139"/>
    </row>
    <row r="40" spans="2:12" x14ac:dyDescent="0.25">
      <c r="B40" s="127"/>
      <c r="F40" s="94"/>
      <c r="G40" s="137"/>
      <c r="H40" s="137"/>
      <c r="I40" s="137"/>
      <c r="J40" s="137"/>
      <c r="K40" s="138"/>
      <c r="L40" s="139"/>
    </row>
    <row r="41" spans="2:12" x14ac:dyDescent="0.25">
      <c r="B41" s="127"/>
      <c r="G41" s="137"/>
      <c r="H41" s="137"/>
      <c r="I41" s="137"/>
      <c r="J41" s="137"/>
      <c r="K41" s="138"/>
      <c r="L41" s="139"/>
    </row>
    <row r="42" spans="2:12" x14ac:dyDescent="0.25">
      <c r="B42" s="127"/>
      <c r="G42" s="94"/>
      <c r="H42" s="137"/>
      <c r="I42" s="137"/>
      <c r="J42" s="137"/>
      <c r="K42" s="138"/>
      <c r="L42" s="139"/>
    </row>
    <row r="43" spans="2:12" x14ac:dyDescent="0.25">
      <c r="B43" s="127"/>
      <c r="G43" s="143"/>
      <c r="H43" s="137"/>
      <c r="I43" s="137"/>
      <c r="J43" s="137"/>
      <c r="K43" s="138"/>
      <c r="L43" s="139"/>
    </row>
    <row r="44" spans="2:12" x14ac:dyDescent="0.25">
      <c r="B44" s="127"/>
      <c r="F44" s="94"/>
      <c r="G44" s="137"/>
      <c r="H44" s="137"/>
      <c r="I44" s="137"/>
      <c r="J44" s="137"/>
      <c r="K44" s="138"/>
      <c r="L44" s="139"/>
    </row>
    <row r="45" spans="2:12" x14ac:dyDescent="0.25">
      <c r="B45" s="127"/>
      <c r="G45" s="143"/>
      <c r="H45" s="143"/>
      <c r="I45" s="143"/>
      <c r="J45" s="137"/>
      <c r="K45" s="138"/>
      <c r="L45" s="139"/>
    </row>
    <row r="46" spans="2:12" x14ac:dyDescent="0.25">
      <c r="B46" s="127"/>
      <c r="G46" s="143"/>
      <c r="H46" s="94"/>
      <c r="I46" s="143"/>
      <c r="J46" s="137"/>
      <c r="K46" s="138"/>
      <c r="L46" s="139"/>
    </row>
    <row r="47" spans="2:12" x14ac:dyDescent="0.25">
      <c r="B47" s="127"/>
      <c r="G47" s="143"/>
      <c r="H47" s="143"/>
      <c r="I47" s="143"/>
      <c r="J47" s="137"/>
      <c r="K47" s="138"/>
      <c r="L47" s="139"/>
    </row>
    <row r="48" spans="2:12" x14ac:dyDescent="0.25">
      <c r="B48" s="127"/>
      <c r="F48" s="94"/>
      <c r="G48" s="143"/>
      <c r="H48" s="143"/>
      <c r="I48" s="143"/>
      <c r="J48" s="137"/>
      <c r="K48" s="138"/>
      <c r="L48" s="139"/>
    </row>
    <row r="49" spans="2:12" x14ac:dyDescent="0.25">
      <c r="B49" s="127"/>
      <c r="C49" s="137"/>
      <c r="G49" s="137"/>
      <c r="H49" s="137"/>
      <c r="I49" s="137"/>
      <c r="J49" s="137"/>
      <c r="K49" s="138"/>
      <c r="L49" s="139"/>
    </row>
    <row r="50" spans="2:12" x14ac:dyDescent="0.25">
      <c r="B50" s="127"/>
      <c r="G50" s="94"/>
      <c r="H50" s="137"/>
      <c r="I50" s="137"/>
      <c r="J50" s="137"/>
      <c r="K50" s="138"/>
      <c r="L50" s="139"/>
    </row>
    <row r="51" spans="2:12" x14ac:dyDescent="0.25">
      <c r="B51" s="127"/>
      <c r="G51" s="143"/>
      <c r="H51" s="137"/>
      <c r="I51" s="137"/>
      <c r="J51" s="137"/>
      <c r="K51" s="138"/>
      <c r="L51" s="139"/>
    </row>
    <row r="52" spans="2:12" x14ac:dyDescent="0.25">
      <c r="B52" s="127"/>
      <c r="F52" s="94"/>
      <c r="H52" s="137"/>
      <c r="I52" s="137"/>
      <c r="J52" s="137"/>
      <c r="K52" s="138"/>
      <c r="L52" s="139"/>
    </row>
    <row r="53" spans="2:12" x14ac:dyDescent="0.25">
      <c r="B53" s="127"/>
    </row>
  </sheetData>
  <mergeCells count="4">
    <mergeCell ref="I4:J4"/>
    <mergeCell ref="I14:J14"/>
    <mergeCell ref="J23:K23"/>
    <mergeCell ref="I15:J15"/>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3]!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3074" r:id="rId5" name="Button 2">
              <controlPr defaultSize="0" print="0" autoFill="0" autoPict="0" macro="[3]!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3760-A5BC-4CC3-880F-AC7C08DA0D5F}">
  <dimension ref="A1:Z56"/>
  <sheetViews>
    <sheetView zoomScale="85" workbookViewId="0">
      <selection activeCell="O18" sqref="O18"/>
    </sheetView>
  </sheetViews>
  <sheetFormatPr defaultColWidth="9.109375" defaultRowHeight="13.8" x14ac:dyDescent="0.25"/>
  <cols>
    <col min="1" max="1" width="5.88671875" style="104" customWidth="1"/>
    <col min="2" max="2" width="5.6640625" style="94" customWidth="1"/>
    <col min="3" max="3" width="18.6640625" style="94" customWidth="1"/>
    <col min="4" max="4" width="12.77734375" style="94" customWidth="1"/>
    <col min="5" max="5" width="10.88671875" style="94" customWidth="1"/>
    <col min="6" max="6" width="20.44140625" style="98" customWidth="1"/>
    <col min="7" max="7" width="13.33203125" style="127" customWidth="1"/>
    <col min="8" max="8" width="12.44140625" style="127" customWidth="1"/>
    <col min="9" max="9" width="11.44140625" style="94" customWidth="1"/>
    <col min="10" max="10" width="9.109375" style="94"/>
    <col min="11" max="11" width="8.88671875" style="102" customWidth="1"/>
    <col min="12" max="21" width="9.109375" style="103"/>
    <col min="22" max="22" width="9.109375" style="157"/>
    <col min="23" max="26" width="9.109375" style="103"/>
    <col min="27" max="256" width="9.109375" style="158"/>
    <col min="257" max="257" width="5.88671875" style="158" customWidth="1"/>
    <col min="258" max="258" width="5.6640625" style="158" customWidth="1"/>
    <col min="259" max="259" width="12.33203125" style="158" customWidth="1"/>
    <col min="260" max="260" width="8.33203125" style="158" customWidth="1"/>
    <col min="261" max="261" width="10.88671875" style="158" customWidth="1"/>
    <col min="262" max="262" width="14.33203125" style="158" customWidth="1"/>
    <col min="263" max="263" width="13.33203125" style="158" customWidth="1"/>
    <col min="264" max="264" width="12.44140625" style="158" customWidth="1"/>
    <col min="265" max="265" width="11.44140625" style="158" customWidth="1"/>
    <col min="266" max="266" width="9.109375" style="158"/>
    <col min="267" max="267" width="8.88671875" style="158" customWidth="1"/>
    <col min="268" max="512" width="9.109375" style="158"/>
    <col min="513" max="513" width="5.88671875" style="158" customWidth="1"/>
    <col min="514" max="514" width="5.6640625" style="158" customWidth="1"/>
    <col min="515" max="515" width="12.33203125" style="158" customWidth="1"/>
    <col min="516" max="516" width="8.33203125" style="158" customWidth="1"/>
    <col min="517" max="517" width="10.88671875" style="158" customWidth="1"/>
    <col min="518" max="518" width="14.33203125" style="158" customWidth="1"/>
    <col min="519" max="519" width="13.33203125" style="158" customWidth="1"/>
    <col min="520" max="520" width="12.44140625" style="158" customWidth="1"/>
    <col min="521" max="521" width="11.44140625" style="158" customWidth="1"/>
    <col min="522" max="522" width="9.109375" style="158"/>
    <col min="523" max="523" width="8.88671875" style="158" customWidth="1"/>
    <col min="524" max="768" width="9.109375" style="158"/>
    <col min="769" max="769" width="5.88671875" style="158" customWidth="1"/>
    <col min="770" max="770" width="5.6640625" style="158" customWidth="1"/>
    <col min="771" max="771" width="12.33203125" style="158" customWidth="1"/>
    <col min="772" max="772" width="8.33203125" style="158" customWidth="1"/>
    <col min="773" max="773" width="10.88671875" style="158" customWidth="1"/>
    <col min="774" max="774" width="14.33203125" style="158" customWidth="1"/>
    <col min="775" max="775" width="13.33203125" style="158" customWidth="1"/>
    <col min="776" max="776" width="12.44140625" style="158" customWidth="1"/>
    <col min="777" max="777" width="11.44140625" style="158" customWidth="1"/>
    <col min="778" max="778" width="9.109375" style="158"/>
    <col min="779" max="779" width="8.88671875" style="158" customWidth="1"/>
    <col min="780" max="1024" width="9.109375" style="158"/>
    <col min="1025" max="1025" width="5.88671875" style="158" customWidth="1"/>
    <col min="1026" max="1026" width="5.6640625" style="158" customWidth="1"/>
    <col min="1027" max="1027" width="12.33203125" style="158" customWidth="1"/>
    <col min="1028" max="1028" width="8.33203125" style="158" customWidth="1"/>
    <col min="1029" max="1029" width="10.88671875" style="158" customWidth="1"/>
    <col min="1030" max="1030" width="14.33203125" style="158" customWidth="1"/>
    <col min="1031" max="1031" width="13.33203125" style="158" customWidth="1"/>
    <col min="1032" max="1032" width="12.44140625" style="158" customWidth="1"/>
    <col min="1033" max="1033" width="11.44140625" style="158" customWidth="1"/>
    <col min="1034" max="1034" width="9.109375" style="158"/>
    <col min="1035" max="1035" width="8.88671875" style="158" customWidth="1"/>
    <col min="1036" max="1280" width="9.109375" style="158"/>
    <col min="1281" max="1281" width="5.88671875" style="158" customWidth="1"/>
    <col min="1282" max="1282" width="5.6640625" style="158" customWidth="1"/>
    <col min="1283" max="1283" width="12.33203125" style="158" customWidth="1"/>
    <col min="1284" max="1284" width="8.33203125" style="158" customWidth="1"/>
    <col min="1285" max="1285" width="10.88671875" style="158" customWidth="1"/>
    <col min="1286" max="1286" width="14.33203125" style="158" customWidth="1"/>
    <col min="1287" max="1287" width="13.33203125" style="158" customWidth="1"/>
    <col min="1288" max="1288" width="12.44140625" style="158" customWidth="1"/>
    <col min="1289" max="1289" width="11.44140625" style="158" customWidth="1"/>
    <col min="1290" max="1290" width="9.109375" style="158"/>
    <col min="1291" max="1291" width="8.88671875" style="158" customWidth="1"/>
    <col min="1292" max="1536" width="9.109375" style="158"/>
    <col min="1537" max="1537" width="5.88671875" style="158" customWidth="1"/>
    <col min="1538" max="1538" width="5.6640625" style="158" customWidth="1"/>
    <col min="1539" max="1539" width="12.33203125" style="158" customWidth="1"/>
    <col min="1540" max="1540" width="8.33203125" style="158" customWidth="1"/>
    <col min="1541" max="1541" width="10.88671875" style="158" customWidth="1"/>
    <col min="1542" max="1542" width="14.33203125" style="158" customWidth="1"/>
    <col min="1543" max="1543" width="13.33203125" style="158" customWidth="1"/>
    <col min="1544" max="1544" width="12.44140625" style="158" customWidth="1"/>
    <col min="1545" max="1545" width="11.44140625" style="158" customWidth="1"/>
    <col min="1546" max="1546" width="9.109375" style="158"/>
    <col min="1547" max="1547" width="8.88671875" style="158" customWidth="1"/>
    <col min="1548" max="1792" width="9.109375" style="158"/>
    <col min="1793" max="1793" width="5.88671875" style="158" customWidth="1"/>
    <col min="1794" max="1794" width="5.6640625" style="158" customWidth="1"/>
    <col min="1795" max="1795" width="12.33203125" style="158" customWidth="1"/>
    <col min="1796" max="1796" width="8.33203125" style="158" customWidth="1"/>
    <col min="1797" max="1797" width="10.88671875" style="158" customWidth="1"/>
    <col min="1798" max="1798" width="14.33203125" style="158" customWidth="1"/>
    <col min="1799" max="1799" width="13.33203125" style="158" customWidth="1"/>
    <col min="1800" max="1800" width="12.44140625" style="158" customWidth="1"/>
    <col min="1801" max="1801" width="11.44140625" style="158" customWidth="1"/>
    <col min="1802" max="1802" width="9.109375" style="158"/>
    <col min="1803" max="1803" width="8.88671875" style="158" customWidth="1"/>
    <col min="1804" max="2048" width="9.109375" style="158"/>
    <col min="2049" max="2049" width="5.88671875" style="158" customWidth="1"/>
    <col min="2050" max="2050" width="5.6640625" style="158" customWidth="1"/>
    <col min="2051" max="2051" width="12.33203125" style="158" customWidth="1"/>
    <col min="2052" max="2052" width="8.33203125" style="158" customWidth="1"/>
    <col min="2053" max="2053" width="10.88671875" style="158" customWidth="1"/>
    <col min="2054" max="2054" width="14.33203125" style="158" customWidth="1"/>
    <col min="2055" max="2055" width="13.33203125" style="158" customWidth="1"/>
    <col min="2056" max="2056" width="12.44140625" style="158" customWidth="1"/>
    <col min="2057" max="2057" width="11.44140625" style="158" customWidth="1"/>
    <col min="2058" max="2058" width="9.109375" style="158"/>
    <col min="2059" max="2059" width="8.88671875" style="158" customWidth="1"/>
    <col min="2060" max="2304" width="9.109375" style="158"/>
    <col min="2305" max="2305" width="5.88671875" style="158" customWidth="1"/>
    <col min="2306" max="2306" width="5.6640625" style="158" customWidth="1"/>
    <col min="2307" max="2307" width="12.33203125" style="158" customWidth="1"/>
    <col min="2308" max="2308" width="8.33203125" style="158" customWidth="1"/>
    <col min="2309" max="2309" width="10.88671875" style="158" customWidth="1"/>
    <col min="2310" max="2310" width="14.33203125" style="158" customWidth="1"/>
    <col min="2311" max="2311" width="13.33203125" style="158" customWidth="1"/>
    <col min="2312" max="2312" width="12.44140625" style="158" customWidth="1"/>
    <col min="2313" max="2313" width="11.44140625" style="158" customWidth="1"/>
    <col min="2314" max="2314" width="9.109375" style="158"/>
    <col min="2315" max="2315" width="8.88671875" style="158" customWidth="1"/>
    <col min="2316" max="2560" width="9.109375" style="158"/>
    <col min="2561" max="2561" width="5.88671875" style="158" customWidth="1"/>
    <col min="2562" max="2562" width="5.6640625" style="158" customWidth="1"/>
    <col min="2563" max="2563" width="12.33203125" style="158" customWidth="1"/>
    <col min="2564" max="2564" width="8.33203125" style="158" customWidth="1"/>
    <col min="2565" max="2565" width="10.88671875" style="158" customWidth="1"/>
    <col min="2566" max="2566" width="14.33203125" style="158" customWidth="1"/>
    <col min="2567" max="2567" width="13.33203125" style="158" customWidth="1"/>
    <col min="2568" max="2568" width="12.44140625" style="158" customWidth="1"/>
    <col min="2569" max="2569" width="11.44140625" style="158" customWidth="1"/>
    <col min="2570" max="2570" width="9.109375" style="158"/>
    <col min="2571" max="2571" width="8.88671875" style="158" customWidth="1"/>
    <col min="2572" max="2816" width="9.109375" style="158"/>
    <col min="2817" max="2817" width="5.88671875" style="158" customWidth="1"/>
    <col min="2818" max="2818" width="5.6640625" style="158" customWidth="1"/>
    <col min="2819" max="2819" width="12.33203125" style="158" customWidth="1"/>
    <col min="2820" max="2820" width="8.33203125" style="158" customWidth="1"/>
    <col min="2821" max="2821" width="10.88671875" style="158" customWidth="1"/>
    <col min="2822" max="2822" width="14.33203125" style="158" customWidth="1"/>
    <col min="2823" max="2823" width="13.33203125" style="158" customWidth="1"/>
    <col min="2824" max="2824" width="12.44140625" style="158" customWidth="1"/>
    <col min="2825" max="2825" width="11.44140625" style="158" customWidth="1"/>
    <col min="2826" max="2826" width="9.109375" style="158"/>
    <col min="2827" max="2827" width="8.88671875" style="158" customWidth="1"/>
    <col min="2828" max="3072" width="9.109375" style="158"/>
    <col min="3073" max="3073" width="5.88671875" style="158" customWidth="1"/>
    <col min="3074" max="3074" width="5.6640625" style="158" customWidth="1"/>
    <col min="3075" max="3075" width="12.33203125" style="158" customWidth="1"/>
    <col min="3076" max="3076" width="8.33203125" style="158" customWidth="1"/>
    <col min="3077" max="3077" width="10.88671875" style="158" customWidth="1"/>
    <col min="3078" max="3078" width="14.33203125" style="158" customWidth="1"/>
    <col min="3079" max="3079" width="13.33203125" style="158" customWidth="1"/>
    <col min="3080" max="3080" width="12.44140625" style="158" customWidth="1"/>
    <col min="3081" max="3081" width="11.44140625" style="158" customWidth="1"/>
    <col min="3082" max="3082" width="9.109375" style="158"/>
    <col min="3083" max="3083" width="8.88671875" style="158" customWidth="1"/>
    <col min="3084" max="3328" width="9.109375" style="158"/>
    <col min="3329" max="3329" width="5.88671875" style="158" customWidth="1"/>
    <col min="3330" max="3330" width="5.6640625" style="158" customWidth="1"/>
    <col min="3331" max="3331" width="12.33203125" style="158" customWidth="1"/>
    <col min="3332" max="3332" width="8.33203125" style="158" customWidth="1"/>
    <col min="3333" max="3333" width="10.88671875" style="158" customWidth="1"/>
    <col min="3334" max="3334" width="14.33203125" style="158" customWidth="1"/>
    <col min="3335" max="3335" width="13.33203125" style="158" customWidth="1"/>
    <col min="3336" max="3336" width="12.44140625" style="158" customWidth="1"/>
    <col min="3337" max="3337" width="11.44140625" style="158" customWidth="1"/>
    <col min="3338" max="3338" width="9.109375" style="158"/>
    <col min="3339" max="3339" width="8.88671875" style="158" customWidth="1"/>
    <col min="3340" max="3584" width="9.109375" style="158"/>
    <col min="3585" max="3585" width="5.88671875" style="158" customWidth="1"/>
    <col min="3586" max="3586" width="5.6640625" style="158" customWidth="1"/>
    <col min="3587" max="3587" width="12.33203125" style="158" customWidth="1"/>
    <col min="3588" max="3588" width="8.33203125" style="158" customWidth="1"/>
    <col min="3589" max="3589" width="10.88671875" style="158" customWidth="1"/>
    <col min="3590" max="3590" width="14.33203125" style="158" customWidth="1"/>
    <col min="3591" max="3591" width="13.33203125" style="158" customWidth="1"/>
    <col min="3592" max="3592" width="12.44140625" style="158" customWidth="1"/>
    <col min="3593" max="3593" width="11.44140625" style="158" customWidth="1"/>
    <col min="3594" max="3594" width="9.109375" style="158"/>
    <col min="3595" max="3595" width="8.88671875" style="158" customWidth="1"/>
    <col min="3596" max="3840" width="9.109375" style="158"/>
    <col min="3841" max="3841" width="5.88671875" style="158" customWidth="1"/>
    <col min="3842" max="3842" width="5.6640625" style="158" customWidth="1"/>
    <col min="3843" max="3843" width="12.33203125" style="158" customWidth="1"/>
    <col min="3844" max="3844" width="8.33203125" style="158" customWidth="1"/>
    <col min="3845" max="3845" width="10.88671875" style="158" customWidth="1"/>
    <col min="3846" max="3846" width="14.33203125" style="158" customWidth="1"/>
    <col min="3847" max="3847" width="13.33203125" style="158" customWidth="1"/>
    <col min="3848" max="3848" width="12.44140625" style="158" customWidth="1"/>
    <col min="3849" max="3849" width="11.44140625" style="158" customWidth="1"/>
    <col min="3850" max="3850" width="9.109375" style="158"/>
    <col min="3851" max="3851" width="8.88671875" style="158" customWidth="1"/>
    <col min="3852" max="4096" width="9.109375" style="158"/>
    <col min="4097" max="4097" width="5.88671875" style="158" customWidth="1"/>
    <col min="4098" max="4098" width="5.6640625" style="158" customWidth="1"/>
    <col min="4099" max="4099" width="12.33203125" style="158" customWidth="1"/>
    <col min="4100" max="4100" width="8.33203125" style="158" customWidth="1"/>
    <col min="4101" max="4101" width="10.88671875" style="158" customWidth="1"/>
    <col min="4102" max="4102" width="14.33203125" style="158" customWidth="1"/>
    <col min="4103" max="4103" width="13.33203125" style="158" customWidth="1"/>
    <col min="4104" max="4104" width="12.44140625" style="158" customWidth="1"/>
    <col min="4105" max="4105" width="11.44140625" style="158" customWidth="1"/>
    <col min="4106" max="4106" width="9.109375" style="158"/>
    <col min="4107" max="4107" width="8.88671875" style="158" customWidth="1"/>
    <col min="4108" max="4352" width="9.109375" style="158"/>
    <col min="4353" max="4353" width="5.88671875" style="158" customWidth="1"/>
    <col min="4354" max="4354" width="5.6640625" style="158" customWidth="1"/>
    <col min="4355" max="4355" width="12.33203125" style="158" customWidth="1"/>
    <col min="4356" max="4356" width="8.33203125" style="158" customWidth="1"/>
    <col min="4357" max="4357" width="10.88671875" style="158" customWidth="1"/>
    <col min="4358" max="4358" width="14.33203125" style="158" customWidth="1"/>
    <col min="4359" max="4359" width="13.33203125" style="158" customWidth="1"/>
    <col min="4360" max="4360" width="12.44140625" style="158" customWidth="1"/>
    <col min="4361" max="4361" width="11.44140625" style="158" customWidth="1"/>
    <col min="4362" max="4362" width="9.109375" style="158"/>
    <col min="4363" max="4363" width="8.88671875" style="158" customWidth="1"/>
    <col min="4364" max="4608" width="9.109375" style="158"/>
    <col min="4609" max="4609" width="5.88671875" style="158" customWidth="1"/>
    <col min="4610" max="4610" width="5.6640625" style="158" customWidth="1"/>
    <col min="4611" max="4611" width="12.33203125" style="158" customWidth="1"/>
    <col min="4612" max="4612" width="8.33203125" style="158" customWidth="1"/>
    <col min="4613" max="4613" width="10.88671875" style="158" customWidth="1"/>
    <col min="4614" max="4614" width="14.33203125" style="158" customWidth="1"/>
    <col min="4615" max="4615" width="13.33203125" style="158" customWidth="1"/>
    <col min="4616" max="4616" width="12.44140625" style="158" customWidth="1"/>
    <col min="4617" max="4617" width="11.44140625" style="158" customWidth="1"/>
    <col min="4618" max="4618" width="9.109375" style="158"/>
    <col min="4619" max="4619" width="8.88671875" style="158" customWidth="1"/>
    <col min="4620" max="4864" width="9.109375" style="158"/>
    <col min="4865" max="4865" width="5.88671875" style="158" customWidth="1"/>
    <col min="4866" max="4866" width="5.6640625" style="158" customWidth="1"/>
    <col min="4867" max="4867" width="12.33203125" style="158" customWidth="1"/>
    <col min="4868" max="4868" width="8.33203125" style="158" customWidth="1"/>
    <col min="4869" max="4869" width="10.88671875" style="158" customWidth="1"/>
    <col min="4870" max="4870" width="14.33203125" style="158" customWidth="1"/>
    <col min="4871" max="4871" width="13.33203125" style="158" customWidth="1"/>
    <col min="4872" max="4872" width="12.44140625" style="158" customWidth="1"/>
    <col min="4873" max="4873" width="11.44140625" style="158" customWidth="1"/>
    <col min="4874" max="4874" width="9.109375" style="158"/>
    <col min="4875" max="4875" width="8.88671875" style="158" customWidth="1"/>
    <col min="4876" max="5120" width="9.109375" style="158"/>
    <col min="5121" max="5121" width="5.88671875" style="158" customWidth="1"/>
    <col min="5122" max="5122" width="5.6640625" style="158" customWidth="1"/>
    <col min="5123" max="5123" width="12.33203125" style="158" customWidth="1"/>
    <col min="5124" max="5124" width="8.33203125" style="158" customWidth="1"/>
    <col min="5125" max="5125" width="10.88671875" style="158" customWidth="1"/>
    <col min="5126" max="5126" width="14.33203125" style="158" customWidth="1"/>
    <col min="5127" max="5127" width="13.33203125" style="158" customWidth="1"/>
    <col min="5128" max="5128" width="12.44140625" style="158" customWidth="1"/>
    <col min="5129" max="5129" width="11.44140625" style="158" customWidth="1"/>
    <col min="5130" max="5130" width="9.109375" style="158"/>
    <col min="5131" max="5131" width="8.88671875" style="158" customWidth="1"/>
    <col min="5132" max="5376" width="9.109375" style="158"/>
    <col min="5377" max="5377" width="5.88671875" style="158" customWidth="1"/>
    <col min="5378" max="5378" width="5.6640625" style="158" customWidth="1"/>
    <col min="5379" max="5379" width="12.33203125" style="158" customWidth="1"/>
    <col min="5380" max="5380" width="8.33203125" style="158" customWidth="1"/>
    <col min="5381" max="5381" width="10.88671875" style="158" customWidth="1"/>
    <col min="5382" max="5382" width="14.33203125" style="158" customWidth="1"/>
    <col min="5383" max="5383" width="13.33203125" style="158" customWidth="1"/>
    <col min="5384" max="5384" width="12.44140625" style="158" customWidth="1"/>
    <col min="5385" max="5385" width="11.44140625" style="158" customWidth="1"/>
    <col min="5386" max="5386" width="9.109375" style="158"/>
    <col min="5387" max="5387" width="8.88671875" style="158" customWidth="1"/>
    <col min="5388" max="5632" width="9.109375" style="158"/>
    <col min="5633" max="5633" width="5.88671875" style="158" customWidth="1"/>
    <col min="5634" max="5634" width="5.6640625" style="158" customWidth="1"/>
    <col min="5635" max="5635" width="12.33203125" style="158" customWidth="1"/>
    <col min="5636" max="5636" width="8.33203125" style="158" customWidth="1"/>
    <col min="5637" max="5637" width="10.88671875" style="158" customWidth="1"/>
    <col min="5638" max="5638" width="14.33203125" style="158" customWidth="1"/>
    <col min="5639" max="5639" width="13.33203125" style="158" customWidth="1"/>
    <col min="5640" max="5640" width="12.44140625" style="158" customWidth="1"/>
    <col min="5641" max="5641" width="11.44140625" style="158" customWidth="1"/>
    <col min="5642" max="5642" width="9.109375" style="158"/>
    <col min="5643" max="5643" width="8.88671875" style="158" customWidth="1"/>
    <col min="5644" max="5888" width="9.109375" style="158"/>
    <col min="5889" max="5889" width="5.88671875" style="158" customWidth="1"/>
    <col min="5890" max="5890" width="5.6640625" style="158" customWidth="1"/>
    <col min="5891" max="5891" width="12.33203125" style="158" customWidth="1"/>
    <col min="5892" max="5892" width="8.33203125" style="158" customWidth="1"/>
    <col min="5893" max="5893" width="10.88671875" style="158" customWidth="1"/>
    <col min="5894" max="5894" width="14.33203125" style="158" customWidth="1"/>
    <col min="5895" max="5895" width="13.33203125" style="158" customWidth="1"/>
    <col min="5896" max="5896" width="12.44140625" style="158" customWidth="1"/>
    <col min="5897" max="5897" width="11.44140625" style="158" customWidth="1"/>
    <col min="5898" max="5898" width="9.109375" style="158"/>
    <col min="5899" max="5899" width="8.88671875" style="158" customWidth="1"/>
    <col min="5900" max="6144" width="9.109375" style="158"/>
    <col min="6145" max="6145" width="5.88671875" style="158" customWidth="1"/>
    <col min="6146" max="6146" width="5.6640625" style="158" customWidth="1"/>
    <col min="6147" max="6147" width="12.33203125" style="158" customWidth="1"/>
    <col min="6148" max="6148" width="8.33203125" style="158" customWidth="1"/>
    <col min="6149" max="6149" width="10.88671875" style="158" customWidth="1"/>
    <col min="6150" max="6150" width="14.33203125" style="158" customWidth="1"/>
    <col min="6151" max="6151" width="13.33203125" style="158" customWidth="1"/>
    <col min="6152" max="6152" width="12.44140625" style="158" customWidth="1"/>
    <col min="6153" max="6153" width="11.44140625" style="158" customWidth="1"/>
    <col min="6154" max="6154" width="9.109375" style="158"/>
    <col min="6155" max="6155" width="8.88671875" style="158" customWidth="1"/>
    <col min="6156" max="6400" width="9.109375" style="158"/>
    <col min="6401" max="6401" width="5.88671875" style="158" customWidth="1"/>
    <col min="6402" max="6402" width="5.6640625" style="158" customWidth="1"/>
    <col min="6403" max="6403" width="12.33203125" style="158" customWidth="1"/>
    <col min="6404" max="6404" width="8.33203125" style="158" customWidth="1"/>
    <col min="6405" max="6405" width="10.88671875" style="158" customWidth="1"/>
    <col min="6406" max="6406" width="14.33203125" style="158" customWidth="1"/>
    <col min="6407" max="6407" width="13.33203125" style="158" customWidth="1"/>
    <col min="6408" max="6408" width="12.44140625" style="158" customWidth="1"/>
    <col min="6409" max="6409" width="11.44140625" style="158" customWidth="1"/>
    <col min="6410" max="6410" width="9.109375" style="158"/>
    <col min="6411" max="6411" width="8.88671875" style="158" customWidth="1"/>
    <col min="6412" max="6656" width="9.109375" style="158"/>
    <col min="6657" max="6657" width="5.88671875" style="158" customWidth="1"/>
    <col min="6658" max="6658" width="5.6640625" style="158" customWidth="1"/>
    <col min="6659" max="6659" width="12.33203125" style="158" customWidth="1"/>
    <col min="6660" max="6660" width="8.33203125" style="158" customWidth="1"/>
    <col min="6661" max="6661" width="10.88671875" style="158" customWidth="1"/>
    <col min="6662" max="6662" width="14.33203125" style="158" customWidth="1"/>
    <col min="6663" max="6663" width="13.33203125" style="158" customWidth="1"/>
    <col min="6664" max="6664" width="12.44140625" style="158" customWidth="1"/>
    <col min="6665" max="6665" width="11.44140625" style="158" customWidth="1"/>
    <col min="6666" max="6666" width="9.109375" style="158"/>
    <col min="6667" max="6667" width="8.88671875" style="158" customWidth="1"/>
    <col min="6668" max="6912" width="9.109375" style="158"/>
    <col min="6913" max="6913" width="5.88671875" style="158" customWidth="1"/>
    <col min="6914" max="6914" width="5.6640625" style="158" customWidth="1"/>
    <col min="6915" max="6915" width="12.33203125" style="158" customWidth="1"/>
    <col min="6916" max="6916" width="8.33203125" style="158" customWidth="1"/>
    <col min="6917" max="6917" width="10.88671875" style="158" customWidth="1"/>
    <col min="6918" max="6918" width="14.33203125" style="158" customWidth="1"/>
    <col min="6919" max="6919" width="13.33203125" style="158" customWidth="1"/>
    <col min="6920" max="6920" width="12.44140625" style="158" customWidth="1"/>
    <col min="6921" max="6921" width="11.44140625" style="158" customWidth="1"/>
    <col min="6922" max="6922" width="9.109375" style="158"/>
    <col min="6923" max="6923" width="8.88671875" style="158" customWidth="1"/>
    <col min="6924" max="7168" width="9.109375" style="158"/>
    <col min="7169" max="7169" width="5.88671875" style="158" customWidth="1"/>
    <col min="7170" max="7170" width="5.6640625" style="158" customWidth="1"/>
    <col min="7171" max="7171" width="12.33203125" style="158" customWidth="1"/>
    <col min="7172" max="7172" width="8.33203125" style="158" customWidth="1"/>
    <col min="7173" max="7173" width="10.88671875" style="158" customWidth="1"/>
    <col min="7174" max="7174" width="14.33203125" style="158" customWidth="1"/>
    <col min="7175" max="7175" width="13.33203125" style="158" customWidth="1"/>
    <col min="7176" max="7176" width="12.44140625" style="158" customWidth="1"/>
    <col min="7177" max="7177" width="11.44140625" style="158" customWidth="1"/>
    <col min="7178" max="7178" width="9.109375" style="158"/>
    <col min="7179" max="7179" width="8.88671875" style="158" customWidth="1"/>
    <col min="7180" max="7424" width="9.109375" style="158"/>
    <col min="7425" max="7425" width="5.88671875" style="158" customWidth="1"/>
    <col min="7426" max="7426" width="5.6640625" style="158" customWidth="1"/>
    <col min="7427" max="7427" width="12.33203125" style="158" customWidth="1"/>
    <col min="7428" max="7428" width="8.33203125" style="158" customWidth="1"/>
    <col min="7429" max="7429" width="10.88671875" style="158" customWidth="1"/>
    <col min="7430" max="7430" width="14.33203125" style="158" customWidth="1"/>
    <col min="7431" max="7431" width="13.33203125" style="158" customWidth="1"/>
    <col min="7432" max="7432" width="12.44140625" style="158" customWidth="1"/>
    <col min="7433" max="7433" width="11.44140625" style="158" customWidth="1"/>
    <col min="7434" max="7434" width="9.109375" style="158"/>
    <col min="7435" max="7435" width="8.88671875" style="158" customWidth="1"/>
    <col min="7436" max="7680" width="9.109375" style="158"/>
    <col min="7681" max="7681" width="5.88671875" style="158" customWidth="1"/>
    <col min="7682" max="7682" width="5.6640625" style="158" customWidth="1"/>
    <col min="7683" max="7683" width="12.33203125" style="158" customWidth="1"/>
    <col min="7684" max="7684" width="8.33203125" style="158" customWidth="1"/>
    <col min="7685" max="7685" width="10.88671875" style="158" customWidth="1"/>
    <col min="7686" max="7686" width="14.33203125" style="158" customWidth="1"/>
    <col min="7687" max="7687" width="13.33203125" style="158" customWidth="1"/>
    <col min="7688" max="7688" width="12.44140625" style="158" customWidth="1"/>
    <col min="7689" max="7689" width="11.44140625" style="158" customWidth="1"/>
    <col min="7690" max="7690" width="9.109375" style="158"/>
    <col min="7691" max="7691" width="8.88671875" style="158" customWidth="1"/>
    <col min="7692" max="7936" width="9.109375" style="158"/>
    <col min="7937" max="7937" width="5.88671875" style="158" customWidth="1"/>
    <col min="7938" max="7938" width="5.6640625" style="158" customWidth="1"/>
    <col min="7939" max="7939" width="12.33203125" style="158" customWidth="1"/>
    <col min="7940" max="7940" width="8.33203125" style="158" customWidth="1"/>
    <col min="7941" max="7941" width="10.88671875" style="158" customWidth="1"/>
    <col min="7942" max="7942" width="14.33203125" style="158" customWidth="1"/>
    <col min="7943" max="7943" width="13.33203125" style="158" customWidth="1"/>
    <col min="7944" max="7944" width="12.44140625" style="158" customWidth="1"/>
    <col min="7945" max="7945" width="11.44140625" style="158" customWidth="1"/>
    <col min="7946" max="7946" width="9.109375" style="158"/>
    <col min="7947" max="7947" width="8.88671875" style="158" customWidth="1"/>
    <col min="7948" max="8192" width="9.109375" style="158"/>
    <col min="8193" max="8193" width="5.88671875" style="158" customWidth="1"/>
    <col min="8194" max="8194" width="5.6640625" style="158" customWidth="1"/>
    <col min="8195" max="8195" width="12.33203125" style="158" customWidth="1"/>
    <col min="8196" max="8196" width="8.33203125" style="158" customWidth="1"/>
    <col min="8197" max="8197" width="10.88671875" style="158" customWidth="1"/>
    <col min="8198" max="8198" width="14.33203125" style="158" customWidth="1"/>
    <col min="8199" max="8199" width="13.33203125" style="158" customWidth="1"/>
    <col min="8200" max="8200" width="12.44140625" style="158" customWidth="1"/>
    <col min="8201" max="8201" width="11.44140625" style="158" customWidth="1"/>
    <col min="8202" max="8202" width="9.109375" style="158"/>
    <col min="8203" max="8203" width="8.88671875" style="158" customWidth="1"/>
    <col min="8204" max="8448" width="9.109375" style="158"/>
    <col min="8449" max="8449" width="5.88671875" style="158" customWidth="1"/>
    <col min="8450" max="8450" width="5.6640625" style="158" customWidth="1"/>
    <col min="8451" max="8451" width="12.33203125" style="158" customWidth="1"/>
    <col min="8452" max="8452" width="8.33203125" style="158" customWidth="1"/>
    <col min="8453" max="8453" width="10.88671875" style="158" customWidth="1"/>
    <col min="8454" max="8454" width="14.33203125" style="158" customWidth="1"/>
    <col min="8455" max="8455" width="13.33203125" style="158" customWidth="1"/>
    <col min="8456" max="8456" width="12.44140625" style="158" customWidth="1"/>
    <col min="8457" max="8457" width="11.44140625" style="158" customWidth="1"/>
    <col min="8458" max="8458" width="9.109375" style="158"/>
    <col min="8459" max="8459" width="8.88671875" style="158" customWidth="1"/>
    <col min="8460" max="8704" width="9.109375" style="158"/>
    <col min="8705" max="8705" width="5.88671875" style="158" customWidth="1"/>
    <col min="8706" max="8706" width="5.6640625" style="158" customWidth="1"/>
    <col min="8707" max="8707" width="12.33203125" style="158" customWidth="1"/>
    <col min="8708" max="8708" width="8.33203125" style="158" customWidth="1"/>
    <col min="8709" max="8709" width="10.88671875" style="158" customWidth="1"/>
    <col min="8710" max="8710" width="14.33203125" style="158" customWidth="1"/>
    <col min="8711" max="8711" width="13.33203125" style="158" customWidth="1"/>
    <col min="8712" max="8712" width="12.44140625" style="158" customWidth="1"/>
    <col min="8713" max="8713" width="11.44140625" style="158" customWidth="1"/>
    <col min="8714" max="8714" width="9.109375" style="158"/>
    <col min="8715" max="8715" width="8.88671875" style="158" customWidth="1"/>
    <col min="8716" max="8960" width="9.109375" style="158"/>
    <col min="8961" max="8961" width="5.88671875" style="158" customWidth="1"/>
    <col min="8962" max="8962" width="5.6640625" style="158" customWidth="1"/>
    <col min="8963" max="8963" width="12.33203125" style="158" customWidth="1"/>
    <col min="8964" max="8964" width="8.33203125" style="158" customWidth="1"/>
    <col min="8965" max="8965" width="10.88671875" style="158" customWidth="1"/>
    <col min="8966" max="8966" width="14.33203125" style="158" customWidth="1"/>
    <col min="8967" max="8967" width="13.33203125" style="158" customWidth="1"/>
    <col min="8968" max="8968" width="12.44140625" style="158" customWidth="1"/>
    <col min="8969" max="8969" width="11.44140625" style="158" customWidth="1"/>
    <col min="8970" max="8970" width="9.109375" style="158"/>
    <col min="8971" max="8971" width="8.88671875" style="158" customWidth="1"/>
    <col min="8972" max="9216" width="9.109375" style="158"/>
    <col min="9217" max="9217" width="5.88671875" style="158" customWidth="1"/>
    <col min="9218" max="9218" width="5.6640625" style="158" customWidth="1"/>
    <col min="9219" max="9219" width="12.33203125" style="158" customWidth="1"/>
    <col min="9220" max="9220" width="8.33203125" style="158" customWidth="1"/>
    <col min="9221" max="9221" width="10.88671875" style="158" customWidth="1"/>
    <col min="9222" max="9222" width="14.33203125" style="158" customWidth="1"/>
    <col min="9223" max="9223" width="13.33203125" style="158" customWidth="1"/>
    <col min="9224" max="9224" width="12.44140625" style="158" customWidth="1"/>
    <col min="9225" max="9225" width="11.44140625" style="158" customWidth="1"/>
    <col min="9226" max="9226" width="9.109375" style="158"/>
    <col min="9227" max="9227" width="8.88671875" style="158" customWidth="1"/>
    <col min="9228" max="9472" width="9.109375" style="158"/>
    <col min="9473" max="9473" width="5.88671875" style="158" customWidth="1"/>
    <col min="9474" max="9474" width="5.6640625" style="158" customWidth="1"/>
    <col min="9475" max="9475" width="12.33203125" style="158" customWidth="1"/>
    <col min="9476" max="9476" width="8.33203125" style="158" customWidth="1"/>
    <col min="9477" max="9477" width="10.88671875" style="158" customWidth="1"/>
    <col min="9478" max="9478" width="14.33203125" style="158" customWidth="1"/>
    <col min="9479" max="9479" width="13.33203125" style="158" customWidth="1"/>
    <col min="9480" max="9480" width="12.44140625" style="158" customWidth="1"/>
    <col min="9481" max="9481" width="11.44140625" style="158" customWidth="1"/>
    <col min="9482" max="9482" width="9.109375" style="158"/>
    <col min="9483" max="9483" width="8.88671875" style="158" customWidth="1"/>
    <col min="9484" max="9728" width="9.109375" style="158"/>
    <col min="9729" max="9729" width="5.88671875" style="158" customWidth="1"/>
    <col min="9730" max="9730" width="5.6640625" style="158" customWidth="1"/>
    <col min="9731" max="9731" width="12.33203125" style="158" customWidth="1"/>
    <col min="9732" max="9732" width="8.33203125" style="158" customWidth="1"/>
    <col min="9733" max="9733" width="10.88671875" style="158" customWidth="1"/>
    <col min="9734" max="9734" width="14.33203125" style="158" customWidth="1"/>
    <col min="9735" max="9735" width="13.33203125" style="158" customWidth="1"/>
    <col min="9736" max="9736" width="12.44140625" style="158" customWidth="1"/>
    <col min="9737" max="9737" width="11.44140625" style="158" customWidth="1"/>
    <col min="9738" max="9738" width="9.109375" style="158"/>
    <col min="9739" max="9739" width="8.88671875" style="158" customWidth="1"/>
    <col min="9740" max="9984" width="9.109375" style="158"/>
    <col min="9985" max="9985" width="5.88671875" style="158" customWidth="1"/>
    <col min="9986" max="9986" width="5.6640625" style="158" customWidth="1"/>
    <col min="9987" max="9987" width="12.33203125" style="158" customWidth="1"/>
    <col min="9988" max="9988" width="8.33203125" style="158" customWidth="1"/>
    <col min="9989" max="9989" width="10.88671875" style="158" customWidth="1"/>
    <col min="9990" max="9990" width="14.33203125" style="158" customWidth="1"/>
    <col min="9991" max="9991" width="13.33203125" style="158" customWidth="1"/>
    <col min="9992" max="9992" width="12.44140625" style="158" customWidth="1"/>
    <col min="9993" max="9993" width="11.44140625" style="158" customWidth="1"/>
    <col min="9994" max="9994" width="9.109375" style="158"/>
    <col min="9995" max="9995" width="8.88671875" style="158" customWidth="1"/>
    <col min="9996" max="10240" width="9.109375" style="158"/>
    <col min="10241" max="10241" width="5.88671875" style="158" customWidth="1"/>
    <col min="10242" max="10242" width="5.6640625" style="158" customWidth="1"/>
    <col min="10243" max="10243" width="12.33203125" style="158" customWidth="1"/>
    <col min="10244" max="10244" width="8.33203125" style="158" customWidth="1"/>
    <col min="10245" max="10245" width="10.88671875" style="158" customWidth="1"/>
    <col min="10246" max="10246" width="14.33203125" style="158" customWidth="1"/>
    <col min="10247" max="10247" width="13.33203125" style="158" customWidth="1"/>
    <col min="10248" max="10248" width="12.44140625" style="158" customWidth="1"/>
    <col min="10249" max="10249" width="11.44140625" style="158" customWidth="1"/>
    <col min="10250" max="10250" width="9.109375" style="158"/>
    <col min="10251" max="10251" width="8.88671875" style="158" customWidth="1"/>
    <col min="10252" max="10496" width="9.109375" style="158"/>
    <col min="10497" max="10497" width="5.88671875" style="158" customWidth="1"/>
    <col min="10498" max="10498" width="5.6640625" style="158" customWidth="1"/>
    <col min="10499" max="10499" width="12.33203125" style="158" customWidth="1"/>
    <col min="10500" max="10500" width="8.33203125" style="158" customWidth="1"/>
    <col min="10501" max="10501" width="10.88671875" style="158" customWidth="1"/>
    <col min="10502" max="10502" width="14.33203125" style="158" customWidth="1"/>
    <col min="10503" max="10503" width="13.33203125" style="158" customWidth="1"/>
    <col min="10504" max="10504" width="12.44140625" style="158" customWidth="1"/>
    <col min="10505" max="10505" width="11.44140625" style="158" customWidth="1"/>
    <col min="10506" max="10506" width="9.109375" style="158"/>
    <col min="10507" max="10507" width="8.88671875" style="158" customWidth="1"/>
    <col min="10508" max="10752" width="9.109375" style="158"/>
    <col min="10753" max="10753" width="5.88671875" style="158" customWidth="1"/>
    <col min="10754" max="10754" width="5.6640625" style="158" customWidth="1"/>
    <col min="10755" max="10755" width="12.33203125" style="158" customWidth="1"/>
    <col min="10756" max="10756" width="8.33203125" style="158" customWidth="1"/>
    <col min="10757" max="10757" width="10.88671875" style="158" customWidth="1"/>
    <col min="10758" max="10758" width="14.33203125" style="158" customWidth="1"/>
    <col min="10759" max="10759" width="13.33203125" style="158" customWidth="1"/>
    <col min="10760" max="10760" width="12.44140625" style="158" customWidth="1"/>
    <col min="10761" max="10761" width="11.44140625" style="158" customWidth="1"/>
    <col min="10762" max="10762" width="9.109375" style="158"/>
    <col min="10763" max="10763" width="8.88671875" style="158" customWidth="1"/>
    <col min="10764" max="11008" width="9.109375" style="158"/>
    <col min="11009" max="11009" width="5.88671875" style="158" customWidth="1"/>
    <col min="11010" max="11010" width="5.6640625" style="158" customWidth="1"/>
    <col min="11011" max="11011" width="12.33203125" style="158" customWidth="1"/>
    <col min="11012" max="11012" width="8.33203125" style="158" customWidth="1"/>
    <col min="11013" max="11013" width="10.88671875" style="158" customWidth="1"/>
    <col min="11014" max="11014" width="14.33203125" style="158" customWidth="1"/>
    <col min="11015" max="11015" width="13.33203125" style="158" customWidth="1"/>
    <col min="11016" max="11016" width="12.44140625" style="158" customWidth="1"/>
    <col min="11017" max="11017" width="11.44140625" style="158" customWidth="1"/>
    <col min="11018" max="11018" width="9.109375" style="158"/>
    <col min="11019" max="11019" width="8.88671875" style="158" customWidth="1"/>
    <col min="11020" max="11264" width="9.109375" style="158"/>
    <col min="11265" max="11265" width="5.88671875" style="158" customWidth="1"/>
    <col min="11266" max="11266" width="5.6640625" style="158" customWidth="1"/>
    <col min="11267" max="11267" width="12.33203125" style="158" customWidth="1"/>
    <col min="11268" max="11268" width="8.33203125" style="158" customWidth="1"/>
    <col min="11269" max="11269" width="10.88671875" style="158" customWidth="1"/>
    <col min="11270" max="11270" width="14.33203125" style="158" customWidth="1"/>
    <col min="11271" max="11271" width="13.33203125" style="158" customWidth="1"/>
    <col min="11272" max="11272" width="12.44140625" style="158" customWidth="1"/>
    <col min="11273" max="11273" width="11.44140625" style="158" customWidth="1"/>
    <col min="11274" max="11274" width="9.109375" style="158"/>
    <col min="11275" max="11275" width="8.88671875" style="158" customWidth="1"/>
    <col min="11276" max="11520" width="9.109375" style="158"/>
    <col min="11521" max="11521" width="5.88671875" style="158" customWidth="1"/>
    <col min="11522" max="11522" width="5.6640625" style="158" customWidth="1"/>
    <col min="11523" max="11523" width="12.33203125" style="158" customWidth="1"/>
    <col min="11524" max="11524" width="8.33203125" style="158" customWidth="1"/>
    <col min="11525" max="11525" width="10.88671875" style="158" customWidth="1"/>
    <col min="11526" max="11526" width="14.33203125" style="158" customWidth="1"/>
    <col min="11527" max="11527" width="13.33203125" style="158" customWidth="1"/>
    <col min="11528" max="11528" width="12.44140625" style="158" customWidth="1"/>
    <col min="11529" max="11529" width="11.44140625" style="158" customWidth="1"/>
    <col min="11530" max="11530" width="9.109375" style="158"/>
    <col min="11531" max="11531" width="8.88671875" style="158" customWidth="1"/>
    <col min="11532" max="11776" width="9.109375" style="158"/>
    <col min="11777" max="11777" width="5.88671875" style="158" customWidth="1"/>
    <col min="11778" max="11778" width="5.6640625" style="158" customWidth="1"/>
    <col min="11779" max="11779" width="12.33203125" style="158" customWidth="1"/>
    <col min="11780" max="11780" width="8.33203125" style="158" customWidth="1"/>
    <col min="11781" max="11781" width="10.88671875" style="158" customWidth="1"/>
    <col min="11782" max="11782" width="14.33203125" style="158" customWidth="1"/>
    <col min="11783" max="11783" width="13.33203125" style="158" customWidth="1"/>
    <col min="11784" max="11784" width="12.44140625" style="158" customWidth="1"/>
    <col min="11785" max="11785" width="11.44140625" style="158" customWidth="1"/>
    <col min="11786" max="11786" width="9.109375" style="158"/>
    <col min="11787" max="11787" width="8.88671875" style="158" customWidth="1"/>
    <col min="11788" max="12032" width="9.109375" style="158"/>
    <col min="12033" max="12033" width="5.88671875" style="158" customWidth="1"/>
    <col min="12034" max="12034" width="5.6640625" style="158" customWidth="1"/>
    <col min="12035" max="12035" width="12.33203125" style="158" customWidth="1"/>
    <col min="12036" max="12036" width="8.33203125" style="158" customWidth="1"/>
    <col min="12037" max="12037" width="10.88671875" style="158" customWidth="1"/>
    <col min="12038" max="12038" width="14.33203125" style="158" customWidth="1"/>
    <col min="12039" max="12039" width="13.33203125" style="158" customWidth="1"/>
    <col min="12040" max="12040" width="12.44140625" style="158" customWidth="1"/>
    <col min="12041" max="12041" width="11.44140625" style="158" customWidth="1"/>
    <col min="12042" max="12042" width="9.109375" style="158"/>
    <col min="12043" max="12043" width="8.88671875" style="158" customWidth="1"/>
    <col min="12044" max="12288" width="9.109375" style="158"/>
    <col min="12289" max="12289" width="5.88671875" style="158" customWidth="1"/>
    <col min="12290" max="12290" width="5.6640625" style="158" customWidth="1"/>
    <col min="12291" max="12291" width="12.33203125" style="158" customWidth="1"/>
    <col min="12292" max="12292" width="8.33203125" style="158" customWidth="1"/>
    <col min="12293" max="12293" width="10.88671875" style="158" customWidth="1"/>
    <col min="12294" max="12294" width="14.33203125" style="158" customWidth="1"/>
    <col min="12295" max="12295" width="13.33203125" style="158" customWidth="1"/>
    <col min="12296" max="12296" width="12.44140625" style="158" customWidth="1"/>
    <col min="12297" max="12297" width="11.44140625" style="158" customWidth="1"/>
    <col min="12298" max="12298" width="9.109375" style="158"/>
    <col min="12299" max="12299" width="8.88671875" style="158" customWidth="1"/>
    <col min="12300" max="12544" width="9.109375" style="158"/>
    <col min="12545" max="12545" width="5.88671875" style="158" customWidth="1"/>
    <col min="12546" max="12546" width="5.6640625" style="158" customWidth="1"/>
    <col min="12547" max="12547" width="12.33203125" style="158" customWidth="1"/>
    <col min="12548" max="12548" width="8.33203125" style="158" customWidth="1"/>
    <col min="12549" max="12549" width="10.88671875" style="158" customWidth="1"/>
    <col min="12550" max="12550" width="14.33203125" style="158" customWidth="1"/>
    <col min="12551" max="12551" width="13.33203125" style="158" customWidth="1"/>
    <col min="12552" max="12552" width="12.44140625" style="158" customWidth="1"/>
    <col min="12553" max="12553" width="11.44140625" style="158" customWidth="1"/>
    <col min="12554" max="12554" width="9.109375" style="158"/>
    <col min="12555" max="12555" width="8.88671875" style="158" customWidth="1"/>
    <col min="12556" max="12800" width="9.109375" style="158"/>
    <col min="12801" max="12801" width="5.88671875" style="158" customWidth="1"/>
    <col min="12802" max="12802" width="5.6640625" style="158" customWidth="1"/>
    <col min="12803" max="12803" width="12.33203125" style="158" customWidth="1"/>
    <col min="12804" max="12804" width="8.33203125" style="158" customWidth="1"/>
    <col min="12805" max="12805" width="10.88671875" style="158" customWidth="1"/>
    <col min="12806" max="12806" width="14.33203125" style="158" customWidth="1"/>
    <col min="12807" max="12807" width="13.33203125" style="158" customWidth="1"/>
    <col min="12808" max="12808" width="12.44140625" style="158" customWidth="1"/>
    <col min="12809" max="12809" width="11.44140625" style="158" customWidth="1"/>
    <col min="12810" max="12810" width="9.109375" style="158"/>
    <col min="12811" max="12811" width="8.88671875" style="158" customWidth="1"/>
    <col min="12812" max="13056" width="9.109375" style="158"/>
    <col min="13057" max="13057" width="5.88671875" style="158" customWidth="1"/>
    <col min="13058" max="13058" width="5.6640625" style="158" customWidth="1"/>
    <col min="13059" max="13059" width="12.33203125" style="158" customWidth="1"/>
    <col min="13060" max="13060" width="8.33203125" style="158" customWidth="1"/>
    <col min="13061" max="13061" width="10.88671875" style="158" customWidth="1"/>
    <col min="13062" max="13062" width="14.33203125" style="158" customWidth="1"/>
    <col min="13063" max="13063" width="13.33203125" style="158" customWidth="1"/>
    <col min="13064" max="13064" width="12.44140625" style="158" customWidth="1"/>
    <col min="13065" max="13065" width="11.44140625" style="158" customWidth="1"/>
    <col min="13066" max="13066" width="9.109375" style="158"/>
    <col min="13067" max="13067" width="8.88671875" style="158" customWidth="1"/>
    <col min="13068" max="13312" width="9.109375" style="158"/>
    <col min="13313" max="13313" width="5.88671875" style="158" customWidth="1"/>
    <col min="13314" max="13314" width="5.6640625" style="158" customWidth="1"/>
    <col min="13315" max="13315" width="12.33203125" style="158" customWidth="1"/>
    <col min="13316" max="13316" width="8.33203125" style="158" customWidth="1"/>
    <col min="13317" max="13317" width="10.88671875" style="158" customWidth="1"/>
    <col min="13318" max="13318" width="14.33203125" style="158" customWidth="1"/>
    <col min="13319" max="13319" width="13.33203125" style="158" customWidth="1"/>
    <col min="13320" max="13320" width="12.44140625" style="158" customWidth="1"/>
    <col min="13321" max="13321" width="11.44140625" style="158" customWidth="1"/>
    <col min="13322" max="13322" width="9.109375" style="158"/>
    <col min="13323" max="13323" width="8.88671875" style="158" customWidth="1"/>
    <col min="13324" max="13568" width="9.109375" style="158"/>
    <col min="13569" max="13569" width="5.88671875" style="158" customWidth="1"/>
    <col min="13570" max="13570" width="5.6640625" style="158" customWidth="1"/>
    <col min="13571" max="13571" width="12.33203125" style="158" customWidth="1"/>
    <col min="13572" max="13572" width="8.33203125" style="158" customWidth="1"/>
    <col min="13573" max="13573" width="10.88671875" style="158" customWidth="1"/>
    <col min="13574" max="13574" width="14.33203125" style="158" customWidth="1"/>
    <col min="13575" max="13575" width="13.33203125" style="158" customWidth="1"/>
    <col min="13576" max="13576" width="12.44140625" style="158" customWidth="1"/>
    <col min="13577" max="13577" width="11.44140625" style="158" customWidth="1"/>
    <col min="13578" max="13578" width="9.109375" style="158"/>
    <col min="13579" max="13579" width="8.88671875" style="158" customWidth="1"/>
    <col min="13580" max="13824" width="9.109375" style="158"/>
    <col min="13825" max="13825" width="5.88671875" style="158" customWidth="1"/>
    <col min="13826" max="13826" width="5.6640625" style="158" customWidth="1"/>
    <col min="13827" max="13827" width="12.33203125" style="158" customWidth="1"/>
    <col min="13828" max="13828" width="8.33203125" style="158" customWidth="1"/>
    <col min="13829" max="13829" width="10.88671875" style="158" customWidth="1"/>
    <col min="13830" max="13830" width="14.33203125" style="158" customWidth="1"/>
    <col min="13831" max="13831" width="13.33203125" style="158" customWidth="1"/>
    <col min="13832" max="13832" width="12.44140625" style="158" customWidth="1"/>
    <col min="13833" max="13833" width="11.44140625" style="158" customWidth="1"/>
    <col min="13834" max="13834" width="9.109375" style="158"/>
    <col min="13835" max="13835" width="8.88671875" style="158" customWidth="1"/>
    <col min="13836" max="14080" width="9.109375" style="158"/>
    <col min="14081" max="14081" width="5.88671875" style="158" customWidth="1"/>
    <col min="14082" max="14082" width="5.6640625" style="158" customWidth="1"/>
    <col min="14083" max="14083" width="12.33203125" style="158" customWidth="1"/>
    <col min="14084" max="14084" width="8.33203125" style="158" customWidth="1"/>
    <col min="14085" max="14085" width="10.88671875" style="158" customWidth="1"/>
    <col min="14086" max="14086" width="14.33203125" style="158" customWidth="1"/>
    <col min="14087" max="14087" width="13.33203125" style="158" customWidth="1"/>
    <col min="14088" max="14088" width="12.44140625" style="158" customWidth="1"/>
    <col min="14089" max="14089" width="11.44140625" style="158" customWidth="1"/>
    <col min="14090" max="14090" width="9.109375" style="158"/>
    <col min="14091" max="14091" width="8.88671875" style="158" customWidth="1"/>
    <col min="14092" max="14336" width="9.109375" style="158"/>
    <col min="14337" max="14337" width="5.88671875" style="158" customWidth="1"/>
    <col min="14338" max="14338" width="5.6640625" style="158" customWidth="1"/>
    <col min="14339" max="14339" width="12.33203125" style="158" customWidth="1"/>
    <col min="14340" max="14340" width="8.33203125" style="158" customWidth="1"/>
    <col min="14341" max="14341" width="10.88671875" style="158" customWidth="1"/>
    <col min="14342" max="14342" width="14.33203125" style="158" customWidth="1"/>
    <col min="14343" max="14343" width="13.33203125" style="158" customWidth="1"/>
    <col min="14344" max="14344" width="12.44140625" style="158" customWidth="1"/>
    <col min="14345" max="14345" width="11.44140625" style="158" customWidth="1"/>
    <col min="14346" max="14346" width="9.109375" style="158"/>
    <col min="14347" max="14347" width="8.88671875" style="158" customWidth="1"/>
    <col min="14348" max="14592" width="9.109375" style="158"/>
    <col min="14593" max="14593" width="5.88671875" style="158" customWidth="1"/>
    <col min="14594" max="14594" width="5.6640625" style="158" customWidth="1"/>
    <col min="14595" max="14595" width="12.33203125" style="158" customWidth="1"/>
    <col min="14596" max="14596" width="8.33203125" style="158" customWidth="1"/>
    <col min="14597" max="14597" width="10.88671875" style="158" customWidth="1"/>
    <col min="14598" max="14598" width="14.33203125" style="158" customWidth="1"/>
    <col min="14599" max="14599" width="13.33203125" style="158" customWidth="1"/>
    <col min="14600" max="14600" width="12.44140625" style="158" customWidth="1"/>
    <col min="14601" max="14601" width="11.44140625" style="158" customWidth="1"/>
    <col min="14602" max="14602" width="9.109375" style="158"/>
    <col min="14603" max="14603" width="8.88671875" style="158" customWidth="1"/>
    <col min="14604" max="14848" width="9.109375" style="158"/>
    <col min="14849" max="14849" width="5.88671875" style="158" customWidth="1"/>
    <col min="14850" max="14850" width="5.6640625" style="158" customWidth="1"/>
    <col min="14851" max="14851" width="12.33203125" style="158" customWidth="1"/>
    <col min="14852" max="14852" width="8.33203125" style="158" customWidth="1"/>
    <col min="14853" max="14853" width="10.88671875" style="158" customWidth="1"/>
    <col min="14854" max="14854" width="14.33203125" style="158" customWidth="1"/>
    <col min="14855" max="14855" width="13.33203125" style="158" customWidth="1"/>
    <col min="14856" max="14856" width="12.44140625" style="158" customWidth="1"/>
    <col min="14857" max="14857" width="11.44140625" style="158" customWidth="1"/>
    <col min="14858" max="14858" width="9.109375" style="158"/>
    <col min="14859" max="14859" width="8.88671875" style="158" customWidth="1"/>
    <col min="14860" max="15104" width="9.109375" style="158"/>
    <col min="15105" max="15105" width="5.88671875" style="158" customWidth="1"/>
    <col min="15106" max="15106" width="5.6640625" style="158" customWidth="1"/>
    <col min="15107" max="15107" width="12.33203125" style="158" customWidth="1"/>
    <col min="15108" max="15108" width="8.33203125" style="158" customWidth="1"/>
    <col min="15109" max="15109" width="10.88671875" style="158" customWidth="1"/>
    <col min="15110" max="15110" width="14.33203125" style="158" customWidth="1"/>
    <col min="15111" max="15111" width="13.33203125" style="158" customWidth="1"/>
    <col min="15112" max="15112" width="12.44140625" style="158" customWidth="1"/>
    <col min="15113" max="15113" width="11.44140625" style="158" customWidth="1"/>
    <col min="15114" max="15114" width="9.109375" style="158"/>
    <col min="15115" max="15115" width="8.88671875" style="158" customWidth="1"/>
    <col min="15116" max="15360" width="9.109375" style="158"/>
    <col min="15361" max="15361" width="5.88671875" style="158" customWidth="1"/>
    <col min="15362" max="15362" width="5.6640625" style="158" customWidth="1"/>
    <col min="15363" max="15363" width="12.33203125" style="158" customWidth="1"/>
    <col min="15364" max="15364" width="8.33203125" style="158" customWidth="1"/>
    <col min="15365" max="15365" width="10.88671875" style="158" customWidth="1"/>
    <col min="15366" max="15366" width="14.33203125" style="158" customWidth="1"/>
    <col min="15367" max="15367" width="13.33203125" style="158" customWidth="1"/>
    <col min="15368" max="15368" width="12.44140625" style="158" customWidth="1"/>
    <col min="15369" max="15369" width="11.44140625" style="158" customWidth="1"/>
    <col min="15370" max="15370" width="9.109375" style="158"/>
    <col min="15371" max="15371" width="8.88671875" style="158" customWidth="1"/>
    <col min="15372" max="15616" width="9.109375" style="158"/>
    <col min="15617" max="15617" width="5.88671875" style="158" customWidth="1"/>
    <col min="15618" max="15618" width="5.6640625" style="158" customWidth="1"/>
    <col min="15619" max="15619" width="12.33203125" style="158" customWidth="1"/>
    <col min="15620" max="15620" width="8.33203125" style="158" customWidth="1"/>
    <col min="15621" max="15621" width="10.88671875" style="158" customWidth="1"/>
    <col min="15622" max="15622" width="14.33203125" style="158" customWidth="1"/>
    <col min="15623" max="15623" width="13.33203125" style="158" customWidth="1"/>
    <col min="15624" max="15624" width="12.44140625" style="158" customWidth="1"/>
    <col min="15625" max="15625" width="11.44140625" style="158" customWidth="1"/>
    <col min="15626" max="15626" width="9.109375" style="158"/>
    <col min="15627" max="15627" width="8.88671875" style="158" customWidth="1"/>
    <col min="15628" max="15872" width="9.109375" style="158"/>
    <col min="15873" max="15873" width="5.88671875" style="158" customWidth="1"/>
    <col min="15874" max="15874" width="5.6640625" style="158" customWidth="1"/>
    <col min="15875" max="15875" width="12.33203125" style="158" customWidth="1"/>
    <col min="15876" max="15876" width="8.33203125" style="158" customWidth="1"/>
    <col min="15877" max="15877" width="10.88671875" style="158" customWidth="1"/>
    <col min="15878" max="15878" width="14.33203125" style="158" customWidth="1"/>
    <col min="15879" max="15879" width="13.33203125" style="158" customWidth="1"/>
    <col min="15880" max="15880" width="12.44140625" style="158" customWidth="1"/>
    <col min="15881" max="15881" width="11.44140625" style="158" customWidth="1"/>
    <col min="15882" max="15882" width="9.109375" style="158"/>
    <col min="15883" max="15883" width="8.88671875" style="158" customWidth="1"/>
    <col min="15884" max="16128" width="9.109375" style="158"/>
    <col min="16129" max="16129" width="5.88671875" style="158" customWidth="1"/>
    <col min="16130" max="16130" width="5.6640625" style="158" customWidth="1"/>
    <col min="16131" max="16131" width="12.33203125" style="158" customWidth="1"/>
    <col min="16132" max="16132" width="8.33203125" style="158" customWidth="1"/>
    <col min="16133" max="16133" width="10.88671875" style="158" customWidth="1"/>
    <col min="16134" max="16134" width="14.33203125" style="158" customWidth="1"/>
    <col min="16135" max="16135" width="13.33203125" style="158" customWidth="1"/>
    <col min="16136" max="16136" width="12.44140625" style="158" customWidth="1"/>
    <col min="16137" max="16137" width="11.44140625" style="158" customWidth="1"/>
    <col min="16138" max="16138" width="9.109375" style="158"/>
    <col min="16139" max="16139" width="8.88671875" style="158" customWidth="1"/>
    <col min="16140" max="16384" width="9.109375" style="158"/>
  </cols>
  <sheetData>
    <row r="1" spans="1:12" ht="17.399999999999999" x14ac:dyDescent="0.25">
      <c r="A1" s="93" t="s">
        <v>29</v>
      </c>
      <c r="C1" s="95"/>
      <c r="D1" s="97" t="s">
        <v>30</v>
      </c>
      <c r="G1" s="99"/>
      <c r="H1" s="100" t="s">
        <v>31</v>
      </c>
      <c r="I1" s="96"/>
      <c r="J1" s="101"/>
    </row>
    <row r="2" spans="1:12" x14ac:dyDescent="0.25">
      <c r="B2" s="105"/>
      <c r="C2" s="106"/>
      <c r="D2" s="108" t="s">
        <v>53</v>
      </c>
      <c r="F2" s="109"/>
      <c r="G2" s="99"/>
      <c r="H2" s="110"/>
      <c r="I2" s="111"/>
      <c r="J2" s="112"/>
    </row>
    <row r="3" spans="1:12" ht="13.2" x14ac:dyDescent="0.25">
      <c r="A3" s="113" t="s">
        <v>33</v>
      </c>
      <c r="B3" s="113"/>
      <c r="C3" s="113"/>
      <c r="D3" s="114"/>
      <c r="E3" s="113"/>
      <c r="F3" s="114"/>
      <c r="G3" s="114"/>
      <c r="H3" s="114"/>
      <c r="I3" s="113"/>
      <c r="J3" s="115" t="s">
        <v>34</v>
      </c>
    </row>
    <row r="4" spans="1:12" thickBot="1" x14ac:dyDescent="0.3">
      <c r="A4" s="116" t="s">
        <v>29</v>
      </c>
      <c r="B4" s="116"/>
      <c r="C4" s="117"/>
      <c r="D4" s="118"/>
      <c r="E4" s="118"/>
      <c r="F4" s="119"/>
      <c r="G4" s="120"/>
      <c r="H4" s="121"/>
      <c r="I4" s="122" t="s">
        <v>54</v>
      </c>
      <c r="J4" s="122"/>
    </row>
    <row r="5" spans="1:12" ht="13.2" x14ac:dyDescent="0.25">
      <c r="A5" s="123"/>
      <c r="B5" s="123"/>
      <c r="C5" s="124"/>
      <c r="D5" s="124"/>
      <c r="E5" s="124"/>
      <c r="F5" s="123"/>
      <c r="G5" s="123"/>
      <c r="H5" s="123"/>
      <c r="I5" s="124"/>
      <c r="J5" s="125"/>
    </row>
    <row r="6" spans="1:12" x14ac:dyDescent="0.25">
      <c r="F6" s="126"/>
    </row>
    <row r="7" spans="1:12" ht="20.100000000000001" customHeight="1" x14ac:dyDescent="0.25">
      <c r="A7" s="128">
        <v>1</v>
      </c>
      <c r="B7" s="129" t="s">
        <v>55</v>
      </c>
      <c r="C7" s="159" t="s">
        <v>67</v>
      </c>
      <c r="D7" s="159" t="s">
        <v>68</v>
      </c>
      <c r="E7" s="159" t="s">
        <v>43</v>
      </c>
    </row>
    <row r="8" spans="1:12" ht="20.100000000000001" customHeight="1" x14ac:dyDescent="0.25">
      <c r="B8" s="131"/>
      <c r="C8" s="160"/>
      <c r="D8" s="160"/>
      <c r="E8" s="161"/>
      <c r="F8" s="159" t="s">
        <v>67</v>
      </c>
    </row>
    <row r="9" spans="1:12" ht="20.100000000000001" customHeight="1" x14ac:dyDescent="0.25">
      <c r="A9" s="128">
        <v>2</v>
      </c>
      <c r="B9" s="129"/>
      <c r="C9" s="159"/>
      <c r="D9" s="159"/>
      <c r="E9" s="162"/>
      <c r="G9" s="136"/>
      <c r="H9" s="137"/>
      <c r="I9" s="137"/>
      <c r="J9" s="137"/>
      <c r="K9" s="138"/>
      <c r="L9" s="139"/>
    </row>
    <row r="10" spans="1:12" ht="20.100000000000001" customHeight="1" x14ac:dyDescent="0.25">
      <c r="B10" s="131"/>
      <c r="C10" s="160"/>
      <c r="D10" s="160"/>
      <c r="E10" s="160"/>
      <c r="G10" s="191" t="s">
        <v>67</v>
      </c>
      <c r="H10" s="137"/>
      <c r="I10" s="137"/>
      <c r="J10" s="137"/>
      <c r="K10" s="138"/>
      <c r="L10" s="139"/>
    </row>
    <row r="11" spans="1:12" ht="20.100000000000001" customHeight="1" x14ac:dyDescent="0.25">
      <c r="A11" s="128">
        <v>3</v>
      </c>
      <c r="B11" s="130" t="s">
        <v>56</v>
      </c>
      <c r="C11" s="159" t="s">
        <v>69</v>
      </c>
      <c r="D11" s="159" t="s">
        <v>70</v>
      </c>
      <c r="E11" s="159" t="s">
        <v>71</v>
      </c>
      <c r="G11" s="182" t="s">
        <v>25</v>
      </c>
      <c r="H11" s="137"/>
      <c r="I11" s="137"/>
      <c r="J11" s="137"/>
      <c r="K11" s="138"/>
      <c r="L11" s="139"/>
    </row>
    <row r="12" spans="1:12" ht="20.100000000000001" customHeight="1" x14ac:dyDescent="0.25">
      <c r="B12" s="131"/>
      <c r="C12" s="160"/>
      <c r="D12" s="160"/>
      <c r="E12" s="161"/>
      <c r="F12" s="159" t="s">
        <v>72</v>
      </c>
      <c r="G12" s="183"/>
      <c r="H12" s="137"/>
      <c r="I12" s="137"/>
      <c r="J12" s="137"/>
      <c r="K12" s="138"/>
      <c r="L12" s="139"/>
    </row>
    <row r="13" spans="1:12" ht="20.100000000000001" customHeight="1" thickBot="1" x14ac:dyDescent="0.3">
      <c r="A13" s="128">
        <v>4</v>
      </c>
      <c r="B13" s="129" t="s">
        <v>57</v>
      </c>
      <c r="C13" s="159" t="s">
        <v>72</v>
      </c>
      <c r="D13" s="159" t="s">
        <v>73</v>
      </c>
      <c r="E13" s="162" t="s">
        <v>74</v>
      </c>
      <c r="F13" s="98" t="s">
        <v>25</v>
      </c>
      <c r="G13" s="184"/>
      <c r="H13" s="143"/>
      <c r="I13" s="137"/>
      <c r="J13" s="137"/>
      <c r="K13" s="138"/>
      <c r="L13" s="139"/>
    </row>
    <row r="14" spans="1:12" ht="20.100000000000001" customHeight="1" x14ac:dyDescent="0.25">
      <c r="B14" s="131"/>
      <c r="C14" s="160"/>
      <c r="D14" s="160"/>
      <c r="E14" s="160"/>
      <c r="G14" s="184"/>
      <c r="H14" s="145" t="s">
        <v>150</v>
      </c>
      <c r="I14" s="146"/>
      <c r="J14" s="137"/>
      <c r="K14" s="138"/>
      <c r="L14" s="139"/>
    </row>
    <row r="15" spans="1:12" ht="20.100000000000001" customHeight="1" thickBot="1" x14ac:dyDescent="0.3">
      <c r="A15" s="128">
        <v>5</v>
      </c>
      <c r="B15" s="129" t="s">
        <v>58</v>
      </c>
      <c r="C15" s="159" t="s">
        <v>75</v>
      </c>
      <c r="D15" s="159" t="s">
        <v>76</v>
      </c>
      <c r="E15" s="159" t="s">
        <v>77</v>
      </c>
      <c r="G15" s="184"/>
      <c r="H15" s="185" t="s">
        <v>25</v>
      </c>
      <c r="I15" s="186"/>
      <c r="J15" s="137"/>
      <c r="K15" s="138"/>
      <c r="L15" s="139"/>
    </row>
    <row r="16" spans="1:12" ht="20.100000000000001" customHeight="1" x14ac:dyDescent="0.25">
      <c r="B16" s="131"/>
      <c r="C16" s="160"/>
      <c r="D16" s="160"/>
      <c r="E16" s="161"/>
      <c r="F16" s="159" t="s">
        <v>75</v>
      </c>
      <c r="G16" s="187"/>
      <c r="H16" s="137"/>
      <c r="I16" s="137"/>
      <c r="J16" s="137"/>
      <c r="K16" s="138"/>
      <c r="L16" s="139"/>
    </row>
    <row r="17" spans="1:12" ht="20.100000000000001" customHeight="1" x14ac:dyDescent="0.25">
      <c r="A17" s="128">
        <v>6</v>
      </c>
      <c r="B17" s="129" t="s">
        <v>59</v>
      </c>
      <c r="C17" s="159" t="s">
        <v>78</v>
      </c>
      <c r="D17" s="159" t="s">
        <v>79</v>
      </c>
      <c r="E17" s="162" t="s">
        <v>47</v>
      </c>
      <c r="F17" s="98" t="s">
        <v>26</v>
      </c>
      <c r="G17" s="183"/>
      <c r="H17" s="137"/>
      <c r="I17" s="137"/>
      <c r="J17" s="137"/>
      <c r="K17" s="138"/>
      <c r="L17" s="139"/>
    </row>
    <row r="18" spans="1:12" ht="20.100000000000001" customHeight="1" x14ac:dyDescent="0.25">
      <c r="B18" s="131"/>
      <c r="C18" s="160"/>
      <c r="D18" s="160"/>
      <c r="E18" s="160"/>
      <c r="G18" s="286" t="s">
        <v>80</v>
      </c>
      <c r="H18" s="136"/>
      <c r="I18" s="137"/>
      <c r="J18" s="137"/>
      <c r="K18" s="138"/>
      <c r="L18" s="139"/>
    </row>
    <row r="19" spans="1:12" ht="20.100000000000001" customHeight="1" x14ac:dyDescent="0.25">
      <c r="A19" s="128">
        <v>7</v>
      </c>
      <c r="B19" s="130"/>
      <c r="C19" s="159"/>
      <c r="D19" s="159"/>
      <c r="E19" s="159"/>
      <c r="G19" s="189" t="s">
        <v>25</v>
      </c>
      <c r="H19" s="137"/>
      <c r="I19" s="137"/>
      <c r="J19" s="137"/>
      <c r="K19" s="138"/>
      <c r="L19" s="139"/>
    </row>
    <row r="20" spans="1:12" ht="20.100000000000001" customHeight="1" x14ac:dyDescent="0.25">
      <c r="B20" s="131"/>
      <c r="C20" s="160"/>
      <c r="D20" s="160"/>
      <c r="E20" s="161"/>
      <c r="F20" s="159" t="s">
        <v>80</v>
      </c>
      <c r="G20" s="136"/>
      <c r="H20" s="137"/>
      <c r="I20" s="137"/>
      <c r="J20" s="137"/>
      <c r="K20" s="138"/>
      <c r="L20" s="139"/>
    </row>
    <row r="21" spans="1:12" ht="20.100000000000001" customHeight="1" x14ac:dyDescent="0.25">
      <c r="A21" s="128">
        <v>8</v>
      </c>
      <c r="B21" s="129" t="s">
        <v>60</v>
      </c>
      <c r="C21" s="159" t="s">
        <v>80</v>
      </c>
      <c r="D21" s="159" t="s">
        <v>81</v>
      </c>
      <c r="E21" s="162" t="s">
        <v>37</v>
      </c>
      <c r="G21" s="137"/>
      <c r="H21" s="137"/>
      <c r="I21" s="137"/>
      <c r="J21" s="137"/>
      <c r="K21" s="138"/>
      <c r="L21" s="139"/>
    </row>
    <row r="22" spans="1:12" ht="12" customHeight="1" x14ac:dyDescent="0.25">
      <c r="B22" s="131"/>
      <c r="C22" s="103"/>
      <c r="G22" s="137"/>
      <c r="H22" s="137"/>
      <c r="K22" s="138"/>
      <c r="L22" s="139"/>
    </row>
    <row r="23" spans="1:12" ht="12" customHeight="1" x14ac:dyDescent="0.25">
      <c r="B23" s="131"/>
      <c r="C23" s="103"/>
      <c r="G23" s="137"/>
      <c r="H23" s="137"/>
      <c r="K23" s="138"/>
      <c r="L23" s="139"/>
    </row>
    <row r="24" spans="1:12" ht="12" customHeight="1" x14ac:dyDescent="0.25">
      <c r="B24" s="131"/>
      <c r="C24" s="103"/>
      <c r="G24" s="137"/>
      <c r="H24" s="137"/>
      <c r="K24" s="138"/>
      <c r="L24" s="139"/>
    </row>
    <row r="25" spans="1:12" ht="12" customHeight="1" x14ac:dyDescent="0.25">
      <c r="B25" s="131"/>
      <c r="C25" s="103"/>
      <c r="G25" s="137"/>
      <c r="H25" s="137"/>
      <c r="K25" s="138"/>
      <c r="L25" s="139"/>
    </row>
    <row r="26" spans="1:12" x14ac:dyDescent="0.25">
      <c r="B26" s="127"/>
      <c r="G26" s="137"/>
      <c r="H26" s="137"/>
      <c r="I26" s="137"/>
      <c r="J26" s="153"/>
      <c r="K26" s="153"/>
      <c r="L26" s="154"/>
    </row>
    <row r="27" spans="1:12" x14ac:dyDescent="0.25">
      <c r="A27" s="128">
        <v>1</v>
      </c>
      <c r="B27" s="129" t="s">
        <v>61</v>
      </c>
      <c r="C27" s="130"/>
      <c r="D27" s="130"/>
      <c r="E27" s="130"/>
      <c r="J27" s="137"/>
      <c r="K27" s="155"/>
      <c r="L27" s="154"/>
    </row>
    <row r="28" spans="1:12" x14ac:dyDescent="0.25">
      <c r="B28" s="131"/>
      <c r="E28" s="132"/>
      <c r="F28" s="130"/>
      <c r="J28" s="137"/>
      <c r="K28" s="155"/>
      <c r="L28" s="154"/>
    </row>
    <row r="29" spans="1:12" x14ac:dyDescent="0.25">
      <c r="A29" s="128">
        <v>2</v>
      </c>
      <c r="B29" s="129"/>
      <c r="C29" s="134"/>
      <c r="D29" s="130"/>
      <c r="E29" s="135"/>
      <c r="G29" s="136"/>
      <c r="H29" s="137"/>
      <c r="I29" s="137"/>
      <c r="J29" s="137"/>
      <c r="K29" s="155"/>
      <c r="L29" s="154"/>
    </row>
    <row r="30" spans="1:12" x14ac:dyDescent="0.25">
      <c r="B30" s="131"/>
      <c r="C30" s="103"/>
      <c r="G30" s="190"/>
      <c r="I30" s="137"/>
      <c r="J30" s="137"/>
      <c r="K30" s="155"/>
      <c r="L30" s="154"/>
    </row>
    <row r="31" spans="1:12" x14ac:dyDescent="0.25">
      <c r="A31" s="128">
        <v>3</v>
      </c>
      <c r="B31" s="130" t="s">
        <v>62</v>
      </c>
      <c r="C31" s="134"/>
      <c r="D31" s="130"/>
      <c r="E31" s="130"/>
      <c r="G31" s="140"/>
      <c r="H31" s="140"/>
      <c r="I31" s="137"/>
      <c r="J31" s="137"/>
      <c r="K31" s="155"/>
      <c r="L31" s="154"/>
    </row>
    <row r="32" spans="1:12" x14ac:dyDescent="0.25">
      <c r="B32" s="131"/>
      <c r="C32" s="103"/>
      <c r="E32" s="132"/>
      <c r="F32" s="134"/>
      <c r="G32" s="183"/>
      <c r="H32" s="137"/>
      <c r="I32" s="137"/>
      <c r="J32" s="137"/>
      <c r="K32" s="155"/>
      <c r="L32" s="154"/>
    </row>
    <row r="33" spans="1:12" ht="14.4" thickBot="1" x14ac:dyDescent="0.3">
      <c r="A33" s="128">
        <v>4</v>
      </c>
      <c r="B33" s="129" t="s">
        <v>63</v>
      </c>
      <c r="C33" s="134"/>
      <c r="D33" s="130"/>
      <c r="E33" s="135"/>
      <c r="G33" s="184"/>
      <c r="H33" s="143"/>
      <c r="I33" s="137"/>
      <c r="J33" s="137"/>
      <c r="K33" s="155"/>
      <c r="L33" s="154"/>
    </row>
    <row r="34" spans="1:12" ht="15.6" x14ac:dyDescent="0.25">
      <c r="B34" s="131"/>
      <c r="C34" s="103"/>
      <c r="G34" s="184"/>
      <c r="H34" s="145"/>
      <c r="I34" s="146"/>
      <c r="J34" s="137"/>
      <c r="K34" s="138"/>
      <c r="L34" s="139"/>
    </row>
    <row r="35" spans="1:12" ht="16.2" thickBot="1" x14ac:dyDescent="0.3">
      <c r="A35" s="128">
        <v>5</v>
      </c>
      <c r="B35" s="129" t="s">
        <v>64</v>
      </c>
      <c r="C35" s="134"/>
      <c r="D35" s="130"/>
      <c r="E35" s="130"/>
      <c r="G35" s="184"/>
      <c r="H35" s="185"/>
      <c r="I35" s="186"/>
      <c r="J35" s="137"/>
      <c r="K35" s="138"/>
      <c r="L35" s="139"/>
    </row>
    <row r="36" spans="1:12" x14ac:dyDescent="0.25">
      <c r="B36" s="131"/>
      <c r="C36" s="103"/>
      <c r="E36" s="132"/>
      <c r="F36" s="130"/>
      <c r="G36" s="187"/>
      <c r="H36" s="137"/>
      <c r="I36" s="137"/>
      <c r="J36" s="137"/>
      <c r="K36" s="138"/>
      <c r="L36" s="139"/>
    </row>
    <row r="37" spans="1:12" x14ac:dyDescent="0.25">
      <c r="A37" s="128">
        <v>6</v>
      </c>
      <c r="B37" s="129" t="s">
        <v>65</v>
      </c>
      <c r="C37" s="134"/>
      <c r="D37" s="130"/>
      <c r="E37" s="135"/>
      <c r="G37" s="183"/>
      <c r="H37" s="137"/>
      <c r="I37" s="137"/>
      <c r="J37" s="137"/>
      <c r="K37" s="138"/>
      <c r="L37" s="139"/>
    </row>
    <row r="38" spans="1:12" x14ac:dyDescent="0.25">
      <c r="B38" s="131"/>
      <c r="C38" s="103"/>
      <c r="G38" s="188"/>
      <c r="H38" s="136"/>
      <c r="I38" s="137"/>
      <c r="J38" s="137"/>
      <c r="K38" s="138"/>
      <c r="L38" s="139"/>
    </row>
    <row r="39" spans="1:12" x14ac:dyDescent="0.25">
      <c r="A39" s="128">
        <v>7</v>
      </c>
      <c r="B39" s="130"/>
      <c r="C39" s="134"/>
      <c r="D39" s="130"/>
      <c r="E39" s="130"/>
      <c r="G39" s="189"/>
      <c r="H39" s="137"/>
      <c r="I39" s="137"/>
      <c r="J39" s="137"/>
      <c r="K39" s="138"/>
      <c r="L39" s="139"/>
    </row>
    <row r="40" spans="1:12" x14ac:dyDescent="0.25">
      <c r="B40" s="131"/>
      <c r="C40" s="103"/>
      <c r="E40" s="132"/>
      <c r="F40" s="130"/>
      <c r="G40" s="136"/>
      <c r="H40" s="137"/>
      <c r="I40" s="137"/>
      <c r="J40" s="137"/>
      <c r="K40" s="138"/>
      <c r="L40" s="139"/>
    </row>
    <row r="41" spans="1:12" x14ac:dyDescent="0.25">
      <c r="A41" s="128">
        <v>8</v>
      </c>
      <c r="B41" s="129" t="s">
        <v>66</v>
      </c>
      <c r="C41" s="134"/>
      <c r="D41" s="130"/>
      <c r="E41" s="135"/>
      <c r="G41" s="137"/>
      <c r="H41" s="137"/>
      <c r="I41" s="137"/>
      <c r="J41" s="137"/>
      <c r="K41" s="138"/>
      <c r="L41" s="139"/>
    </row>
    <row r="42" spans="1:12" x14ac:dyDescent="0.25">
      <c r="B42" s="131"/>
      <c r="C42" s="103"/>
      <c r="G42" s="137"/>
      <c r="H42" s="137"/>
      <c r="J42" s="137"/>
      <c r="K42" s="138"/>
      <c r="L42" s="139"/>
    </row>
    <row r="43" spans="1:12" x14ac:dyDescent="0.25">
      <c r="B43" s="127"/>
      <c r="F43" s="94"/>
      <c r="G43" s="137"/>
      <c r="H43" s="137"/>
      <c r="I43" s="137"/>
      <c r="J43" s="137"/>
      <c r="K43" s="138"/>
      <c r="L43" s="139"/>
    </row>
    <row r="44" spans="1:12" x14ac:dyDescent="0.25">
      <c r="B44" s="127"/>
      <c r="G44" s="137"/>
      <c r="H44" s="137"/>
      <c r="I44" s="137"/>
      <c r="J44" s="137"/>
      <c r="K44" s="138"/>
      <c r="L44" s="139"/>
    </row>
    <row r="45" spans="1:12" x14ac:dyDescent="0.25">
      <c r="B45" s="127"/>
      <c r="G45" s="94"/>
      <c r="H45" s="137"/>
      <c r="I45" s="137"/>
      <c r="J45" s="137"/>
      <c r="K45" s="138"/>
      <c r="L45" s="139"/>
    </row>
    <row r="46" spans="1:12" x14ac:dyDescent="0.25">
      <c r="B46" s="127"/>
      <c r="G46" s="143"/>
      <c r="H46" s="137"/>
      <c r="I46" s="137"/>
      <c r="J46" s="137"/>
      <c r="K46" s="138"/>
      <c r="L46" s="139"/>
    </row>
    <row r="47" spans="1:12" x14ac:dyDescent="0.25">
      <c r="B47" s="127"/>
      <c r="F47" s="94"/>
      <c r="G47" s="137"/>
      <c r="H47" s="137"/>
      <c r="I47" s="137"/>
      <c r="J47" s="137"/>
      <c r="K47" s="138"/>
      <c r="L47" s="139"/>
    </row>
    <row r="48" spans="1:12" x14ac:dyDescent="0.25">
      <c r="B48" s="127"/>
      <c r="G48" s="143"/>
      <c r="H48" s="143"/>
      <c r="I48" s="143"/>
      <c r="J48" s="137"/>
      <c r="K48" s="138"/>
      <c r="L48" s="139"/>
    </row>
    <row r="49" spans="2:12" x14ac:dyDescent="0.25">
      <c r="B49" s="127"/>
      <c r="G49" s="143"/>
      <c r="H49" s="94"/>
      <c r="I49" s="143"/>
      <c r="J49" s="137"/>
      <c r="K49" s="138"/>
      <c r="L49" s="139"/>
    </row>
    <row r="50" spans="2:12" x14ac:dyDescent="0.25">
      <c r="B50" s="127"/>
      <c r="G50" s="143"/>
      <c r="H50" s="143"/>
      <c r="I50" s="143"/>
      <c r="J50" s="137"/>
      <c r="K50" s="138"/>
      <c r="L50" s="139"/>
    </row>
    <row r="51" spans="2:12" x14ac:dyDescent="0.25">
      <c r="B51" s="127"/>
      <c r="F51" s="94"/>
      <c r="G51" s="143"/>
      <c r="H51" s="143"/>
      <c r="I51" s="143"/>
      <c r="J51" s="137"/>
      <c r="K51" s="138"/>
      <c r="L51" s="139"/>
    </row>
    <row r="52" spans="2:12" x14ac:dyDescent="0.25">
      <c r="B52" s="127"/>
      <c r="C52" s="137"/>
      <c r="G52" s="137"/>
      <c r="H52" s="137"/>
      <c r="I52" s="137"/>
      <c r="J52" s="137"/>
      <c r="K52" s="138"/>
      <c r="L52" s="139"/>
    </row>
    <row r="53" spans="2:12" x14ac:dyDescent="0.25">
      <c r="B53" s="127"/>
      <c r="G53" s="94"/>
      <c r="H53" s="137"/>
      <c r="I53" s="137"/>
      <c r="J53" s="137"/>
      <c r="K53" s="138"/>
      <c r="L53" s="139"/>
    </row>
    <row r="54" spans="2:12" x14ac:dyDescent="0.25">
      <c r="B54" s="127"/>
      <c r="G54" s="143"/>
      <c r="H54" s="137"/>
      <c r="I54" s="137"/>
      <c r="J54" s="137"/>
      <c r="K54" s="138"/>
      <c r="L54" s="139"/>
    </row>
    <row r="55" spans="2:12" x14ac:dyDescent="0.25">
      <c r="B55" s="127"/>
      <c r="F55" s="94"/>
      <c r="H55" s="137"/>
      <c r="I55" s="137"/>
      <c r="J55" s="137"/>
      <c r="K55" s="138"/>
      <c r="L55" s="139"/>
    </row>
    <row r="56" spans="2:12" x14ac:dyDescent="0.25">
      <c r="B56" s="127"/>
    </row>
  </sheetData>
  <mergeCells count="6">
    <mergeCell ref="I4:J4"/>
    <mergeCell ref="H14:I14"/>
    <mergeCell ref="H15:I15"/>
    <mergeCell ref="J26:K26"/>
    <mergeCell ref="H34:I34"/>
    <mergeCell ref="H35:I35"/>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3]!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5122" r:id="rId5" name="Button 2">
              <controlPr defaultSize="0" print="0" autoFill="0" autoPict="0" macro="[3]!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976-7632-4D14-9AC2-1F3DAE3D466A}">
  <dimension ref="A1:Z53"/>
  <sheetViews>
    <sheetView zoomScale="85" workbookViewId="0">
      <selection activeCell="G11" sqref="G11:H11"/>
    </sheetView>
  </sheetViews>
  <sheetFormatPr defaultColWidth="9.109375" defaultRowHeight="13.8" x14ac:dyDescent="0.25"/>
  <cols>
    <col min="1" max="1" width="5.88671875" style="104" customWidth="1"/>
    <col min="2" max="2" width="5.6640625" style="94" customWidth="1"/>
    <col min="3" max="3" width="12.33203125" style="94" customWidth="1"/>
    <col min="4" max="4" width="8.33203125" style="94" customWidth="1"/>
    <col min="5" max="5" width="10.88671875" style="94" customWidth="1"/>
    <col min="6" max="6" width="14.33203125" style="98" customWidth="1"/>
    <col min="7" max="7" width="13.33203125" style="127" customWidth="1"/>
    <col min="8" max="8" width="12.44140625" style="127" customWidth="1"/>
    <col min="9" max="9" width="11.44140625" style="94" customWidth="1"/>
    <col min="10" max="10" width="9.109375" style="94"/>
    <col min="11" max="11" width="8.88671875" style="102" customWidth="1"/>
    <col min="12" max="21" width="9.109375" style="103"/>
    <col min="22" max="22" width="9.109375" style="157"/>
    <col min="23" max="26" width="9.109375" style="103"/>
    <col min="27" max="256" width="9.109375" style="158"/>
    <col min="257" max="257" width="5.88671875" style="158" customWidth="1"/>
    <col min="258" max="258" width="5.6640625" style="158" customWidth="1"/>
    <col min="259" max="259" width="12.33203125" style="158" customWidth="1"/>
    <col min="260" max="260" width="8.33203125" style="158" customWidth="1"/>
    <col min="261" max="261" width="10.88671875" style="158" customWidth="1"/>
    <col min="262" max="262" width="14.33203125" style="158" customWidth="1"/>
    <col min="263" max="263" width="13.33203125" style="158" customWidth="1"/>
    <col min="264" max="264" width="12.44140625" style="158" customWidth="1"/>
    <col min="265" max="265" width="11.44140625" style="158" customWidth="1"/>
    <col min="266" max="266" width="9.109375" style="158"/>
    <col min="267" max="267" width="8.88671875" style="158" customWidth="1"/>
    <col min="268" max="512" width="9.109375" style="158"/>
    <col min="513" max="513" width="5.88671875" style="158" customWidth="1"/>
    <col min="514" max="514" width="5.6640625" style="158" customWidth="1"/>
    <col min="515" max="515" width="12.33203125" style="158" customWidth="1"/>
    <col min="516" max="516" width="8.33203125" style="158" customWidth="1"/>
    <col min="517" max="517" width="10.88671875" style="158" customWidth="1"/>
    <col min="518" max="518" width="14.33203125" style="158" customWidth="1"/>
    <col min="519" max="519" width="13.33203125" style="158" customWidth="1"/>
    <col min="520" max="520" width="12.44140625" style="158" customWidth="1"/>
    <col min="521" max="521" width="11.44140625" style="158" customWidth="1"/>
    <col min="522" max="522" width="9.109375" style="158"/>
    <col min="523" max="523" width="8.88671875" style="158" customWidth="1"/>
    <col min="524" max="768" width="9.109375" style="158"/>
    <col min="769" max="769" width="5.88671875" style="158" customWidth="1"/>
    <col min="770" max="770" width="5.6640625" style="158" customWidth="1"/>
    <col min="771" max="771" width="12.33203125" style="158" customWidth="1"/>
    <col min="772" max="772" width="8.33203125" style="158" customWidth="1"/>
    <col min="773" max="773" width="10.88671875" style="158" customWidth="1"/>
    <col min="774" max="774" width="14.33203125" style="158" customWidth="1"/>
    <col min="775" max="775" width="13.33203125" style="158" customWidth="1"/>
    <col min="776" max="776" width="12.44140625" style="158" customWidth="1"/>
    <col min="777" max="777" width="11.44140625" style="158" customWidth="1"/>
    <col min="778" max="778" width="9.109375" style="158"/>
    <col min="779" max="779" width="8.88671875" style="158" customWidth="1"/>
    <col min="780" max="1024" width="9.109375" style="158"/>
    <col min="1025" max="1025" width="5.88671875" style="158" customWidth="1"/>
    <col min="1026" max="1026" width="5.6640625" style="158" customWidth="1"/>
    <col min="1027" max="1027" width="12.33203125" style="158" customWidth="1"/>
    <col min="1028" max="1028" width="8.33203125" style="158" customWidth="1"/>
    <col min="1029" max="1029" width="10.88671875" style="158" customWidth="1"/>
    <col min="1030" max="1030" width="14.33203125" style="158" customWidth="1"/>
    <col min="1031" max="1031" width="13.33203125" style="158" customWidth="1"/>
    <col min="1032" max="1032" width="12.44140625" style="158" customWidth="1"/>
    <col min="1033" max="1033" width="11.44140625" style="158" customWidth="1"/>
    <col min="1034" max="1034" width="9.109375" style="158"/>
    <col min="1035" max="1035" width="8.88671875" style="158" customWidth="1"/>
    <col min="1036" max="1280" width="9.109375" style="158"/>
    <col min="1281" max="1281" width="5.88671875" style="158" customWidth="1"/>
    <col min="1282" max="1282" width="5.6640625" style="158" customWidth="1"/>
    <col min="1283" max="1283" width="12.33203125" style="158" customWidth="1"/>
    <col min="1284" max="1284" width="8.33203125" style="158" customWidth="1"/>
    <col min="1285" max="1285" width="10.88671875" style="158" customWidth="1"/>
    <col min="1286" max="1286" width="14.33203125" style="158" customWidth="1"/>
    <col min="1287" max="1287" width="13.33203125" style="158" customWidth="1"/>
    <col min="1288" max="1288" width="12.44140625" style="158" customWidth="1"/>
    <col min="1289" max="1289" width="11.44140625" style="158" customWidth="1"/>
    <col min="1290" max="1290" width="9.109375" style="158"/>
    <col min="1291" max="1291" width="8.88671875" style="158" customWidth="1"/>
    <col min="1292" max="1536" width="9.109375" style="158"/>
    <col min="1537" max="1537" width="5.88671875" style="158" customWidth="1"/>
    <col min="1538" max="1538" width="5.6640625" style="158" customWidth="1"/>
    <col min="1539" max="1539" width="12.33203125" style="158" customWidth="1"/>
    <col min="1540" max="1540" width="8.33203125" style="158" customWidth="1"/>
    <col min="1541" max="1541" width="10.88671875" style="158" customWidth="1"/>
    <col min="1542" max="1542" width="14.33203125" style="158" customWidth="1"/>
    <col min="1543" max="1543" width="13.33203125" style="158" customWidth="1"/>
    <col min="1544" max="1544" width="12.44140625" style="158" customWidth="1"/>
    <col min="1545" max="1545" width="11.44140625" style="158" customWidth="1"/>
    <col min="1546" max="1546" width="9.109375" style="158"/>
    <col min="1547" max="1547" width="8.88671875" style="158" customWidth="1"/>
    <col min="1548" max="1792" width="9.109375" style="158"/>
    <col min="1793" max="1793" width="5.88671875" style="158" customWidth="1"/>
    <col min="1794" max="1794" width="5.6640625" style="158" customWidth="1"/>
    <col min="1795" max="1795" width="12.33203125" style="158" customWidth="1"/>
    <col min="1796" max="1796" width="8.33203125" style="158" customWidth="1"/>
    <col min="1797" max="1797" width="10.88671875" style="158" customWidth="1"/>
    <col min="1798" max="1798" width="14.33203125" style="158" customWidth="1"/>
    <col min="1799" max="1799" width="13.33203125" style="158" customWidth="1"/>
    <col min="1800" max="1800" width="12.44140625" style="158" customWidth="1"/>
    <col min="1801" max="1801" width="11.44140625" style="158" customWidth="1"/>
    <col min="1802" max="1802" width="9.109375" style="158"/>
    <col min="1803" max="1803" width="8.88671875" style="158" customWidth="1"/>
    <col min="1804" max="2048" width="9.109375" style="158"/>
    <col min="2049" max="2049" width="5.88671875" style="158" customWidth="1"/>
    <col min="2050" max="2050" width="5.6640625" style="158" customWidth="1"/>
    <col min="2051" max="2051" width="12.33203125" style="158" customWidth="1"/>
    <col min="2052" max="2052" width="8.33203125" style="158" customWidth="1"/>
    <col min="2053" max="2053" width="10.88671875" style="158" customWidth="1"/>
    <col min="2054" max="2054" width="14.33203125" style="158" customWidth="1"/>
    <col min="2055" max="2055" width="13.33203125" style="158" customWidth="1"/>
    <col min="2056" max="2056" width="12.44140625" style="158" customWidth="1"/>
    <col min="2057" max="2057" width="11.44140625" style="158" customWidth="1"/>
    <col min="2058" max="2058" width="9.109375" style="158"/>
    <col min="2059" max="2059" width="8.88671875" style="158" customWidth="1"/>
    <col min="2060" max="2304" width="9.109375" style="158"/>
    <col min="2305" max="2305" width="5.88671875" style="158" customWidth="1"/>
    <col min="2306" max="2306" width="5.6640625" style="158" customWidth="1"/>
    <col min="2307" max="2307" width="12.33203125" style="158" customWidth="1"/>
    <col min="2308" max="2308" width="8.33203125" style="158" customWidth="1"/>
    <col min="2309" max="2309" width="10.88671875" style="158" customWidth="1"/>
    <col min="2310" max="2310" width="14.33203125" style="158" customWidth="1"/>
    <col min="2311" max="2311" width="13.33203125" style="158" customWidth="1"/>
    <col min="2312" max="2312" width="12.44140625" style="158" customWidth="1"/>
    <col min="2313" max="2313" width="11.44140625" style="158" customWidth="1"/>
    <col min="2314" max="2314" width="9.109375" style="158"/>
    <col min="2315" max="2315" width="8.88671875" style="158" customWidth="1"/>
    <col min="2316" max="2560" width="9.109375" style="158"/>
    <col min="2561" max="2561" width="5.88671875" style="158" customWidth="1"/>
    <col min="2562" max="2562" width="5.6640625" style="158" customWidth="1"/>
    <col min="2563" max="2563" width="12.33203125" style="158" customWidth="1"/>
    <col min="2564" max="2564" width="8.33203125" style="158" customWidth="1"/>
    <col min="2565" max="2565" width="10.88671875" style="158" customWidth="1"/>
    <col min="2566" max="2566" width="14.33203125" style="158" customWidth="1"/>
    <col min="2567" max="2567" width="13.33203125" style="158" customWidth="1"/>
    <col min="2568" max="2568" width="12.44140625" style="158" customWidth="1"/>
    <col min="2569" max="2569" width="11.44140625" style="158" customWidth="1"/>
    <col min="2570" max="2570" width="9.109375" style="158"/>
    <col min="2571" max="2571" width="8.88671875" style="158" customWidth="1"/>
    <col min="2572" max="2816" width="9.109375" style="158"/>
    <col min="2817" max="2817" width="5.88671875" style="158" customWidth="1"/>
    <col min="2818" max="2818" width="5.6640625" style="158" customWidth="1"/>
    <col min="2819" max="2819" width="12.33203125" style="158" customWidth="1"/>
    <col min="2820" max="2820" width="8.33203125" style="158" customWidth="1"/>
    <col min="2821" max="2821" width="10.88671875" style="158" customWidth="1"/>
    <col min="2822" max="2822" width="14.33203125" style="158" customWidth="1"/>
    <col min="2823" max="2823" width="13.33203125" style="158" customWidth="1"/>
    <col min="2824" max="2824" width="12.44140625" style="158" customWidth="1"/>
    <col min="2825" max="2825" width="11.44140625" style="158" customWidth="1"/>
    <col min="2826" max="2826" width="9.109375" style="158"/>
    <col min="2827" max="2827" width="8.88671875" style="158" customWidth="1"/>
    <col min="2828" max="3072" width="9.109375" style="158"/>
    <col min="3073" max="3073" width="5.88671875" style="158" customWidth="1"/>
    <col min="3074" max="3074" width="5.6640625" style="158" customWidth="1"/>
    <col min="3075" max="3075" width="12.33203125" style="158" customWidth="1"/>
    <col min="3076" max="3076" width="8.33203125" style="158" customWidth="1"/>
    <col min="3077" max="3077" width="10.88671875" style="158" customWidth="1"/>
    <col min="3078" max="3078" width="14.33203125" style="158" customWidth="1"/>
    <col min="3079" max="3079" width="13.33203125" style="158" customWidth="1"/>
    <col min="3080" max="3080" width="12.44140625" style="158" customWidth="1"/>
    <col min="3081" max="3081" width="11.44140625" style="158" customWidth="1"/>
    <col min="3082" max="3082" width="9.109375" style="158"/>
    <col min="3083" max="3083" width="8.88671875" style="158" customWidth="1"/>
    <col min="3084" max="3328" width="9.109375" style="158"/>
    <col min="3329" max="3329" width="5.88671875" style="158" customWidth="1"/>
    <col min="3330" max="3330" width="5.6640625" style="158" customWidth="1"/>
    <col min="3331" max="3331" width="12.33203125" style="158" customWidth="1"/>
    <col min="3332" max="3332" width="8.33203125" style="158" customWidth="1"/>
    <col min="3333" max="3333" width="10.88671875" style="158" customWidth="1"/>
    <col min="3334" max="3334" width="14.33203125" style="158" customWidth="1"/>
    <col min="3335" max="3335" width="13.33203125" style="158" customWidth="1"/>
    <col min="3336" max="3336" width="12.44140625" style="158" customWidth="1"/>
    <col min="3337" max="3337" width="11.44140625" style="158" customWidth="1"/>
    <col min="3338" max="3338" width="9.109375" style="158"/>
    <col min="3339" max="3339" width="8.88671875" style="158" customWidth="1"/>
    <col min="3340" max="3584" width="9.109375" style="158"/>
    <col min="3585" max="3585" width="5.88671875" style="158" customWidth="1"/>
    <col min="3586" max="3586" width="5.6640625" style="158" customWidth="1"/>
    <col min="3587" max="3587" width="12.33203125" style="158" customWidth="1"/>
    <col min="3588" max="3588" width="8.33203125" style="158" customWidth="1"/>
    <col min="3589" max="3589" width="10.88671875" style="158" customWidth="1"/>
    <col min="3590" max="3590" width="14.33203125" style="158" customWidth="1"/>
    <col min="3591" max="3591" width="13.33203125" style="158" customWidth="1"/>
    <col min="3592" max="3592" width="12.44140625" style="158" customWidth="1"/>
    <col min="3593" max="3593" width="11.44140625" style="158" customWidth="1"/>
    <col min="3594" max="3594" width="9.109375" style="158"/>
    <col min="3595" max="3595" width="8.88671875" style="158" customWidth="1"/>
    <col min="3596" max="3840" width="9.109375" style="158"/>
    <col min="3841" max="3841" width="5.88671875" style="158" customWidth="1"/>
    <col min="3842" max="3842" width="5.6640625" style="158" customWidth="1"/>
    <col min="3843" max="3843" width="12.33203125" style="158" customWidth="1"/>
    <col min="3844" max="3844" width="8.33203125" style="158" customWidth="1"/>
    <col min="3845" max="3845" width="10.88671875" style="158" customWidth="1"/>
    <col min="3846" max="3846" width="14.33203125" style="158" customWidth="1"/>
    <col min="3847" max="3847" width="13.33203125" style="158" customWidth="1"/>
    <col min="3848" max="3848" width="12.44140625" style="158" customWidth="1"/>
    <col min="3849" max="3849" width="11.44140625" style="158" customWidth="1"/>
    <col min="3850" max="3850" width="9.109375" style="158"/>
    <col min="3851" max="3851" width="8.88671875" style="158" customWidth="1"/>
    <col min="3852" max="4096" width="9.109375" style="158"/>
    <col min="4097" max="4097" width="5.88671875" style="158" customWidth="1"/>
    <col min="4098" max="4098" width="5.6640625" style="158" customWidth="1"/>
    <col min="4099" max="4099" width="12.33203125" style="158" customWidth="1"/>
    <col min="4100" max="4100" width="8.33203125" style="158" customWidth="1"/>
    <col min="4101" max="4101" width="10.88671875" style="158" customWidth="1"/>
    <col min="4102" max="4102" width="14.33203125" style="158" customWidth="1"/>
    <col min="4103" max="4103" width="13.33203125" style="158" customWidth="1"/>
    <col min="4104" max="4104" width="12.44140625" style="158" customWidth="1"/>
    <col min="4105" max="4105" width="11.44140625" style="158" customWidth="1"/>
    <col min="4106" max="4106" width="9.109375" style="158"/>
    <col min="4107" max="4107" width="8.88671875" style="158" customWidth="1"/>
    <col min="4108" max="4352" width="9.109375" style="158"/>
    <col min="4353" max="4353" width="5.88671875" style="158" customWidth="1"/>
    <col min="4354" max="4354" width="5.6640625" style="158" customWidth="1"/>
    <col min="4355" max="4355" width="12.33203125" style="158" customWidth="1"/>
    <col min="4356" max="4356" width="8.33203125" style="158" customWidth="1"/>
    <col min="4357" max="4357" width="10.88671875" style="158" customWidth="1"/>
    <col min="4358" max="4358" width="14.33203125" style="158" customWidth="1"/>
    <col min="4359" max="4359" width="13.33203125" style="158" customWidth="1"/>
    <col min="4360" max="4360" width="12.44140625" style="158" customWidth="1"/>
    <col min="4361" max="4361" width="11.44140625" style="158" customWidth="1"/>
    <col min="4362" max="4362" width="9.109375" style="158"/>
    <col min="4363" max="4363" width="8.88671875" style="158" customWidth="1"/>
    <col min="4364" max="4608" width="9.109375" style="158"/>
    <col min="4609" max="4609" width="5.88671875" style="158" customWidth="1"/>
    <col min="4610" max="4610" width="5.6640625" style="158" customWidth="1"/>
    <col min="4611" max="4611" width="12.33203125" style="158" customWidth="1"/>
    <col min="4612" max="4612" width="8.33203125" style="158" customWidth="1"/>
    <col min="4613" max="4613" width="10.88671875" style="158" customWidth="1"/>
    <col min="4614" max="4614" width="14.33203125" style="158" customWidth="1"/>
    <col min="4615" max="4615" width="13.33203125" style="158" customWidth="1"/>
    <col min="4616" max="4616" width="12.44140625" style="158" customWidth="1"/>
    <col min="4617" max="4617" width="11.44140625" style="158" customWidth="1"/>
    <col min="4618" max="4618" width="9.109375" style="158"/>
    <col min="4619" max="4619" width="8.88671875" style="158" customWidth="1"/>
    <col min="4620" max="4864" width="9.109375" style="158"/>
    <col min="4865" max="4865" width="5.88671875" style="158" customWidth="1"/>
    <col min="4866" max="4866" width="5.6640625" style="158" customWidth="1"/>
    <col min="4867" max="4867" width="12.33203125" style="158" customWidth="1"/>
    <col min="4868" max="4868" width="8.33203125" style="158" customWidth="1"/>
    <col min="4869" max="4869" width="10.88671875" style="158" customWidth="1"/>
    <col min="4870" max="4870" width="14.33203125" style="158" customWidth="1"/>
    <col min="4871" max="4871" width="13.33203125" style="158" customWidth="1"/>
    <col min="4872" max="4872" width="12.44140625" style="158" customWidth="1"/>
    <col min="4873" max="4873" width="11.44140625" style="158" customWidth="1"/>
    <col min="4874" max="4874" width="9.109375" style="158"/>
    <col min="4875" max="4875" width="8.88671875" style="158" customWidth="1"/>
    <col min="4876" max="5120" width="9.109375" style="158"/>
    <col min="5121" max="5121" width="5.88671875" style="158" customWidth="1"/>
    <col min="5122" max="5122" width="5.6640625" style="158" customWidth="1"/>
    <col min="5123" max="5123" width="12.33203125" style="158" customWidth="1"/>
    <col min="5124" max="5124" width="8.33203125" style="158" customWidth="1"/>
    <col min="5125" max="5125" width="10.88671875" style="158" customWidth="1"/>
    <col min="5126" max="5126" width="14.33203125" style="158" customWidth="1"/>
    <col min="5127" max="5127" width="13.33203125" style="158" customWidth="1"/>
    <col min="5128" max="5128" width="12.44140625" style="158" customWidth="1"/>
    <col min="5129" max="5129" width="11.44140625" style="158" customWidth="1"/>
    <col min="5130" max="5130" width="9.109375" style="158"/>
    <col min="5131" max="5131" width="8.88671875" style="158" customWidth="1"/>
    <col min="5132" max="5376" width="9.109375" style="158"/>
    <col min="5377" max="5377" width="5.88671875" style="158" customWidth="1"/>
    <col min="5378" max="5378" width="5.6640625" style="158" customWidth="1"/>
    <col min="5379" max="5379" width="12.33203125" style="158" customWidth="1"/>
    <col min="5380" max="5380" width="8.33203125" style="158" customWidth="1"/>
    <col min="5381" max="5381" width="10.88671875" style="158" customWidth="1"/>
    <col min="5382" max="5382" width="14.33203125" style="158" customWidth="1"/>
    <col min="5383" max="5383" width="13.33203125" style="158" customWidth="1"/>
    <col min="5384" max="5384" width="12.44140625" style="158" customWidth="1"/>
    <col min="5385" max="5385" width="11.44140625" style="158" customWidth="1"/>
    <col min="5386" max="5386" width="9.109375" style="158"/>
    <col min="5387" max="5387" width="8.88671875" style="158" customWidth="1"/>
    <col min="5388" max="5632" width="9.109375" style="158"/>
    <col min="5633" max="5633" width="5.88671875" style="158" customWidth="1"/>
    <col min="5634" max="5634" width="5.6640625" style="158" customWidth="1"/>
    <col min="5635" max="5635" width="12.33203125" style="158" customWidth="1"/>
    <col min="5636" max="5636" width="8.33203125" style="158" customWidth="1"/>
    <col min="5637" max="5637" width="10.88671875" style="158" customWidth="1"/>
    <col min="5638" max="5638" width="14.33203125" style="158" customWidth="1"/>
    <col min="5639" max="5639" width="13.33203125" style="158" customWidth="1"/>
    <col min="5640" max="5640" width="12.44140625" style="158" customWidth="1"/>
    <col min="5641" max="5641" width="11.44140625" style="158" customWidth="1"/>
    <col min="5642" max="5642" width="9.109375" style="158"/>
    <col min="5643" max="5643" width="8.88671875" style="158" customWidth="1"/>
    <col min="5644" max="5888" width="9.109375" style="158"/>
    <col min="5889" max="5889" width="5.88671875" style="158" customWidth="1"/>
    <col min="5890" max="5890" width="5.6640625" style="158" customWidth="1"/>
    <col min="5891" max="5891" width="12.33203125" style="158" customWidth="1"/>
    <col min="5892" max="5892" width="8.33203125" style="158" customWidth="1"/>
    <col min="5893" max="5893" width="10.88671875" style="158" customWidth="1"/>
    <col min="5894" max="5894" width="14.33203125" style="158" customWidth="1"/>
    <col min="5895" max="5895" width="13.33203125" style="158" customWidth="1"/>
    <col min="5896" max="5896" width="12.44140625" style="158" customWidth="1"/>
    <col min="5897" max="5897" width="11.44140625" style="158" customWidth="1"/>
    <col min="5898" max="5898" width="9.109375" style="158"/>
    <col min="5899" max="5899" width="8.88671875" style="158" customWidth="1"/>
    <col min="5900" max="6144" width="9.109375" style="158"/>
    <col min="6145" max="6145" width="5.88671875" style="158" customWidth="1"/>
    <col min="6146" max="6146" width="5.6640625" style="158" customWidth="1"/>
    <col min="6147" max="6147" width="12.33203125" style="158" customWidth="1"/>
    <col min="6148" max="6148" width="8.33203125" style="158" customWidth="1"/>
    <col min="6149" max="6149" width="10.88671875" style="158" customWidth="1"/>
    <col min="6150" max="6150" width="14.33203125" style="158" customWidth="1"/>
    <col min="6151" max="6151" width="13.33203125" style="158" customWidth="1"/>
    <col min="6152" max="6152" width="12.44140625" style="158" customWidth="1"/>
    <col min="6153" max="6153" width="11.44140625" style="158" customWidth="1"/>
    <col min="6154" max="6154" width="9.109375" style="158"/>
    <col min="6155" max="6155" width="8.88671875" style="158" customWidth="1"/>
    <col min="6156" max="6400" width="9.109375" style="158"/>
    <col min="6401" max="6401" width="5.88671875" style="158" customWidth="1"/>
    <col min="6402" max="6402" width="5.6640625" style="158" customWidth="1"/>
    <col min="6403" max="6403" width="12.33203125" style="158" customWidth="1"/>
    <col min="6404" max="6404" width="8.33203125" style="158" customWidth="1"/>
    <col min="6405" max="6405" width="10.88671875" style="158" customWidth="1"/>
    <col min="6406" max="6406" width="14.33203125" style="158" customWidth="1"/>
    <col min="6407" max="6407" width="13.33203125" style="158" customWidth="1"/>
    <col min="6408" max="6408" width="12.44140625" style="158" customWidth="1"/>
    <col min="6409" max="6409" width="11.44140625" style="158" customWidth="1"/>
    <col min="6410" max="6410" width="9.109375" style="158"/>
    <col min="6411" max="6411" width="8.88671875" style="158" customWidth="1"/>
    <col min="6412" max="6656" width="9.109375" style="158"/>
    <col min="6657" max="6657" width="5.88671875" style="158" customWidth="1"/>
    <col min="6658" max="6658" width="5.6640625" style="158" customWidth="1"/>
    <col min="6659" max="6659" width="12.33203125" style="158" customWidth="1"/>
    <col min="6660" max="6660" width="8.33203125" style="158" customWidth="1"/>
    <col min="6661" max="6661" width="10.88671875" style="158" customWidth="1"/>
    <col min="6662" max="6662" width="14.33203125" style="158" customWidth="1"/>
    <col min="6663" max="6663" width="13.33203125" style="158" customWidth="1"/>
    <col min="6664" max="6664" width="12.44140625" style="158" customWidth="1"/>
    <col min="6665" max="6665" width="11.44140625" style="158" customWidth="1"/>
    <col min="6666" max="6666" width="9.109375" style="158"/>
    <col min="6667" max="6667" width="8.88671875" style="158" customWidth="1"/>
    <col min="6668" max="6912" width="9.109375" style="158"/>
    <col min="6913" max="6913" width="5.88671875" style="158" customWidth="1"/>
    <col min="6914" max="6914" width="5.6640625" style="158" customWidth="1"/>
    <col min="6915" max="6915" width="12.33203125" style="158" customWidth="1"/>
    <col min="6916" max="6916" width="8.33203125" style="158" customWidth="1"/>
    <col min="6917" max="6917" width="10.88671875" style="158" customWidth="1"/>
    <col min="6918" max="6918" width="14.33203125" style="158" customWidth="1"/>
    <col min="6919" max="6919" width="13.33203125" style="158" customWidth="1"/>
    <col min="6920" max="6920" width="12.44140625" style="158" customWidth="1"/>
    <col min="6921" max="6921" width="11.44140625" style="158" customWidth="1"/>
    <col min="6922" max="6922" width="9.109375" style="158"/>
    <col min="6923" max="6923" width="8.88671875" style="158" customWidth="1"/>
    <col min="6924" max="7168" width="9.109375" style="158"/>
    <col min="7169" max="7169" width="5.88671875" style="158" customWidth="1"/>
    <col min="7170" max="7170" width="5.6640625" style="158" customWidth="1"/>
    <col min="7171" max="7171" width="12.33203125" style="158" customWidth="1"/>
    <col min="7172" max="7172" width="8.33203125" style="158" customWidth="1"/>
    <col min="7173" max="7173" width="10.88671875" style="158" customWidth="1"/>
    <col min="7174" max="7174" width="14.33203125" style="158" customWidth="1"/>
    <col min="7175" max="7175" width="13.33203125" style="158" customWidth="1"/>
    <col min="7176" max="7176" width="12.44140625" style="158" customWidth="1"/>
    <col min="7177" max="7177" width="11.44140625" style="158" customWidth="1"/>
    <col min="7178" max="7178" width="9.109375" style="158"/>
    <col min="7179" max="7179" width="8.88671875" style="158" customWidth="1"/>
    <col min="7180" max="7424" width="9.109375" style="158"/>
    <col min="7425" max="7425" width="5.88671875" style="158" customWidth="1"/>
    <col min="7426" max="7426" width="5.6640625" style="158" customWidth="1"/>
    <col min="7427" max="7427" width="12.33203125" style="158" customWidth="1"/>
    <col min="7428" max="7428" width="8.33203125" style="158" customWidth="1"/>
    <col min="7429" max="7429" width="10.88671875" style="158" customWidth="1"/>
    <col min="7430" max="7430" width="14.33203125" style="158" customWidth="1"/>
    <col min="7431" max="7431" width="13.33203125" style="158" customWidth="1"/>
    <col min="7432" max="7432" width="12.44140625" style="158" customWidth="1"/>
    <col min="7433" max="7433" width="11.44140625" style="158" customWidth="1"/>
    <col min="7434" max="7434" width="9.109375" style="158"/>
    <col min="7435" max="7435" width="8.88671875" style="158" customWidth="1"/>
    <col min="7436" max="7680" width="9.109375" style="158"/>
    <col min="7681" max="7681" width="5.88671875" style="158" customWidth="1"/>
    <col min="7682" max="7682" width="5.6640625" style="158" customWidth="1"/>
    <col min="7683" max="7683" width="12.33203125" style="158" customWidth="1"/>
    <col min="7684" max="7684" width="8.33203125" style="158" customWidth="1"/>
    <col min="7685" max="7685" width="10.88671875" style="158" customWidth="1"/>
    <col min="7686" max="7686" width="14.33203125" style="158" customWidth="1"/>
    <col min="7687" max="7687" width="13.33203125" style="158" customWidth="1"/>
    <col min="7688" max="7688" width="12.44140625" style="158" customWidth="1"/>
    <col min="7689" max="7689" width="11.44140625" style="158" customWidth="1"/>
    <col min="7690" max="7690" width="9.109375" style="158"/>
    <col min="7691" max="7691" width="8.88671875" style="158" customWidth="1"/>
    <col min="7692" max="7936" width="9.109375" style="158"/>
    <col min="7937" max="7937" width="5.88671875" style="158" customWidth="1"/>
    <col min="7938" max="7938" width="5.6640625" style="158" customWidth="1"/>
    <col min="7939" max="7939" width="12.33203125" style="158" customWidth="1"/>
    <col min="7940" max="7940" width="8.33203125" style="158" customWidth="1"/>
    <col min="7941" max="7941" width="10.88671875" style="158" customWidth="1"/>
    <col min="7942" max="7942" width="14.33203125" style="158" customWidth="1"/>
    <col min="7943" max="7943" width="13.33203125" style="158" customWidth="1"/>
    <col min="7944" max="7944" width="12.44140625" style="158" customWidth="1"/>
    <col min="7945" max="7945" width="11.44140625" style="158" customWidth="1"/>
    <col min="7946" max="7946" width="9.109375" style="158"/>
    <col min="7947" max="7947" width="8.88671875" style="158" customWidth="1"/>
    <col min="7948" max="8192" width="9.109375" style="158"/>
    <col min="8193" max="8193" width="5.88671875" style="158" customWidth="1"/>
    <col min="8194" max="8194" width="5.6640625" style="158" customWidth="1"/>
    <col min="8195" max="8195" width="12.33203125" style="158" customWidth="1"/>
    <col min="8196" max="8196" width="8.33203125" style="158" customWidth="1"/>
    <col min="8197" max="8197" width="10.88671875" style="158" customWidth="1"/>
    <col min="8198" max="8198" width="14.33203125" style="158" customWidth="1"/>
    <col min="8199" max="8199" width="13.33203125" style="158" customWidth="1"/>
    <col min="8200" max="8200" width="12.44140625" style="158" customWidth="1"/>
    <col min="8201" max="8201" width="11.44140625" style="158" customWidth="1"/>
    <col min="8202" max="8202" width="9.109375" style="158"/>
    <col min="8203" max="8203" width="8.88671875" style="158" customWidth="1"/>
    <col min="8204" max="8448" width="9.109375" style="158"/>
    <col min="8449" max="8449" width="5.88671875" style="158" customWidth="1"/>
    <col min="8450" max="8450" width="5.6640625" style="158" customWidth="1"/>
    <col min="8451" max="8451" width="12.33203125" style="158" customWidth="1"/>
    <col min="8452" max="8452" width="8.33203125" style="158" customWidth="1"/>
    <col min="8453" max="8453" width="10.88671875" style="158" customWidth="1"/>
    <col min="8454" max="8454" width="14.33203125" style="158" customWidth="1"/>
    <col min="8455" max="8455" width="13.33203125" style="158" customWidth="1"/>
    <col min="8456" max="8456" width="12.44140625" style="158" customWidth="1"/>
    <col min="8457" max="8457" width="11.44140625" style="158" customWidth="1"/>
    <col min="8458" max="8458" width="9.109375" style="158"/>
    <col min="8459" max="8459" width="8.88671875" style="158" customWidth="1"/>
    <col min="8460" max="8704" width="9.109375" style="158"/>
    <col min="8705" max="8705" width="5.88671875" style="158" customWidth="1"/>
    <col min="8706" max="8706" width="5.6640625" style="158" customWidth="1"/>
    <col min="8707" max="8707" width="12.33203125" style="158" customWidth="1"/>
    <col min="8708" max="8708" width="8.33203125" style="158" customWidth="1"/>
    <col min="8709" max="8709" width="10.88671875" style="158" customWidth="1"/>
    <col min="8710" max="8710" width="14.33203125" style="158" customWidth="1"/>
    <col min="8711" max="8711" width="13.33203125" style="158" customWidth="1"/>
    <col min="8712" max="8712" width="12.44140625" style="158" customWidth="1"/>
    <col min="8713" max="8713" width="11.44140625" style="158" customWidth="1"/>
    <col min="8714" max="8714" width="9.109375" style="158"/>
    <col min="8715" max="8715" width="8.88671875" style="158" customWidth="1"/>
    <col min="8716" max="8960" width="9.109375" style="158"/>
    <col min="8961" max="8961" width="5.88671875" style="158" customWidth="1"/>
    <col min="8962" max="8962" width="5.6640625" style="158" customWidth="1"/>
    <col min="8963" max="8963" width="12.33203125" style="158" customWidth="1"/>
    <col min="8964" max="8964" width="8.33203125" style="158" customWidth="1"/>
    <col min="8965" max="8965" width="10.88671875" style="158" customWidth="1"/>
    <col min="8966" max="8966" width="14.33203125" style="158" customWidth="1"/>
    <col min="8967" max="8967" width="13.33203125" style="158" customWidth="1"/>
    <col min="8968" max="8968" width="12.44140625" style="158" customWidth="1"/>
    <col min="8969" max="8969" width="11.44140625" style="158" customWidth="1"/>
    <col min="8970" max="8970" width="9.109375" style="158"/>
    <col min="8971" max="8971" width="8.88671875" style="158" customWidth="1"/>
    <col min="8972" max="9216" width="9.109375" style="158"/>
    <col min="9217" max="9217" width="5.88671875" style="158" customWidth="1"/>
    <col min="9218" max="9218" width="5.6640625" style="158" customWidth="1"/>
    <col min="9219" max="9219" width="12.33203125" style="158" customWidth="1"/>
    <col min="9220" max="9220" width="8.33203125" style="158" customWidth="1"/>
    <col min="9221" max="9221" width="10.88671875" style="158" customWidth="1"/>
    <col min="9222" max="9222" width="14.33203125" style="158" customWidth="1"/>
    <col min="9223" max="9223" width="13.33203125" style="158" customWidth="1"/>
    <col min="9224" max="9224" width="12.44140625" style="158" customWidth="1"/>
    <col min="9225" max="9225" width="11.44140625" style="158" customWidth="1"/>
    <col min="9226" max="9226" width="9.109375" style="158"/>
    <col min="9227" max="9227" width="8.88671875" style="158" customWidth="1"/>
    <col min="9228" max="9472" width="9.109375" style="158"/>
    <col min="9473" max="9473" width="5.88671875" style="158" customWidth="1"/>
    <col min="9474" max="9474" width="5.6640625" style="158" customWidth="1"/>
    <col min="9475" max="9475" width="12.33203125" style="158" customWidth="1"/>
    <col min="9476" max="9476" width="8.33203125" style="158" customWidth="1"/>
    <col min="9477" max="9477" width="10.88671875" style="158" customWidth="1"/>
    <col min="9478" max="9478" width="14.33203125" style="158" customWidth="1"/>
    <col min="9479" max="9479" width="13.33203125" style="158" customWidth="1"/>
    <col min="9480" max="9480" width="12.44140625" style="158" customWidth="1"/>
    <col min="9481" max="9481" width="11.44140625" style="158" customWidth="1"/>
    <col min="9482" max="9482" width="9.109375" style="158"/>
    <col min="9483" max="9483" width="8.88671875" style="158" customWidth="1"/>
    <col min="9484" max="9728" width="9.109375" style="158"/>
    <col min="9729" max="9729" width="5.88671875" style="158" customWidth="1"/>
    <col min="9730" max="9730" width="5.6640625" style="158" customWidth="1"/>
    <col min="9731" max="9731" width="12.33203125" style="158" customWidth="1"/>
    <col min="9732" max="9732" width="8.33203125" style="158" customWidth="1"/>
    <col min="9733" max="9733" width="10.88671875" style="158" customWidth="1"/>
    <col min="9734" max="9734" width="14.33203125" style="158" customWidth="1"/>
    <col min="9735" max="9735" width="13.33203125" style="158" customWidth="1"/>
    <col min="9736" max="9736" width="12.44140625" style="158" customWidth="1"/>
    <col min="9737" max="9737" width="11.44140625" style="158" customWidth="1"/>
    <col min="9738" max="9738" width="9.109375" style="158"/>
    <col min="9739" max="9739" width="8.88671875" style="158" customWidth="1"/>
    <col min="9740" max="9984" width="9.109375" style="158"/>
    <col min="9985" max="9985" width="5.88671875" style="158" customWidth="1"/>
    <col min="9986" max="9986" width="5.6640625" style="158" customWidth="1"/>
    <col min="9987" max="9987" width="12.33203125" style="158" customWidth="1"/>
    <col min="9988" max="9988" width="8.33203125" style="158" customWidth="1"/>
    <col min="9989" max="9989" width="10.88671875" style="158" customWidth="1"/>
    <col min="9990" max="9990" width="14.33203125" style="158" customWidth="1"/>
    <col min="9991" max="9991" width="13.33203125" style="158" customWidth="1"/>
    <col min="9992" max="9992" width="12.44140625" style="158" customWidth="1"/>
    <col min="9993" max="9993" width="11.44140625" style="158" customWidth="1"/>
    <col min="9994" max="9994" width="9.109375" style="158"/>
    <col min="9995" max="9995" width="8.88671875" style="158" customWidth="1"/>
    <col min="9996" max="10240" width="9.109375" style="158"/>
    <col min="10241" max="10241" width="5.88671875" style="158" customWidth="1"/>
    <col min="10242" max="10242" width="5.6640625" style="158" customWidth="1"/>
    <col min="10243" max="10243" width="12.33203125" style="158" customWidth="1"/>
    <col min="10244" max="10244" width="8.33203125" style="158" customWidth="1"/>
    <col min="10245" max="10245" width="10.88671875" style="158" customWidth="1"/>
    <col min="10246" max="10246" width="14.33203125" style="158" customWidth="1"/>
    <col min="10247" max="10247" width="13.33203125" style="158" customWidth="1"/>
    <col min="10248" max="10248" width="12.44140625" style="158" customWidth="1"/>
    <col min="10249" max="10249" width="11.44140625" style="158" customWidth="1"/>
    <col min="10250" max="10250" width="9.109375" style="158"/>
    <col min="10251" max="10251" width="8.88671875" style="158" customWidth="1"/>
    <col min="10252" max="10496" width="9.109375" style="158"/>
    <col min="10497" max="10497" width="5.88671875" style="158" customWidth="1"/>
    <col min="10498" max="10498" width="5.6640625" style="158" customWidth="1"/>
    <col min="10499" max="10499" width="12.33203125" style="158" customWidth="1"/>
    <col min="10500" max="10500" width="8.33203125" style="158" customWidth="1"/>
    <col min="10501" max="10501" width="10.88671875" style="158" customWidth="1"/>
    <col min="10502" max="10502" width="14.33203125" style="158" customWidth="1"/>
    <col min="10503" max="10503" width="13.33203125" style="158" customWidth="1"/>
    <col min="10504" max="10504" width="12.44140625" style="158" customWidth="1"/>
    <col min="10505" max="10505" width="11.44140625" style="158" customWidth="1"/>
    <col min="10506" max="10506" width="9.109375" style="158"/>
    <col min="10507" max="10507" width="8.88671875" style="158" customWidth="1"/>
    <col min="10508" max="10752" width="9.109375" style="158"/>
    <col min="10753" max="10753" width="5.88671875" style="158" customWidth="1"/>
    <col min="10754" max="10754" width="5.6640625" style="158" customWidth="1"/>
    <col min="10755" max="10755" width="12.33203125" style="158" customWidth="1"/>
    <col min="10756" max="10756" width="8.33203125" style="158" customWidth="1"/>
    <col min="10757" max="10757" width="10.88671875" style="158" customWidth="1"/>
    <col min="10758" max="10758" width="14.33203125" style="158" customWidth="1"/>
    <col min="10759" max="10759" width="13.33203125" style="158" customWidth="1"/>
    <col min="10760" max="10760" width="12.44140625" style="158" customWidth="1"/>
    <col min="10761" max="10761" width="11.44140625" style="158" customWidth="1"/>
    <col min="10762" max="10762" width="9.109375" style="158"/>
    <col min="10763" max="10763" width="8.88671875" style="158" customWidth="1"/>
    <col min="10764" max="11008" width="9.109375" style="158"/>
    <col min="11009" max="11009" width="5.88671875" style="158" customWidth="1"/>
    <col min="11010" max="11010" width="5.6640625" style="158" customWidth="1"/>
    <col min="11011" max="11011" width="12.33203125" style="158" customWidth="1"/>
    <col min="11012" max="11012" width="8.33203125" style="158" customWidth="1"/>
    <col min="11013" max="11013" width="10.88671875" style="158" customWidth="1"/>
    <col min="11014" max="11014" width="14.33203125" style="158" customWidth="1"/>
    <col min="11015" max="11015" width="13.33203125" style="158" customWidth="1"/>
    <col min="11016" max="11016" width="12.44140625" style="158" customWidth="1"/>
    <col min="11017" max="11017" width="11.44140625" style="158" customWidth="1"/>
    <col min="11018" max="11018" width="9.109375" style="158"/>
    <col min="11019" max="11019" width="8.88671875" style="158" customWidth="1"/>
    <col min="11020" max="11264" width="9.109375" style="158"/>
    <col min="11265" max="11265" width="5.88671875" style="158" customWidth="1"/>
    <col min="11266" max="11266" width="5.6640625" style="158" customWidth="1"/>
    <col min="11267" max="11267" width="12.33203125" style="158" customWidth="1"/>
    <col min="11268" max="11268" width="8.33203125" style="158" customWidth="1"/>
    <col min="11269" max="11269" width="10.88671875" style="158" customWidth="1"/>
    <col min="11270" max="11270" width="14.33203125" style="158" customWidth="1"/>
    <col min="11271" max="11271" width="13.33203125" style="158" customWidth="1"/>
    <col min="11272" max="11272" width="12.44140625" style="158" customWidth="1"/>
    <col min="11273" max="11273" width="11.44140625" style="158" customWidth="1"/>
    <col min="11274" max="11274" width="9.109375" style="158"/>
    <col min="11275" max="11275" width="8.88671875" style="158" customWidth="1"/>
    <col min="11276" max="11520" width="9.109375" style="158"/>
    <col min="11521" max="11521" width="5.88671875" style="158" customWidth="1"/>
    <col min="11522" max="11522" width="5.6640625" style="158" customWidth="1"/>
    <col min="11523" max="11523" width="12.33203125" style="158" customWidth="1"/>
    <col min="11524" max="11524" width="8.33203125" style="158" customWidth="1"/>
    <col min="11525" max="11525" width="10.88671875" style="158" customWidth="1"/>
    <col min="11526" max="11526" width="14.33203125" style="158" customWidth="1"/>
    <col min="11527" max="11527" width="13.33203125" style="158" customWidth="1"/>
    <col min="11528" max="11528" width="12.44140625" style="158" customWidth="1"/>
    <col min="11529" max="11529" width="11.44140625" style="158" customWidth="1"/>
    <col min="11530" max="11530" width="9.109375" style="158"/>
    <col min="11531" max="11531" width="8.88671875" style="158" customWidth="1"/>
    <col min="11532" max="11776" width="9.109375" style="158"/>
    <col min="11777" max="11777" width="5.88671875" style="158" customWidth="1"/>
    <col min="11778" max="11778" width="5.6640625" style="158" customWidth="1"/>
    <col min="11779" max="11779" width="12.33203125" style="158" customWidth="1"/>
    <col min="11780" max="11780" width="8.33203125" style="158" customWidth="1"/>
    <col min="11781" max="11781" width="10.88671875" style="158" customWidth="1"/>
    <col min="11782" max="11782" width="14.33203125" style="158" customWidth="1"/>
    <col min="11783" max="11783" width="13.33203125" style="158" customWidth="1"/>
    <col min="11784" max="11784" width="12.44140625" style="158" customWidth="1"/>
    <col min="11785" max="11785" width="11.44140625" style="158" customWidth="1"/>
    <col min="11786" max="11786" width="9.109375" style="158"/>
    <col min="11787" max="11787" width="8.88671875" style="158" customWidth="1"/>
    <col min="11788" max="12032" width="9.109375" style="158"/>
    <col min="12033" max="12033" width="5.88671875" style="158" customWidth="1"/>
    <col min="12034" max="12034" width="5.6640625" style="158" customWidth="1"/>
    <col min="12035" max="12035" width="12.33203125" style="158" customWidth="1"/>
    <col min="12036" max="12036" width="8.33203125" style="158" customWidth="1"/>
    <col min="12037" max="12037" width="10.88671875" style="158" customWidth="1"/>
    <col min="12038" max="12038" width="14.33203125" style="158" customWidth="1"/>
    <col min="12039" max="12039" width="13.33203125" style="158" customWidth="1"/>
    <col min="12040" max="12040" width="12.44140625" style="158" customWidth="1"/>
    <col min="12041" max="12041" width="11.44140625" style="158" customWidth="1"/>
    <col min="12042" max="12042" width="9.109375" style="158"/>
    <col min="12043" max="12043" width="8.88671875" style="158" customWidth="1"/>
    <col min="12044" max="12288" width="9.109375" style="158"/>
    <col min="12289" max="12289" width="5.88671875" style="158" customWidth="1"/>
    <col min="12290" max="12290" width="5.6640625" style="158" customWidth="1"/>
    <col min="12291" max="12291" width="12.33203125" style="158" customWidth="1"/>
    <col min="12292" max="12292" width="8.33203125" style="158" customWidth="1"/>
    <col min="12293" max="12293" width="10.88671875" style="158" customWidth="1"/>
    <col min="12294" max="12294" width="14.33203125" style="158" customWidth="1"/>
    <col min="12295" max="12295" width="13.33203125" style="158" customWidth="1"/>
    <col min="12296" max="12296" width="12.44140625" style="158" customWidth="1"/>
    <col min="12297" max="12297" width="11.44140625" style="158" customWidth="1"/>
    <col min="12298" max="12298" width="9.109375" style="158"/>
    <col min="12299" max="12299" width="8.88671875" style="158" customWidth="1"/>
    <col min="12300" max="12544" width="9.109375" style="158"/>
    <col min="12545" max="12545" width="5.88671875" style="158" customWidth="1"/>
    <col min="12546" max="12546" width="5.6640625" style="158" customWidth="1"/>
    <col min="12547" max="12547" width="12.33203125" style="158" customWidth="1"/>
    <col min="12548" max="12548" width="8.33203125" style="158" customWidth="1"/>
    <col min="12549" max="12549" width="10.88671875" style="158" customWidth="1"/>
    <col min="12550" max="12550" width="14.33203125" style="158" customWidth="1"/>
    <col min="12551" max="12551" width="13.33203125" style="158" customWidth="1"/>
    <col min="12552" max="12552" width="12.44140625" style="158" customWidth="1"/>
    <col min="12553" max="12553" width="11.44140625" style="158" customWidth="1"/>
    <col min="12554" max="12554" width="9.109375" style="158"/>
    <col min="12555" max="12555" width="8.88671875" style="158" customWidth="1"/>
    <col min="12556" max="12800" width="9.109375" style="158"/>
    <col min="12801" max="12801" width="5.88671875" style="158" customWidth="1"/>
    <col min="12802" max="12802" width="5.6640625" style="158" customWidth="1"/>
    <col min="12803" max="12803" width="12.33203125" style="158" customWidth="1"/>
    <col min="12804" max="12804" width="8.33203125" style="158" customWidth="1"/>
    <col min="12805" max="12805" width="10.88671875" style="158" customWidth="1"/>
    <col min="12806" max="12806" width="14.33203125" style="158" customWidth="1"/>
    <col min="12807" max="12807" width="13.33203125" style="158" customWidth="1"/>
    <col min="12808" max="12808" width="12.44140625" style="158" customWidth="1"/>
    <col min="12809" max="12809" width="11.44140625" style="158" customWidth="1"/>
    <col min="12810" max="12810" width="9.109375" style="158"/>
    <col min="12811" max="12811" width="8.88671875" style="158" customWidth="1"/>
    <col min="12812" max="13056" width="9.109375" style="158"/>
    <col min="13057" max="13057" width="5.88671875" style="158" customWidth="1"/>
    <col min="13058" max="13058" width="5.6640625" style="158" customWidth="1"/>
    <col min="13059" max="13059" width="12.33203125" style="158" customWidth="1"/>
    <col min="13060" max="13060" width="8.33203125" style="158" customWidth="1"/>
    <col min="13061" max="13061" width="10.88671875" style="158" customWidth="1"/>
    <col min="13062" max="13062" width="14.33203125" style="158" customWidth="1"/>
    <col min="13063" max="13063" width="13.33203125" style="158" customWidth="1"/>
    <col min="13064" max="13064" width="12.44140625" style="158" customWidth="1"/>
    <col min="13065" max="13065" width="11.44140625" style="158" customWidth="1"/>
    <col min="13066" max="13066" width="9.109375" style="158"/>
    <col min="13067" max="13067" width="8.88671875" style="158" customWidth="1"/>
    <col min="13068" max="13312" width="9.109375" style="158"/>
    <col min="13313" max="13313" width="5.88671875" style="158" customWidth="1"/>
    <col min="13314" max="13314" width="5.6640625" style="158" customWidth="1"/>
    <col min="13315" max="13315" width="12.33203125" style="158" customWidth="1"/>
    <col min="13316" max="13316" width="8.33203125" style="158" customWidth="1"/>
    <col min="13317" max="13317" width="10.88671875" style="158" customWidth="1"/>
    <col min="13318" max="13318" width="14.33203125" style="158" customWidth="1"/>
    <col min="13319" max="13319" width="13.33203125" style="158" customWidth="1"/>
    <col min="13320" max="13320" width="12.44140625" style="158" customWidth="1"/>
    <col min="13321" max="13321" width="11.44140625" style="158" customWidth="1"/>
    <col min="13322" max="13322" width="9.109375" style="158"/>
    <col min="13323" max="13323" width="8.88671875" style="158" customWidth="1"/>
    <col min="13324" max="13568" width="9.109375" style="158"/>
    <col min="13569" max="13569" width="5.88671875" style="158" customWidth="1"/>
    <col min="13570" max="13570" width="5.6640625" style="158" customWidth="1"/>
    <col min="13571" max="13571" width="12.33203125" style="158" customWidth="1"/>
    <col min="13572" max="13572" width="8.33203125" style="158" customWidth="1"/>
    <col min="13573" max="13573" width="10.88671875" style="158" customWidth="1"/>
    <col min="13574" max="13574" width="14.33203125" style="158" customWidth="1"/>
    <col min="13575" max="13575" width="13.33203125" style="158" customWidth="1"/>
    <col min="13576" max="13576" width="12.44140625" style="158" customWidth="1"/>
    <col min="13577" max="13577" width="11.44140625" style="158" customWidth="1"/>
    <col min="13578" max="13578" width="9.109375" style="158"/>
    <col min="13579" max="13579" width="8.88671875" style="158" customWidth="1"/>
    <col min="13580" max="13824" width="9.109375" style="158"/>
    <col min="13825" max="13825" width="5.88671875" style="158" customWidth="1"/>
    <col min="13826" max="13826" width="5.6640625" style="158" customWidth="1"/>
    <col min="13827" max="13827" width="12.33203125" style="158" customWidth="1"/>
    <col min="13828" max="13828" width="8.33203125" style="158" customWidth="1"/>
    <col min="13829" max="13829" width="10.88671875" style="158" customWidth="1"/>
    <col min="13830" max="13830" width="14.33203125" style="158" customWidth="1"/>
    <col min="13831" max="13831" width="13.33203125" style="158" customWidth="1"/>
    <col min="13832" max="13832" width="12.44140625" style="158" customWidth="1"/>
    <col min="13833" max="13833" width="11.44140625" style="158" customWidth="1"/>
    <col min="13834" max="13834" width="9.109375" style="158"/>
    <col min="13835" max="13835" width="8.88671875" style="158" customWidth="1"/>
    <col min="13836" max="14080" width="9.109375" style="158"/>
    <col min="14081" max="14081" width="5.88671875" style="158" customWidth="1"/>
    <col min="14082" max="14082" width="5.6640625" style="158" customWidth="1"/>
    <col min="14083" max="14083" width="12.33203125" style="158" customWidth="1"/>
    <col min="14084" max="14084" width="8.33203125" style="158" customWidth="1"/>
    <col min="14085" max="14085" width="10.88671875" style="158" customWidth="1"/>
    <col min="14086" max="14086" width="14.33203125" style="158" customWidth="1"/>
    <col min="14087" max="14087" width="13.33203125" style="158" customWidth="1"/>
    <col min="14088" max="14088" width="12.44140625" style="158" customWidth="1"/>
    <col min="14089" max="14089" width="11.44140625" style="158" customWidth="1"/>
    <col min="14090" max="14090" width="9.109375" style="158"/>
    <col min="14091" max="14091" width="8.88671875" style="158" customWidth="1"/>
    <col min="14092" max="14336" width="9.109375" style="158"/>
    <col min="14337" max="14337" width="5.88671875" style="158" customWidth="1"/>
    <col min="14338" max="14338" width="5.6640625" style="158" customWidth="1"/>
    <col min="14339" max="14339" width="12.33203125" style="158" customWidth="1"/>
    <col min="14340" max="14340" width="8.33203125" style="158" customWidth="1"/>
    <col min="14341" max="14341" width="10.88671875" style="158" customWidth="1"/>
    <col min="14342" max="14342" width="14.33203125" style="158" customWidth="1"/>
    <col min="14343" max="14343" width="13.33203125" style="158" customWidth="1"/>
    <col min="14344" max="14344" width="12.44140625" style="158" customWidth="1"/>
    <col min="14345" max="14345" width="11.44140625" style="158" customWidth="1"/>
    <col min="14346" max="14346" width="9.109375" style="158"/>
    <col min="14347" max="14347" width="8.88671875" style="158" customWidth="1"/>
    <col min="14348" max="14592" width="9.109375" style="158"/>
    <col min="14593" max="14593" width="5.88671875" style="158" customWidth="1"/>
    <col min="14594" max="14594" width="5.6640625" style="158" customWidth="1"/>
    <col min="14595" max="14595" width="12.33203125" style="158" customWidth="1"/>
    <col min="14596" max="14596" width="8.33203125" style="158" customWidth="1"/>
    <col min="14597" max="14597" width="10.88671875" style="158" customWidth="1"/>
    <col min="14598" max="14598" width="14.33203125" style="158" customWidth="1"/>
    <col min="14599" max="14599" width="13.33203125" style="158" customWidth="1"/>
    <col min="14600" max="14600" width="12.44140625" style="158" customWidth="1"/>
    <col min="14601" max="14601" width="11.44140625" style="158" customWidth="1"/>
    <col min="14602" max="14602" width="9.109375" style="158"/>
    <col min="14603" max="14603" width="8.88671875" style="158" customWidth="1"/>
    <col min="14604" max="14848" width="9.109375" style="158"/>
    <col min="14849" max="14849" width="5.88671875" style="158" customWidth="1"/>
    <col min="14850" max="14850" width="5.6640625" style="158" customWidth="1"/>
    <col min="14851" max="14851" width="12.33203125" style="158" customWidth="1"/>
    <col min="14852" max="14852" width="8.33203125" style="158" customWidth="1"/>
    <col min="14853" max="14853" width="10.88671875" style="158" customWidth="1"/>
    <col min="14854" max="14854" width="14.33203125" style="158" customWidth="1"/>
    <col min="14855" max="14855" width="13.33203125" style="158" customWidth="1"/>
    <col min="14856" max="14856" width="12.44140625" style="158" customWidth="1"/>
    <col min="14857" max="14857" width="11.44140625" style="158" customWidth="1"/>
    <col min="14858" max="14858" width="9.109375" style="158"/>
    <col min="14859" max="14859" width="8.88671875" style="158" customWidth="1"/>
    <col min="14860" max="15104" width="9.109375" style="158"/>
    <col min="15105" max="15105" width="5.88671875" style="158" customWidth="1"/>
    <col min="15106" max="15106" width="5.6640625" style="158" customWidth="1"/>
    <col min="15107" max="15107" width="12.33203125" style="158" customWidth="1"/>
    <col min="15108" max="15108" width="8.33203125" style="158" customWidth="1"/>
    <col min="15109" max="15109" width="10.88671875" style="158" customWidth="1"/>
    <col min="15110" max="15110" width="14.33203125" style="158" customWidth="1"/>
    <col min="15111" max="15111" width="13.33203125" style="158" customWidth="1"/>
    <col min="15112" max="15112" width="12.44140625" style="158" customWidth="1"/>
    <col min="15113" max="15113" width="11.44140625" style="158" customWidth="1"/>
    <col min="15114" max="15114" width="9.109375" style="158"/>
    <col min="15115" max="15115" width="8.88671875" style="158" customWidth="1"/>
    <col min="15116" max="15360" width="9.109375" style="158"/>
    <col min="15361" max="15361" width="5.88671875" style="158" customWidth="1"/>
    <col min="15362" max="15362" width="5.6640625" style="158" customWidth="1"/>
    <col min="15363" max="15363" width="12.33203125" style="158" customWidth="1"/>
    <col min="15364" max="15364" width="8.33203125" style="158" customWidth="1"/>
    <col min="15365" max="15365" width="10.88671875" style="158" customWidth="1"/>
    <col min="15366" max="15366" width="14.33203125" style="158" customWidth="1"/>
    <col min="15367" max="15367" width="13.33203125" style="158" customWidth="1"/>
    <col min="15368" max="15368" width="12.44140625" style="158" customWidth="1"/>
    <col min="15369" max="15369" width="11.44140625" style="158" customWidth="1"/>
    <col min="15370" max="15370" width="9.109375" style="158"/>
    <col min="15371" max="15371" width="8.88671875" style="158" customWidth="1"/>
    <col min="15372" max="15616" width="9.109375" style="158"/>
    <col min="15617" max="15617" width="5.88671875" style="158" customWidth="1"/>
    <col min="15618" max="15618" width="5.6640625" style="158" customWidth="1"/>
    <col min="15619" max="15619" width="12.33203125" style="158" customWidth="1"/>
    <col min="15620" max="15620" width="8.33203125" style="158" customWidth="1"/>
    <col min="15621" max="15621" width="10.88671875" style="158" customWidth="1"/>
    <col min="15622" max="15622" width="14.33203125" style="158" customWidth="1"/>
    <col min="15623" max="15623" width="13.33203125" style="158" customWidth="1"/>
    <col min="15624" max="15624" width="12.44140625" style="158" customWidth="1"/>
    <col min="15625" max="15625" width="11.44140625" style="158" customWidth="1"/>
    <col min="15626" max="15626" width="9.109375" style="158"/>
    <col min="15627" max="15627" width="8.88671875" style="158" customWidth="1"/>
    <col min="15628" max="15872" width="9.109375" style="158"/>
    <col min="15873" max="15873" width="5.88671875" style="158" customWidth="1"/>
    <col min="15874" max="15874" width="5.6640625" style="158" customWidth="1"/>
    <col min="15875" max="15875" width="12.33203125" style="158" customWidth="1"/>
    <col min="15876" max="15876" width="8.33203125" style="158" customWidth="1"/>
    <col min="15877" max="15877" width="10.88671875" style="158" customWidth="1"/>
    <col min="15878" max="15878" width="14.33203125" style="158" customWidth="1"/>
    <col min="15879" max="15879" width="13.33203125" style="158" customWidth="1"/>
    <col min="15880" max="15880" width="12.44140625" style="158" customWidth="1"/>
    <col min="15881" max="15881" width="11.44140625" style="158" customWidth="1"/>
    <col min="15882" max="15882" width="9.109375" style="158"/>
    <col min="15883" max="15883" width="8.88671875" style="158" customWidth="1"/>
    <col min="15884" max="16128" width="9.109375" style="158"/>
    <col min="16129" max="16129" width="5.88671875" style="158" customWidth="1"/>
    <col min="16130" max="16130" width="5.6640625" style="158" customWidth="1"/>
    <col min="16131" max="16131" width="12.33203125" style="158" customWidth="1"/>
    <col min="16132" max="16132" width="8.33203125" style="158" customWidth="1"/>
    <col min="16133" max="16133" width="10.88671875" style="158" customWidth="1"/>
    <col min="16134" max="16134" width="14.33203125" style="158" customWidth="1"/>
    <col min="16135" max="16135" width="13.33203125" style="158" customWidth="1"/>
    <col min="16136" max="16136" width="12.44140625" style="158" customWidth="1"/>
    <col min="16137" max="16137" width="11.44140625" style="158" customWidth="1"/>
    <col min="16138" max="16138" width="9.109375" style="158"/>
    <col min="16139" max="16139" width="8.88671875" style="158" customWidth="1"/>
    <col min="16140" max="16384" width="9.109375" style="158"/>
  </cols>
  <sheetData>
    <row r="1" spans="1:12" ht="17.399999999999999" x14ac:dyDescent="0.25">
      <c r="A1" s="93" t="s">
        <v>29</v>
      </c>
      <c r="C1" s="95"/>
      <c r="D1" s="97" t="s">
        <v>30</v>
      </c>
      <c r="G1" s="99"/>
      <c r="H1" s="100" t="s">
        <v>31</v>
      </c>
      <c r="I1" s="96"/>
      <c r="J1" s="101"/>
    </row>
    <row r="2" spans="1:12" x14ac:dyDescent="0.25">
      <c r="B2" s="105"/>
      <c r="C2" s="106"/>
      <c r="D2" s="108" t="s">
        <v>110</v>
      </c>
      <c r="F2" s="109"/>
      <c r="G2" s="99"/>
      <c r="H2" s="110"/>
      <c r="I2" s="111"/>
      <c r="J2" s="112"/>
    </row>
    <row r="3" spans="1:12" ht="13.2" x14ac:dyDescent="0.25">
      <c r="A3" s="113" t="s">
        <v>33</v>
      </c>
      <c r="B3" s="113"/>
      <c r="C3" s="113"/>
      <c r="D3" s="114"/>
      <c r="E3" s="113"/>
      <c r="F3" s="114"/>
      <c r="G3" s="114"/>
      <c r="H3" s="114"/>
      <c r="I3" s="113"/>
      <c r="J3" s="115" t="s">
        <v>34</v>
      </c>
    </row>
    <row r="4" spans="1:12" thickBot="1" x14ac:dyDescent="0.3">
      <c r="A4" s="116" t="s">
        <v>29</v>
      </c>
      <c r="B4" s="116"/>
      <c r="C4" s="117"/>
      <c r="D4" s="118"/>
      <c r="E4" s="118"/>
      <c r="F4" s="119"/>
      <c r="G4" s="120"/>
      <c r="H4" s="121"/>
      <c r="I4" s="122" t="s">
        <v>54</v>
      </c>
      <c r="J4" s="122"/>
    </row>
    <row r="5" spans="1:12" ht="13.2" x14ac:dyDescent="0.25">
      <c r="A5" s="123"/>
      <c r="B5" s="123"/>
      <c r="C5" s="124"/>
      <c r="D5" s="124"/>
      <c r="E5" s="124"/>
      <c r="F5" s="123"/>
      <c r="G5" s="123"/>
      <c r="H5" s="123"/>
      <c r="I5" s="124"/>
      <c r="J5" s="125"/>
    </row>
    <row r="6" spans="1:12" x14ac:dyDescent="0.25">
      <c r="F6" s="126"/>
    </row>
    <row r="7" spans="1:12" ht="20.100000000000001" customHeight="1" x14ac:dyDescent="0.25">
      <c r="A7" s="128">
        <v>1</v>
      </c>
      <c r="B7" s="129" t="s">
        <v>55</v>
      </c>
      <c r="C7" s="159" t="s">
        <v>78</v>
      </c>
      <c r="D7" s="159" t="s">
        <v>79</v>
      </c>
      <c r="E7" s="159" t="s">
        <v>47</v>
      </c>
    </row>
    <row r="8" spans="1:12" ht="20.100000000000001" customHeight="1" x14ac:dyDescent="0.25">
      <c r="B8" s="131"/>
      <c r="C8" s="160"/>
      <c r="D8" s="160"/>
      <c r="E8" s="161"/>
      <c r="F8" s="133" t="s">
        <v>78</v>
      </c>
    </row>
    <row r="9" spans="1:12" ht="20.100000000000001" customHeight="1" thickBot="1" x14ac:dyDescent="0.3">
      <c r="A9" s="128">
        <v>2</v>
      </c>
      <c r="B9" s="129" t="s">
        <v>56</v>
      </c>
      <c r="C9" s="159" t="s">
        <v>117</v>
      </c>
      <c r="D9" s="159" t="s">
        <v>118</v>
      </c>
      <c r="E9" s="162" t="s">
        <v>39</v>
      </c>
      <c r="F9" s="98" t="s">
        <v>25</v>
      </c>
      <c r="G9" s="136"/>
      <c r="H9" s="137"/>
      <c r="I9" s="137"/>
      <c r="J9" s="137"/>
      <c r="K9" s="138"/>
      <c r="L9" s="139"/>
    </row>
    <row r="10" spans="1:12" ht="20.100000000000001" customHeight="1" x14ac:dyDescent="0.25">
      <c r="B10" s="131"/>
      <c r="C10" s="160"/>
      <c r="D10" s="160"/>
      <c r="E10" s="160"/>
      <c r="G10" s="145" t="s">
        <v>142</v>
      </c>
      <c r="H10" s="146"/>
      <c r="I10" s="137"/>
      <c r="J10" s="137"/>
      <c r="K10" s="138"/>
      <c r="L10" s="139"/>
    </row>
    <row r="11" spans="1:12" ht="20.100000000000001" customHeight="1" thickBot="1" x14ac:dyDescent="0.3">
      <c r="A11" s="128">
        <v>3</v>
      </c>
      <c r="B11" s="129" t="s">
        <v>59</v>
      </c>
      <c r="C11" s="159" t="s">
        <v>115</v>
      </c>
      <c r="D11" s="159" t="s">
        <v>116</v>
      </c>
      <c r="E11" s="159" t="s">
        <v>39</v>
      </c>
      <c r="G11" s="269" t="s">
        <v>25</v>
      </c>
      <c r="H11" s="270"/>
      <c r="I11" s="137"/>
      <c r="J11" s="137"/>
      <c r="K11" s="138"/>
      <c r="L11" s="139"/>
    </row>
    <row r="12" spans="1:12" ht="20.100000000000001" customHeight="1" x14ac:dyDescent="0.25">
      <c r="B12" s="131"/>
      <c r="C12" s="160"/>
      <c r="D12" s="160"/>
      <c r="E12" s="161"/>
      <c r="F12" s="283" t="s">
        <v>80</v>
      </c>
      <c r="G12" s="136"/>
      <c r="H12" s="137"/>
      <c r="I12" s="137"/>
      <c r="J12" s="137"/>
      <c r="K12" s="138"/>
      <c r="L12" s="139"/>
    </row>
    <row r="13" spans="1:12" ht="20.100000000000001" customHeight="1" x14ac:dyDescent="0.25">
      <c r="A13" s="128">
        <v>4</v>
      </c>
      <c r="B13" s="129" t="s">
        <v>60</v>
      </c>
      <c r="C13" s="159" t="s">
        <v>80</v>
      </c>
      <c r="D13" s="159" t="s">
        <v>76</v>
      </c>
      <c r="E13" s="162" t="s">
        <v>37</v>
      </c>
      <c r="F13" s="98" t="s">
        <v>25</v>
      </c>
      <c r="G13" s="143"/>
      <c r="H13" s="143"/>
      <c r="I13" s="137"/>
      <c r="J13" s="137"/>
      <c r="K13" s="138"/>
      <c r="L13" s="139"/>
    </row>
    <row r="14" spans="1:12" ht="20.100000000000001" customHeight="1" x14ac:dyDescent="0.25">
      <c r="B14" s="131"/>
      <c r="C14" s="103"/>
      <c r="G14" s="143"/>
      <c r="I14" s="192"/>
      <c r="J14" s="137"/>
      <c r="K14" s="138"/>
      <c r="L14" s="139"/>
    </row>
    <row r="15" spans="1:12" ht="20.100000000000001" customHeight="1" x14ac:dyDescent="0.25">
      <c r="A15" s="128">
        <v>1</v>
      </c>
      <c r="B15" s="130" t="s">
        <v>61</v>
      </c>
      <c r="C15" s="134" t="s">
        <v>119</v>
      </c>
      <c r="D15" s="130" t="s">
        <v>120</v>
      </c>
      <c r="E15" s="130" t="s">
        <v>103</v>
      </c>
      <c r="G15" s="143"/>
      <c r="I15" s="271"/>
      <c r="J15" s="137"/>
      <c r="K15" s="138"/>
      <c r="L15" s="139"/>
    </row>
    <row r="16" spans="1:12" ht="20.100000000000001" customHeight="1" x14ac:dyDescent="0.25">
      <c r="B16" s="131"/>
      <c r="C16" s="103"/>
      <c r="E16" s="132"/>
      <c r="F16" s="147"/>
      <c r="G16" s="137"/>
      <c r="H16" s="137"/>
      <c r="I16" s="137"/>
      <c r="J16" s="137"/>
      <c r="K16" s="138"/>
      <c r="L16" s="139"/>
    </row>
    <row r="17" spans="1:12" ht="20.100000000000001" customHeight="1" thickBot="1" x14ac:dyDescent="0.3">
      <c r="A17" s="128">
        <v>2</v>
      </c>
      <c r="B17" s="129"/>
      <c r="C17" s="134"/>
      <c r="D17" s="130"/>
      <c r="E17" s="135"/>
      <c r="G17" s="136"/>
      <c r="H17" s="137"/>
      <c r="I17" s="137"/>
      <c r="J17" s="137"/>
      <c r="K17" s="138"/>
      <c r="L17" s="139"/>
    </row>
    <row r="18" spans="1:12" ht="20.100000000000001" customHeight="1" x14ac:dyDescent="0.25">
      <c r="B18" s="131"/>
      <c r="C18" s="103"/>
      <c r="G18" s="284" t="s">
        <v>123</v>
      </c>
      <c r="H18" s="285"/>
      <c r="I18" s="137"/>
      <c r="J18" s="137"/>
      <c r="K18" s="138"/>
      <c r="L18" s="139"/>
    </row>
    <row r="19" spans="1:12" ht="20.100000000000001" customHeight="1" thickBot="1" x14ac:dyDescent="0.3">
      <c r="A19" s="128">
        <v>3</v>
      </c>
      <c r="B19" s="150"/>
      <c r="C19" s="134"/>
      <c r="D19" s="130"/>
      <c r="E19" s="130"/>
      <c r="G19" s="269" t="s">
        <v>25</v>
      </c>
      <c r="H19" s="270"/>
      <c r="I19" s="137"/>
      <c r="J19" s="137"/>
      <c r="K19" s="138"/>
      <c r="L19" s="139"/>
    </row>
    <row r="20" spans="1:12" ht="20.100000000000001" customHeight="1" x14ac:dyDescent="0.25">
      <c r="B20" s="131"/>
      <c r="C20" s="103"/>
      <c r="E20" s="132"/>
      <c r="F20" s="130"/>
      <c r="G20" s="136"/>
      <c r="H20" s="137"/>
      <c r="I20" s="137"/>
      <c r="J20" s="137"/>
      <c r="K20" s="138"/>
      <c r="L20" s="139"/>
    </row>
    <row r="21" spans="1:12" ht="20.100000000000001" customHeight="1" x14ac:dyDescent="0.25">
      <c r="A21" s="128">
        <v>4</v>
      </c>
      <c r="B21" s="130" t="s">
        <v>66</v>
      </c>
      <c r="C21" s="134" t="s">
        <v>121</v>
      </c>
      <c r="D21" s="130" t="s">
        <v>122</v>
      </c>
      <c r="E21" s="135" t="s">
        <v>47</v>
      </c>
      <c r="G21" s="137"/>
      <c r="H21" s="137"/>
      <c r="I21" s="137"/>
      <c r="J21" s="137"/>
      <c r="K21" s="138"/>
      <c r="L21" s="139"/>
    </row>
    <row r="22" spans="1:12" ht="12" customHeight="1" x14ac:dyDescent="0.25">
      <c r="B22" s="131"/>
      <c r="C22" s="103"/>
      <c r="G22" s="137"/>
      <c r="H22" s="137"/>
      <c r="K22" s="138"/>
      <c r="L22" s="139"/>
    </row>
    <row r="23" spans="1:12" x14ac:dyDescent="0.25">
      <c r="B23" s="127"/>
      <c r="G23" s="137"/>
      <c r="H23" s="137"/>
      <c r="I23" s="137"/>
      <c r="J23" s="153"/>
      <c r="K23" s="153"/>
      <c r="L23" s="154"/>
    </row>
    <row r="24" spans="1:12" x14ac:dyDescent="0.25">
      <c r="B24" s="127"/>
      <c r="F24" s="94"/>
      <c r="G24" s="137"/>
      <c r="H24" s="137"/>
      <c r="I24" s="137"/>
      <c r="J24" s="137"/>
      <c r="K24" s="155"/>
      <c r="L24" s="154"/>
    </row>
    <row r="25" spans="1:12" x14ac:dyDescent="0.25">
      <c r="B25" s="127"/>
      <c r="G25" s="137"/>
      <c r="H25" s="137"/>
      <c r="I25" s="137"/>
      <c r="J25" s="137"/>
      <c r="K25" s="155"/>
      <c r="L25" s="154"/>
    </row>
    <row r="26" spans="1:12" x14ac:dyDescent="0.25">
      <c r="B26" s="127"/>
      <c r="G26" s="94"/>
      <c r="H26" s="137"/>
      <c r="I26" s="137"/>
      <c r="J26" s="137"/>
      <c r="K26" s="155"/>
      <c r="L26" s="154"/>
    </row>
    <row r="27" spans="1:12" x14ac:dyDescent="0.25">
      <c r="B27" s="127"/>
      <c r="G27" s="143"/>
      <c r="H27" s="137"/>
      <c r="I27" s="137"/>
      <c r="J27" s="137"/>
      <c r="K27" s="155"/>
      <c r="L27" s="154"/>
    </row>
    <row r="28" spans="1:12" x14ac:dyDescent="0.25">
      <c r="A28" s="272"/>
      <c r="B28" s="272"/>
      <c r="C28" s="273"/>
      <c r="D28" s="274"/>
      <c r="E28" s="274"/>
      <c r="F28" s="274"/>
      <c r="G28" s="275"/>
      <c r="H28" s="276"/>
      <c r="I28" s="276"/>
      <c r="J28" s="277"/>
      <c r="K28" s="278"/>
      <c r="L28" s="154"/>
    </row>
    <row r="29" spans="1:12" x14ac:dyDescent="0.25">
      <c r="A29" s="272"/>
      <c r="B29" s="272"/>
      <c r="C29" s="273"/>
      <c r="D29" s="274"/>
      <c r="E29" s="274"/>
      <c r="F29" s="274"/>
      <c r="G29" s="275"/>
      <c r="H29" s="276"/>
      <c r="I29" s="276"/>
      <c r="J29" s="277"/>
      <c r="K29" s="278"/>
      <c r="L29" s="154"/>
    </row>
    <row r="30" spans="1:12" x14ac:dyDescent="0.25">
      <c r="A30" s="272"/>
      <c r="B30" s="272"/>
      <c r="C30" s="273"/>
      <c r="D30" s="279"/>
      <c r="E30" s="274"/>
      <c r="F30" s="274"/>
      <c r="G30" s="275"/>
      <c r="H30" s="277"/>
      <c r="I30" s="277"/>
      <c r="J30" s="277"/>
      <c r="K30" s="278"/>
      <c r="L30" s="154"/>
    </row>
    <row r="31" spans="1:12" ht="15.6" x14ac:dyDescent="0.25">
      <c r="A31" s="272"/>
      <c r="B31" s="272"/>
      <c r="C31" s="273"/>
      <c r="D31" s="279"/>
      <c r="E31" s="274"/>
      <c r="F31" s="274"/>
      <c r="G31" s="275"/>
      <c r="H31" s="149"/>
      <c r="I31" s="149"/>
      <c r="J31" s="277"/>
      <c r="K31" s="280"/>
      <c r="L31" s="139"/>
    </row>
    <row r="32" spans="1:12" x14ac:dyDescent="0.25">
      <c r="A32" s="272"/>
      <c r="B32" s="272"/>
      <c r="C32" s="273"/>
      <c r="D32" s="279"/>
      <c r="E32" s="274"/>
      <c r="F32" s="274"/>
      <c r="G32" s="275"/>
      <c r="H32" s="281"/>
      <c r="I32" s="277"/>
      <c r="J32" s="277"/>
      <c r="K32" s="280"/>
      <c r="L32" s="139"/>
    </row>
    <row r="33" spans="1:12" x14ac:dyDescent="0.25">
      <c r="A33" s="272"/>
      <c r="B33" s="272"/>
      <c r="C33" s="273"/>
      <c r="D33" s="279"/>
      <c r="E33" s="274"/>
      <c r="F33" s="274"/>
      <c r="G33" s="274"/>
      <c r="H33" s="277"/>
      <c r="I33" s="277"/>
      <c r="J33" s="277"/>
      <c r="K33" s="280"/>
      <c r="L33" s="139"/>
    </row>
    <row r="34" spans="1:12" x14ac:dyDescent="0.25">
      <c r="A34" s="272"/>
      <c r="B34" s="272"/>
      <c r="C34" s="273"/>
      <c r="D34" s="279"/>
      <c r="E34" s="274"/>
      <c r="F34" s="274"/>
      <c r="G34" s="275"/>
      <c r="H34" s="281"/>
      <c r="I34" s="281"/>
      <c r="J34" s="277"/>
      <c r="K34" s="280"/>
      <c r="L34" s="139"/>
    </row>
    <row r="35" spans="1:12" x14ac:dyDescent="0.25">
      <c r="A35" s="272"/>
      <c r="B35" s="272"/>
      <c r="C35" s="273"/>
      <c r="D35" s="279"/>
      <c r="E35" s="274"/>
      <c r="F35" s="274"/>
      <c r="G35" s="275"/>
      <c r="H35" s="281"/>
      <c r="I35" s="276"/>
      <c r="J35" s="277"/>
      <c r="K35" s="280"/>
      <c r="L35" s="139"/>
    </row>
    <row r="36" spans="1:12" x14ac:dyDescent="0.25">
      <c r="A36" s="272"/>
      <c r="B36" s="272"/>
      <c r="C36" s="274"/>
      <c r="D36" s="279"/>
      <c r="E36" s="274"/>
      <c r="F36" s="274"/>
      <c r="G36" s="275"/>
      <c r="H36" s="281"/>
      <c r="I36" s="276"/>
      <c r="J36" s="277"/>
      <c r="K36" s="280"/>
      <c r="L36" s="139"/>
    </row>
    <row r="37" spans="1:12" x14ac:dyDescent="0.25">
      <c r="A37" s="272"/>
      <c r="B37" s="272"/>
      <c r="C37" s="273"/>
      <c r="D37" s="279"/>
      <c r="E37" s="274"/>
      <c r="F37" s="274"/>
      <c r="G37" s="274"/>
      <c r="H37" s="277"/>
      <c r="I37" s="277"/>
      <c r="J37" s="277"/>
      <c r="K37" s="280"/>
      <c r="L37" s="139"/>
    </row>
    <row r="38" spans="1:12" x14ac:dyDescent="0.25">
      <c r="A38" s="272"/>
      <c r="B38" s="272"/>
      <c r="C38" s="273"/>
      <c r="D38" s="279"/>
      <c r="E38" s="274"/>
      <c r="F38" s="274"/>
      <c r="G38" s="275"/>
      <c r="H38" s="277"/>
      <c r="I38" s="277"/>
      <c r="J38" s="277"/>
      <c r="K38" s="280"/>
      <c r="L38" s="139"/>
    </row>
    <row r="39" spans="1:12" ht="15.6" x14ac:dyDescent="0.25">
      <c r="A39" s="272"/>
      <c r="B39" s="272"/>
      <c r="C39" s="273"/>
      <c r="D39" s="279"/>
      <c r="E39" s="274"/>
      <c r="F39" s="274"/>
      <c r="G39" s="275"/>
      <c r="H39" s="149"/>
      <c r="I39" s="149"/>
      <c r="J39" s="277"/>
      <c r="K39" s="280"/>
      <c r="L39" s="139"/>
    </row>
    <row r="40" spans="1:12" x14ac:dyDescent="0.25">
      <c r="A40" s="272"/>
      <c r="B40" s="272"/>
      <c r="C40" s="282"/>
      <c r="D40" s="279"/>
      <c r="E40" s="274"/>
      <c r="F40" s="274"/>
      <c r="G40" s="275"/>
      <c r="H40" s="281"/>
      <c r="I40" s="277"/>
      <c r="J40" s="277"/>
      <c r="K40" s="280"/>
      <c r="L40" s="139"/>
    </row>
    <row r="41" spans="1:12" x14ac:dyDescent="0.25">
      <c r="A41" s="272"/>
      <c r="B41" s="272"/>
      <c r="C41" s="273"/>
      <c r="D41" s="279"/>
      <c r="E41" s="274"/>
      <c r="F41" s="274"/>
      <c r="G41" s="274"/>
      <c r="H41" s="277"/>
      <c r="I41" s="277"/>
      <c r="J41" s="277"/>
      <c r="K41" s="280"/>
      <c r="L41" s="139"/>
    </row>
    <row r="42" spans="1:12" x14ac:dyDescent="0.25">
      <c r="A42" s="272"/>
      <c r="B42" s="272"/>
      <c r="C42" s="274"/>
      <c r="D42" s="279"/>
      <c r="E42" s="274"/>
      <c r="F42" s="274"/>
      <c r="G42" s="275"/>
      <c r="H42" s="277"/>
      <c r="I42" s="277"/>
      <c r="J42" s="277"/>
      <c r="K42" s="280"/>
      <c r="L42" s="139"/>
    </row>
    <row r="43" spans="1:12" x14ac:dyDescent="0.25">
      <c r="A43" s="272"/>
      <c r="B43" s="272"/>
      <c r="C43" s="273"/>
      <c r="D43" s="279"/>
      <c r="E43" s="274"/>
      <c r="F43" s="274"/>
      <c r="G43" s="275"/>
      <c r="H43" s="277"/>
      <c r="I43" s="277"/>
      <c r="J43" s="277"/>
      <c r="K43" s="280"/>
      <c r="L43" s="139"/>
    </row>
    <row r="44" spans="1:12" x14ac:dyDescent="0.25">
      <c r="A44" s="272"/>
      <c r="B44" s="276"/>
      <c r="C44" s="274"/>
      <c r="D44" s="274"/>
      <c r="E44" s="274"/>
      <c r="F44" s="274"/>
      <c r="G44" s="277"/>
      <c r="H44" s="277"/>
      <c r="I44" s="277"/>
      <c r="J44" s="277"/>
      <c r="K44" s="280"/>
      <c r="L44" s="139"/>
    </row>
    <row r="45" spans="1:12" x14ac:dyDescent="0.25">
      <c r="A45" s="272"/>
      <c r="B45" s="276"/>
      <c r="C45" s="274"/>
      <c r="D45" s="274"/>
      <c r="E45" s="274"/>
      <c r="F45" s="275"/>
      <c r="G45" s="281"/>
      <c r="H45" s="281"/>
      <c r="I45" s="281"/>
      <c r="J45" s="277"/>
      <c r="K45" s="280"/>
      <c r="L45" s="139"/>
    </row>
    <row r="46" spans="1:12" x14ac:dyDescent="0.25">
      <c r="B46" s="127"/>
      <c r="G46" s="143"/>
      <c r="H46" s="94"/>
      <c r="I46" s="143"/>
      <c r="J46" s="137"/>
      <c r="K46" s="138"/>
      <c r="L46" s="139"/>
    </row>
    <row r="47" spans="1:12" x14ac:dyDescent="0.25">
      <c r="B47" s="127"/>
      <c r="G47" s="143"/>
      <c r="H47" s="143"/>
      <c r="I47" s="143"/>
      <c r="J47" s="137"/>
      <c r="K47" s="138"/>
      <c r="L47" s="139"/>
    </row>
    <row r="48" spans="1:12" x14ac:dyDescent="0.25">
      <c r="B48" s="127"/>
      <c r="F48" s="94"/>
      <c r="G48" s="143"/>
      <c r="H48" s="143"/>
      <c r="I48" s="143"/>
      <c r="J48" s="137"/>
      <c r="K48" s="138"/>
      <c r="L48" s="139"/>
    </row>
    <row r="49" spans="2:12" x14ac:dyDescent="0.25">
      <c r="B49" s="127"/>
      <c r="C49" s="137"/>
      <c r="G49" s="137"/>
      <c r="H49" s="137"/>
      <c r="I49" s="137"/>
      <c r="J49" s="137"/>
      <c r="K49" s="138"/>
      <c r="L49" s="139"/>
    </row>
    <row r="50" spans="2:12" x14ac:dyDescent="0.25">
      <c r="B50" s="127"/>
      <c r="G50" s="94"/>
      <c r="H50" s="137"/>
      <c r="I50" s="137"/>
      <c r="J50" s="137"/>
      <c r="K50" s="138"/>
      <c r="L50" s="139"/>
    </row>
    <row r="51" spans="2:12" x14ac:dyDescent="0.25">
      <c r="B51" s="127"/>
      <c r="G51" s="143"/>
      <c r="H51" s="137"/>
      <c r="I51" s="137"/>
      <c r="J51" s="137"/>
      <c r="K51" s="138"/>
      <c r="L51" s="139"/>
    </row>
    <row r="52" spans="2:12" x14ac:dyDescent="0.25">
      <c r="B52" s="127"/>
      <c r="F52" s="94"/>
      <c r="H52" s="137"/>
      <c r="I52" s="137"/>
      <c r="J52" s="137"/>
      <c r="K52" s="138"/>
      <c r="L52" s="139"/>
    </row>
    <row r="53" spans="2:12" x14ac:dyDescent="0.25">
      <c r="B53" s="127"/>
    </row>
  </sheetData>
  <mergeCells count="8">
    <mergeCell ref="I4:J4"/>
    <mergeCell ref="G10:H10"/>
    <mergeCell ref="G18:H18"/>
    <mergeCell ref="J23:K23"/>
    <mergeCell ref="H31:I31"/>
    <mergeCell ref="H39:I39"/>
    <mergeCell ref="G19:H19"/>
    <mergeCell ref="G11:H11"/>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3]!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8194" r:id="rId5" name="Button 2">
              <controlPr defaultSize="0" print="0" autoFill="0" autoPict="0" macro="[3]!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8702-2825-4B2A-97A0-9E551EA79F23}">
  <dimension ref="A1:Z53"/>
  <sheetViews>
    <sheetView zoomScale="85" workbookViewId="0">
      <selection activeCell="M17" sqref="M17"/>
    </sheetView>
  </sheetViews>
  <sheetFormatPr defaultColWidth="9.109375" defaultRowHeight="13.8" x14ac:dyDescent="0.25"/>
  <cols>
    <col min="1" max="1" width="5.88671875" style="104" customWidth="1"/>
    <col min="2" max="2" width="5.6640625" style="94" customWidth="1"/>
    <col min="3" max="3" width="17" style="94" customWidth="1"/>
    <col min="4" max="4" width="11.33203125" style="94" customWidth="1"/>
    <col min="5" max="5" width="10.88671875" style="94" customWidth="1"/>
    <col min="6" max="6" width="14.33203125" style="98" customWidth="1"/>
    <col min="7" max="7" width="13.33203125" style="127" customWidth="1"/>
    <col min="8" max="8" width="12.44140625" style="127" customWidth="1"/>
    <col min="9" max="9" width="11.44140625" style="94" customWidth="1"/>
    <col min="10" max="10" width="9.109375" style="94"/>
    <col min="11" max="11" width="8.88671875" style="102" customWidth="1"/>
    <col min="12" max="21" width="9.109375" style="103"/>
    <col min="22" max="22" width="9.109375" style="157"/>
    <col min="23" max="26" width="9.109375" style="103"/>
    <col min="27" max="256" width="9.109375" style="158"/>
    <col min="257" max="257" width="5.88671875" style="158" customWidth="1"/>
    <col min="258" max="258" width="5.6640625" style="158" customWidth="1"/>
    <col min="259" max="259" width="17" style="158" customWidth="1"/>
    <col min="260" max="260" width="11.33203125" style="158" customWidth="1"/>
    <col min="261" max="261" width="10.88671875" style="158" customWidth="1"/>
    <col min="262" max="262" width="14.33203125" style="158" customWidth="1"/>
    <col min="263" max="263" width="13.33203125" style="158" customWidth="1"/>
    <col min="264" max="264" width="12.44140625" style="158" customWidth="1"/>
    <col min="265" max="265" width="11.44140625" style="158" customWidth="1"/>
    <col min="266" max="266" width="9.109375" style="158"/>
    <col min="267" max="267" width="8.88671875" style="158" customWidth="1"/>
    <col min="268" max="512" width="9.109375" style="158"/>
    <col min="513" max="513" width="5.88671875" style="158" customWidth="1"/>
    <col min="514" max="514" width="5.6640625" style="158" customWidth="1"/>
    <col min="515" max="515" width="17" style="158" customWidth="1"/>
    <col min="516" max="516" width="11.33203125" style="158" customWidth="1"/>
    <col min="517" max="517" width="10.88671875" style="158" customWidth="1"/>
    <col min="518" max="518" width="14.33203125" style="158" customWidth="1"/>
    <col min="519" max="519" width="13.33203125" style="158" customWidth="1"/>
    <col min="520" max="520" width="12.44140625" style="158" customWidth="1"/>
    <col min="521" max="521" width="11.44140625" style="158" customWidth="1"/>
    <col min="522" max="522" width="9.109375" style="158"/>
    <col min="523" max="523" width="8.88671875" style="158" customWidth="1"/>
    <col min="524" max="768" width="9.109375" style="158"/>
    <col min="769" max="769" width="5.88671875" style="158" customWidth="1"/>
    <col min="770" max="770" width="5.6640625" style="158" customWidth="1"/>
    <col min="771" max="771" width="17" style="158" customWidth="1"/>
    <col min="772" max="772" width="11.33203125" style="158" customWidth="1"/>
    <col min="773" max="773" width="10.88671875" style="158" customWidth="1"/>
    <col min="774" max="774" width="14.33203125" style="158" customWidth="1"/>
    <col min="775" max="775" width="13.33203125" style="158" customWidth="1"/>
    <col min="776" max="776" width="12.44140625" style="158" customWidth="1"/>
    <col min="777" max="777" width="11.44140625" style="158" customWidth="1"/>
    <col min="778" max="778" width="9.109375" style="158"/>
    <col min="779" max="779" width="8.88671875" style="158" customWidth="1"/>
    <col min="780" max="1024" width="9.109375" style="158"/>
    <col min="1025" max="1025" width="5.88671875" style="158" customWidth="1"/>
    <col min="1026" max="1026" width="5.6640625" style="158" customWidth="1"/>
    <col min="1027" max="1027" width="17" style="158" customWidth="1"/>
    <col min="1028" max="1028" width="11.33203125" style="158" customWidth="1"/>
    <col min="1029" max="1029" width="10.88671875" style="158" customWidth="1"/>
    <col min="1030" max="1030" width="14.33203125" style="158" customWidth="1"/>
    <col min="1031" max="1031" width="13.33203125" style="158" customWidth="1"/>
    <col min="1032" max="1032" width="12.44140625" style="158" customWidth="1"/>
    <col min="1033" max="1033" width="11.44140625" style="158" customWidth="1"/>
    <col min="1034" max="1034" width="9.109375" style="158"/>
    <col min="1035" max="1035" width="8.88671875" style="158" customWidth="1"/>
    <col min="1036" max="1280" width="9.109375" style="158"/>
    <col min="1281" max="1281" width="5.88671875" style="158" customWidth="1"/>
    <col min="1282" max="1282" width="5.6640625" style="158" customWidth="1"/>
    <col min="1283" max="1283" width="17" style="158" customWidth="1"/>
    <col min="1284" max="1284" width="11.33203125" style="158" customWidth="1"/>
    <col min="1285" max="1285" width="10.88671875" style="158" customWidth="1"/>
    <col min="1286" max="1286" width="14.33203125" style="158" customWidth="1"/>
    <col min="1287" max="1287" width="13.33203125" style="158" customWidth="1"/>
    <col min="1288" max="1288" width="12.44140625" style="158" customWidth="1"/>
    <col min="1289" max="1289" width="11.44140625" style="158" customWidth="1"/>
    <col min="1290" max="1290" width="9.109375" style="158"/>
    <col min="1291" max="1291" width="8.88671875" style="158" customWidth="1"/>
    <col min="1292" max="1536" width="9.109375" style="158"/>
    <col min="1537" max="1537" width="5.88671875" style="158" customWidth="1"/>
    <col min="1538" max="1538" width="5.6640625" style="158" customWidth="1"/>
    <col min="1539" max="1539" width="17" style="158" customWidth="1"/>
    <col min="1540" max="1540" width="11.33203125" style="158" customWidth="1"/>
    <col min="1541" max="1541" width="10.88671875" style="158" customWidth="1"/>
    <col min="1542" max="1542" width="14.33203125" style="158" customWidth="1"/>
    <col min="1543" max="1543" width="13.33203125" style="158" customWidth="1"/>
    <col min="1544" max="1544" width="12.44140625" style="158" customWidth="1"/>
    <col min="1545" max="1545" width="11.44140625" style="158" customWidth="1"/>
    <col min="1546" max="1546" width="9.109375" style="158"/>
    <col min="1547" max="1547" width="8.88671875" style="158" customWidth="1"/>
    <col min="1548" max="1792" width="9.109375" style="158"/>
    <col min="1793" max="1793" width="5.88671875" style="158" customWidth="1"/>
    <col min="1794" max="1794" width="5.6640625" style="158" customWidth="1"/>
    <col min="1795" max="1795" width="17" style="158" customWidth="1"/>
    <col min="1796" max="1796" width="11.33203125" style="158" customWidth="1"/>
    <col min="1797" max="1797" width="10.88671875" style="158" customWidth="1"/>
    <col min="1798" max="1798" width="14.33203125" style="158" customWidth="1"/>
    <col min="1799" max="1799" width="13.33203125" style="158" customWidth="1"/>
    <col min="1800" max="1800" width="12.44140625" style="158" customWidth="1"/>
    <col min="1801" max="1801" width="11.44140625" style="158" customWidth="1"/>
    <col min="1802" max="1802" width="9.109375" style="158"/>
    <col min="1803" max="1803" width="8.88671875" style="158" customWidth="1"/>
    <col min="1804" max="2048" width="9.109375" style="158"/>
    <col min="2049" max="2049" width="5.88671875" style="158" customWidth="1"/>
    <col min="2050" max="2050" width="5.6640625" style="158" customWidth="1"/>
    <col min="2051" max="2051" width="17" style="158" customWidth="1"/>
    <col min="2052" max="2052" width="11.33203125" style="158" customWidth="1"/>
    <col min="2053" max="2053" width="10.88671875" style="158" customWidth="1"/>
    <col min="2054" max="2054" width="14.33203125" style="158" customWidth="1"/>
    <col min="2055" max="2055" width="13.33203125" style="158" customWidth="1"/>
    <col min="2056" max="2056" width="12.44140625" style="158" customWidth="1"/>
    <col min="2057" max="2057" width="11.44140625" style="158" customWidth="1"/>
    <col min="2058" max="2058" width="9.109375" style="158"/>
    <col min="2059" max="2059" width="8.88671875" style="158" customWidth="1"/>
    <col min="2060" max="2304" width="9.109375" style="158"/>
    <col min="2305" max="2305" width="5.88671875" style="158" customWidth="1"/>
    <col min="2306" max="2306" width="5.6640625" style="158" customWidth="1"/>
    <col min="2307" max="2307" width="17" style="158" customWidth="1"/>
    <col min="2308" max="2308" width="11.33203125" style="158" customWidth="1"/>
    <col min="2309" max="2309" width="10.88671875" style="158" customWidth="1"/>
    <col min="2310" max="2310" width="14.33203125" style="158" customWidth="1"/>
    <col min="2311" max="2311" width="13.33203125" style="158" customWidth="1"/>
    <col min="2312" max="2312" width="12.44140625" style="158" customWidth="1"/>
    <col min="2313" max="2313" width="11.44140625" style="158" customWidth="1"/>
    <col min="2314" max="2314" width="9.109375" style="158"/>
    <col min="2315" max="2315" width="8.88671875" style="158" customWidth="1"/>
    <col min="2316" max="2560" width="9.109375" style="158"/>
    <col min="2561" max="2561" width="5.88671875" style="158" customWidth="1"/>
    <col min="2562" max="2562" width="5.6640625" style="158" customWidth="1"/>
    <col min="2563" max="2563" width="17" style="158" customWidth="1"/>
    <col min="2564" max="2564" width="11.33203125" style="158" customWidth="1"/>
    <col min="2565" max="2565" width="10.88671875" style="158" customWidth="1"/>
    <col min="2566" max="2566" width="14.33203125" style="158" customWidth="1"/>
    <col min="2567" max="2567" width="13.33203125" style="158" customWidth="1"/>
    <col min="2568" max="2568" width="12.44140625" style="158" customWidth="1"/>
    <col min="2569" max="2569" width="11.44140625" style="158" customWidth="1"/>
    <col min="2570" max="2570" width="9.109375" style="158"/>
    <col min="2571" max="2571" width="8.88671875" style="158" customWidth="1"/>
    <col min="2572" max="2816" width="9.109375" style="158"/>
    <col min="2817" max="2817" width="5.88671875" style="158" customWidth="1"/>
    <col min="2818" max="2818" width="5.6640625" style="158" customWidth="1"/>
    <col min="2819" max="2819" width="17" style="158" customWidth="1"/>
    <col min="2820" max="2820" width="11.33203125" style="158" customWidth="1"/>
    <col min="2821" max="2821" width="10.88671875" style="158" customWidth="1"/>
    <col min="2822" max="2822" width="14.33203125" style="158" customWidth="1"/>
    <col min="2823" max="2823" width="13.33203125" style="158" customWidth="1"/>
    <col min="2824" max="2824" width="12.44140625" style="158" customWidth="1"/>
    <col min="2825" max="2825" width="11.44140625" style="158" customWidth="1"/>
    <col min="2826" max="2826" width="9.109375" style="158"/>
    <col min="2827" max="2827" width="8.88671875" style="158" customWidth="1"/>
    <col min="2828" max="3072" width="9.109375" style="158"/>
    <col min="3073" max="3073" width="5.88671875" style="158" customWidth="1"/>
    <col min="3074" max="3074" width="5.6640625" style="158" customWidth="1"/>
    <col min="3075" max="3075" width="17" style="158" customWidth="1"/>
    <col min="3076" max="3076" width="11.33203125" style="158" customWidth="1"/>
    <col min="3077" max="3077" width="10.88671875" style="158" customWidth="1"/>
    <col min="3078" max="3078" width="14.33203125" style="158" customWidth="1"/>
    <col min="3079" max="3079" width="13.33203125" style="158" customWidth="1"/>
    <col min="3080" max="3080" width="12.44140625" style="158" customWidth="1"/>
    <col min="3081" max="3081" width="11.44140625" style="158" customWidth="1"/>
    <col min="3082" max="3082" width="9.109375" style="158"/>
    <col min="3083" max="3083" width="8.88671875" style="158" customWidth="1"/>
    <col min="3084" max="3328" width="9.109375" style="158"/>
    <col min="3329" max="3329" width="5.88671875" style="158" customWidth="1"/>
    <col min="3330" max="3330" width="5.6640625" style="158" customWidth="1"/>
    <col min="3331" max="3331" width="17" style="158" customWidth="1"/>
    <col min="3332" max="3332" width="11.33203125" style="158" customWidth="1"/>
    <col min="3333" max="3333" width="10.88671875" style="158" customWidth="1"/>
    <col min="3334" max="3334" width="14.33203125" style="158" customWidth="1"/>
    <col min="3335" max="3335" width="13.33203125" style="158" customWidth="1"/>
    <col min="3336" max="3336" width="12.44140625" style="158" customWidth="1"/>
    <col min="3337" max="3337" width="11.44140625" style="158" customWidth="1"/>
    <col min="3338" max="3338" width="9.109375" style="158"/>
    <col min="3339" max="3339" width="8.88671875" style="158" customWidth="1"/>
    <col min="3340" max="3584" width="9.109375" style="158"/>
    <col min="3585" max="3585" width="5.88671875" style="158" customWidth="1"/>
    <col min="3586" max="3586" width="5.6640625" style="158" customWidth="1"/>
    <col min="3587" max="3587" width="17" style="158" customWidth="1"/>
    <col min="3588" max="3588" width="11.33203125" style="158" customWidth="1"/>
    <col min="3589" max="3589" width="10.88671875" style="158" customWidth="1"/>
    <col min="3590" max="3590" width="14.33203125" style="158" customWidth="1"/>
    <col min="3591" max="3591" width="13.33203125" style="158" customWidth="1"/>
    <col min="3592" max="3592" width="12.44140625" style="158" customWidth="1"/>
    <col min="3593" max="3593" width="11.44140625" style="158" customWidth="1"/>
    <col min="3594" max="3594" width="9.109375" style="158"/>
    <col min="3595" max="3595" width="8.88671875" style="158" customWidth="1"/>
    <col min="3596" max="3840" width="9.109375" style="158"/>
    <col min="3841" max="3841" width="5.88671875" style="158" customWidth="1"/>
    <col min="3842" max="3842" width="5.6640625" style="158" customWidth="1"/>
    <col min="3843" max="3843" width="17" style="158" customWidth="1"/>
    <col min="3844" max="3844" width="11.33203125" style="158" customWidth="1"/>
    <col min="3845" max="3845" width="10.88671875" style="158" customWidth="1"/>
    <col min="3846" max="3846" width="14.33203125" style="158" customWidth="1"/>
    <col min="3847" max="3847" width="13.33203125" style="158" customWidth="1"/>
    <col min="3848" max="3848" width="12.44140625" style="158" customWidth="1"/>
    <col min="3849" max="3849" width="11.44140625" style="158" customWidth="1"/>
    <col min="3850" max="3850" width="9.109375" style="158"/>
    <col min="3851" max="3851" width="8.88671875" style="158" customWidth="1"/>
    <col min="3852" max="4096" width="9.109375" style="158"/>
    <col min="4097" max="4097" width="5.88671875" style="158" customWidth="1"/>
    <col min="4098" max="4098" width="5.6640625" style="158" customWidth="1"/>
    <col min="4099" max="4099" width="17" style="158" customWidth="1"/>
    <col min="4100" max="4100" width="11.33203125" style="158" customWidth="1"/>
    <col min="4101" max="4101" width="10.88671875" style="158" customWidth="1"/>
    <col min="4102" max="4102" width="14.33203125" style="158" customWidth="1"/>
    <col min="4103" max="4103" width="13.33203125" style="158" customWidth="1"/>
    <col min="4104" max="4104" width="12.44140625" style="158" customWidth="1"/>
    <col min="4105" max="4105" width="11.44140625" style="158" customWidth="1"/>
    <col min="4106" max="4106" width="9.109375" style="158"/>
    <col min="4107" max="4107" width="8.88671875" style="158" customWidth="1"/>
    <col min="4108" max="4352" width="9.109375" style="158"/>
    <col min="4353" max="4353" width="5.88671875" style="158" customWidth="1"/>
    <col min="4354" max="4354" width="5.6640625" style="158" customWidth="1"/>
    <col min="4355" max="4355" width="17" style="158" customWidth="1"/>
    <col min="4356" max="4356" width="11.33203125" style="158" customWidth="1"/>
    <col min="4357" max="4357" width="10.88671875" style="158" customWidth="1"/>
    <col min="4358" max="4358" width="14.33203125" style="158" customWidth="1"/>
    <col min="4359" max="4359" width="13.33203125" style="158" customWidth="1"/>
    <col min="4360" max="4360" width="12.44140625" style="158" customWidth="1"/>
    <col min="4361" max="4361" width="11.44140625" style="158" customWidth="1"/>
    <col min="4362" max="4362" width="9.109375" style="158"/>
    <col min="4363" max="4363" width="8.88671875" style="158" customWidth="1"/>
    <col min="4364" max="4608" width="9.109375" style="158"/>
    <col min="4609" max="4609" width="5.88671875" style="158" customWidth="1"/>
    <col min="4610" max="4610" width="5.6640625" style="158" customWidth="1"/>
    <col min="4611" max="4611" width="17" style="158" customWidth="1"/>
    <col min="4612" max="4612" width="11.33203125" style="158" customWidth="1"/>
    <col min="4613" max="4613" width="10.88671875" style="158" customWidth="1"/>
    <col min="4614" max="4614" width="14.33203125" style="158" customWidth="1"/>
    <col min="4615" max="4615" width="13.33203125" style="158" customWidth="1"/>
    <col min="4616" max="4616" width="12.44140625" style="158" customWidth="1"/>
    <col min="4617" max="4617" width="11.44140625" style="158" customWidth="1"/>
    <col min="4618" max="4618" width="9.109375" style="158"/>
    <col min="4619" max="4619" width="8.88671875" style="158" customWidth="1"/>
    <col min="4620" max="4864" width="9.109375" style="158"/>
    <col min="4865" max="4865" width="5.88671875" style="158" customWidth="1"/>
    <col min="4866" max="4866" width="5.6640625" style="158" customWidth="1"/>
    <col min="4867" max="4867" width="17" style="158" customWidth="1"/>
    <col min="4868" max="4868" width="11.33203125" style="158" customWidth="1"/>
    <col min="4869" max="4869" width="10.88671875" style="158" customWidth="1"/>
    <col min="4870" max="4870" width="14.33203125" style="158" customWidth="1"/>
    <col min="4871" max="4871" width="13.33203125" style="158" customWidth="1"/>
    <col min="4872" max="4872" width="12.44140625" style="158" customWidth="1"/>
    <col min="4873" max="4873" width="11.44140625" style="158" customWidth="1"/>
    <col min="4874" max="4874" width="9.109375" style="158"/>
    <col min="4875" max="4875" width="8.88671875" style="158" customWidth="1"/>
    <col min="4876" max="5120" width="9.109375" style="158"/>
    <col min="5121" max="5121" width="5.88671875" style="158" customWidth="1"/>
    <col min="5122" max="5122" width="5.6640625" style="158" customWidth="1"/>
    <col min="5123" max="5123" width="17" style="158" customWidth="1"/>
    <col min="5124" max="5124" width="11.33203125" style="158" customWidth="1"/>
    <col min="5125" max="5125" width="10.88671875" style="158" customWidth="1"/>
    <col min="5126" max="5126" width="14.33203125" style="158" customWidth="1"/>
    <col min="5127" max="5127" width="13.33203125" style="158" customWidth="1"/>
    <col min="5128" max="5128" width="12.44140625" style="158" customWidth="1"/>
    <col min="5129" max="5129" width="11.44140625" style="158" customWidth="1"/>
    <col min="5130" max="5130" width="9.109375" style="158"/>
    <col min="5131" max="5131" width="8.88671875" style="158" customWidth="1"/>
    <col min="5132" max="5376" width="9.109375" style="158"/>
    <col min="5377" max="5377" width="5.88671875" style="158" customWidth="1"/>
    <col min="5378" max="5378" width="5.6640625" style="158" customWidth="1"/>
    <col min="5379" max="5379" width="17" style="158" customWidth="1"/>
    <col min="5380" max="5380" width="11.33203125" style="158" customWidth="1"/>
    <col min="5381" max="5381" width="10.88671875" style="158" customWidth="1"/>
    <col min="5382" max="5382" width="14.33203125" style="158" customWidth="1"/>
    <col min="5383" max="5383" width="13.33203125" style="158" customWidth="1"/>
    <col min="5384" max="5384" width="12.44140625" style="158" customWidth="1"/>
    <col min="5385" max="5385" width="11.44140625" style="158" customWidth="1"/>
    <col min="5386" max="5386" width="9.109375" style="158"/>
    <col min="5387" max="5387" width="8.88671875" style="158" customWidth="1"/>
    <col min="5388" max="5632" width="9.109375" style="158"/>
    <col min="5633" max="5633" width="5.88671875" style="158" customWidth="1"/>
    <col min="5634" max="5634" width="5.6640625" style="158" customWidth="1"/>
    <col min="5635" max="5635" width="17" style="158" customWidth="1"/>
    <col min="5636" max="5636" width="11.33203125" style="158" customWidth="1"/>
    <col min="5637" max="5637" width="10.88671875" style="158" customWidth="1"/>
    <col min="5638" max="5638" width="14.33203125" style="158" customWidth="1"/>
    <col min="5639" max="5639" width="13.33203125" style="158" customWidth="1"/>
    <col min="5640" max="5640" width="12.44140625" style="158" customWidth="1"/>
    <col min="5641" max="5641" width="11.44140625" style="158" customWidth="1"/>
    <col min="5642" max="5642" width="9.109375" style="158"/>
    <col min="5643" max="5643" width="8.88671875" style="158" customWidth="1"/>
    <col min="5644" max="5888" width="9.109375" style="158"/>
    <col min="5889" max="5889" width="5.88671875" style="158" customWidth="1"/>
    <col min="5890" max="5890" width="5.6640625" style="158" customWidth="1"/>
    <col min="5891" max="5891" width="17" style="158" customWidth="1"/>
    <col min="5892" max="5892" width="11.33203125" style="158" customWidth="1"/>
    <col min="5893" max="5893" width="10.88671875" style="158" customWidth="1"/>
    <col min="5894" max="5894" width="14.33203125" style="158" customWidth="1"/>
    <col min="5895" max="5895" width="13.33203125" style="158" customWidth="1"/>
    <col min="5896" max="5896" width="12.44140625" style="158" customWidth="1"/>
    <col min="5897" max="5897" width="11.44140625" style="158" customWidth="1"/>
    <col min="5898" max="5898" width="9.109375" style="158"/>
    <col min="5899" max="5899" width="8.88671875" style="158" customWidth="1"/>
    <col min="5900" max="6144" width="9.109375" style="158"/>
    <col min="6145" max="6145" width="5.88671875" style="158" customWidth="1"/>
    <col min="6146" max="6146" width="5.6640625" style="158" customWidth="1"/>
    <col min="6147" max="6147" width="17" style="158" customWidth="1"/>
    <col min="6148" max="6148" width="11.33203125" style="158" customWidth="1"/>
    <col min="6149" max="6149" width="10.88671875" style="158" customWidth="1"/>
    <col min="6150" max="6150" width="14.33203125" style="158" customWidth="1"/>
    <col min="6151" max="6151" width="13.33203125" style="158" customWidth="1"/>
    <col min="6152" max="6152" width="12.44140625" style="158" customWidth="1"/>
    <col min="6153" max="6153" width="11.44140625" style="158" customWidth="1"/>
    <col min="6154" max="6154" width="9.109375" style="158"/>
    <col min="6155" max="6155" width="8.88671875" style="158" customWidth="1"/>
    <col min="6156" max="6400" width="9.109375" style="158"/>
    <col min="6401" max="6401" width="5.88671875" style="158" customWidth="1"/>
    <col min="6402" max="6402" width="5.6640625" style="158" customWidth="1"/>
    <col min="6403" max="6403" width="17" style="158" customWidth="1"/>
    <col min="6404" max="6404" width="11.33203125" style="158" customWidth="1"/>
    <col min="6405" max="6405" width="10.88671875" style="158" customWidth="1"/>
    <col min="6406" max="6406" width="14.33203125" style="158" customWidth="1"/>
    <col min="6407" max="6407" width="13.33203125" style="158" customWidth="1"/>
    <col min="6408" max="6408" width="12.44140625" style="158" customWidth="1"/>
    <col min="6409" max="6409" width="11.44140625" style="158" customWidth="1"/>
    <col min="6410" max="6410" width="9.109375" style="158"/>
    <col min="6411" max="6411" width="8.88671875" style="158" customWidth="1"/>
    <col min="6412" max="6656" width="9.109375" style="158"/>
    <col min="6657" max="6657" width="5.88671875" style="158" customWidth="1"/>
    <col min="6658" max="6658" width="5.6640625" style="158" customWidth="1"/>
    <col min="6659" max="6659" width="17" style="158" customWidth="1"/>
    <col min="6660" max="6660" width="11.33203125" style="158" customWidth="1"/>
    <col min="6661" max="6661" width="10.88671875" style="158" customWidth="1"/>
    <col min="6662" max="6662" width="14.33203125" style="158" customWidth="1"/>
    <col min="6663" max="6663" width="13.33203125" style="158" customWidth="1"/>
    <col min="6664" max="6664" width="12.44140625" style="158" customWidth="1"/>
    <col min="6665" max="6665" width="11.44140625" style="158" customWidth="1"/>
    <col min="6666" max="6666" width="9.109375" style="158"/>
    <col min="6667" max="6667" width="8.88671875" style="158" customWidth="1"/>
    <col min="6668" max="6912" width="9.109375" style="158"/>
    <col min="6913" max="6913" width="5.88671875" style="158" customWidth="1"/>
    <col min="6914" max="6914" width="5.6640625" style="158" customWidth="1"/>
    <col min="6915" max="6915" width="17" style="158" customWidth="1"/>
    <col min="6916" max="6916" width="11.33203125" style="158" customWidth="1"/>
    <col min="6917" max="6917" width="10.88671875" style="158" customWidth="1"/>
    <col min="6918" max="6918" width="14.33203125" style="158" customWidth="1"/>
    <col min="6919" max="6919" width="13.33203125" style="158" customWidth="1"/>
    <col min="6920" max="6920" width="12.44140625" style="158" customWidth="1"/>
    <col min="6921" max="6921" width="11.44140625" style="158" customWidth="1"/>
    <col min="6922" max="6922" width="9.109375" style="158"/>
    <col min="6923" max="6923" width="8.88671875" style="158" customWidth="1"/>
    <col min="6924" max="7168" width="9.109375" style="158"/>
    <col min="7169" max="7169" width="5.88671875" style="158" customWidth="1"/>
    <col min="7170" max="7170" width="5.6640625" style="158" customWidth="1"/>
    <col min="7171" max="7171" width="17" style="158" customWidth="1"/>
    <col min="7172" max="7172" width="11.33203125" style="158" customWidth="1"/>
    <col min="7173" max="7173" width="10.88671875" style="158" customWidth="1"/>
    <col min="7174" max="7174" width="14.33203125" style="158" customWidth="1"/>
    <col min="7175" max="7175" width="13.33203125" style="158" customWidth="1"/>
    <col min="7176" max="7176" width="12.44140625" style="158" customWidth="1"/>
    <col min="7177" max="7177" width="11.44140625" style="158" customWidth="1"/>
    <col min="7178" max="7178" width="9.109375" style="158"/>
    <col min="7179" max="7179" width="8.88671875" style="158" customWidth="1"/>
    <col min="7180" max="7424" width="9.109375" style="158"/>
    <col min="7425" max="7425" width="5.88671875" style="158" customWidth="1"/>
    <col min="7426" max="7426" width="5.6640625" style="158" customWidth="1"/>
    <col min="7427" max="7427" width="17" style="158" customWidth="1"/>
    <col min="7428" max="7428" width="11.33203125" style="158" customWidth="1"/>
    <col min="7429" max="7429" width="10.88671875" style="158" customWidth="1"/>
    <col min="7430" max="7430" width="14.33203125" style="158" customWidth="1"/>
    <col min="7431" max="7431" width="13.33203125" style="158" customWidth="1"/>
    <col min="7432" max="7432" width="12.44140625" style="158" customWidth="1"/>
    <col min="7433" max="7433" width="11.44140625" style="158" customWidth="1"/>
    <col min="7434" max="7434" width="9.109375" style="158"/>
    <col min="7435" max="7435" width="8.88671875" style="158" customWidth="1"/>
    <col min="7436" max="7680" width="9.109375" style="158"/>
    <col min="7681" max="7681" width="5.88671875" style="158" customWidth="1"/>
    <col min="7682" max="7682" width="5.6640625" style="158" customWidth="1"/>
    <col min="7683" max="7683" width="17" style="158" customWidth="1"/>
    <col min="7684" max="7684" width="11.33203125" style="158" customWidth="1"/>
    <col min="7685" max="7685" width="10.88671875" style="158" customWidth="1"/>
    <col min="7686" max="7686" width="14.33203125" style="158" customWidth="1"/>
    <col min="7687" max="7687" width="13.33203125" style="158" customWidth="1"/>
    <col min="7688" max="7688" width="12.44140625" style="158" customWidth="1"/>
    <col min="7689" max="7689" width="11.44140625" style="158" customWidth="1"/>
    <col min="7690" max="7690" width="9.109375" style="158"/>
    <col min="7691" max="7691" width="8.88671875" style="158" customWidth="1"/>
    <col min="7692" max="7936" width="9.109375" style="158"/>
    <col min="7937" max="7937" width="5.88671875" style="158" customWidth="1"/>
    <col min="7938" max="7938" width="5.6640625" style="158" customWidth="1"/>
    <col min="7939" max="7939" width="17" style="158" customWidth="1"/>
    <col min="7940" max="7940" width="11.33203125" style="158" customWidth="1"/>
    <col min="7941" max="7941" width="10.88671875" style="158" customWidth="1"/>
    <col min="7942" max="7942" width="14.33203125" style="158" customWidth="1"/>
    <col min="7943" max="7943" width="13.33203125" style="158" customWidth="1"/>
    <col min="7944" max="7944" width="12.44140625" style="158" customWidth="1"/>
    <col min="7945" max="7945" width="11.44140625" style="158" customWidth="1"/>
    <col min="7946" max="7946" width="9.109375" style="158"/>
    <col min="7947" max="7947" width="8.88671875" style="158" customWidth="1"/>
    <col min="7948" max="8192" width="9.109375" style="158"/>
    <col min="8193" max="8193" width="5.88671875" style="158" customWidth="1"/>
    <col min="8194" max="8194" width="5.6640625" style="158" customWidth="1"/>
    <col min="8195" max="8195" width="17" style="158" customWidth="1"/>
    <col min="8196" max="8196" width="11.33203125" style="158" customWidth="1"/>
    <col min="8197" max="8197" width="10.88671875" style="158" customWidth="1"/>
    <col min="8198" max="8198" width="14.33203125" style="158" customWidth="1"/>
    <col min="8199" max="8199" width="13.33203125" style="158" customWidth="1"/>
    <col min="8200" max="8200" width="12.44140625" style="158" customWidth="1"/>
    <col min="8201" max="8201" width="11.44140625" style="158" customWidth="1"/>
    <col min="8202" max="8202" width="9.109375" style="158"/>
    <col min="8203" max="8203" width="8.88671875" style="158" customWidth="1"/>
    <col min="8204" max="8448" width="9.109375" style="158"/>
    <col min="8449" max="8449" width="5.88671875" style="158" customWidth="1"/>
    <col min="8450" max="8450" width="5.6640625" style="158" customWidth="1"/>
    <col min="8451" max="8451" width="17" style="158" customWidth="1"/>
    <col min="8452" max="8452" width="11.33203125" style="158" customWidth="1"/>
    <col min="8453" max="8453" width="10.88671875" style="158" customWidth="1"/>
    <col min="8454" max="8454" width="14.33203125" style="158" customWidth="1"/>
    <col min="8455" max="8455" width="13.33203125" style="158" customWidth="1"/>
    <col min="8456" max="8456" width="12.44140625" style="158" customWidth="1"/>
    <col min="8457" max="8457" width="11.44140625" style="158" customWidth="1"/>
    <col min="8458" max="8458" width="9.109375" style="158"/>
    <col min="8459" max="8459" width="8.88671875" style="158" customWidth="1"/>
    <col min="8460" max="8704" width="9.109375" style="158"/>
    <col min="8705" max="8705" width="5.88671875" style="158" customWidth="1"/>
    <col min="8706" max="8706" width="5.6640625" style="158" customWidth="1"/>
    <col min="8707" max="8707" width="17" style="158" customWidth="1"/>
    <col min="8708" max="8708" width="11.33203125" style="158" customWidth="1"/>
    <col min="8709" max="8709" width="10.88671875" style="158" customWidth="1"/>
    <col min="8710" max="8710" width="14.33203125" style="158" customWidth="1"/>
    <col min="8711" max="8711" width="13.33203125" style="158" customWidth="1"/>
    <col min="8712" max="8712" width="12.44140625" style="158" customWidth="1"/>
    <col min="8713" max="8713" width="11.44140625" style="158" customWidth="1"/>
    <col min="8714" max="8714" width="9.109375" style="158"/>
    <col min="8715" max="8715" width="8.88671875" style="158" customWidth="1"/>
    <col min="8716" max="8960" width="9.109375" style="158"/>
    <col min="8961" max="8961" width="5.88671875" style="158" customWidth="1"/>
    <col min="8962" max="8962" width="5.6640625" style="158" customWidth="1"/>
    <col min="8963" max="8963" width="17" style="158" customWidth="1"/>
    <col min="8964" max="8964" width="11.33203125" style="158" customWidth="1"/>
    <col min="8965" max="8965" width="10.88671875" style="158" customWidth="1"/>
    <col min="8966" max="8966" width="14.33203125" style="158" customWidth="1"/>
    <col min="8967" max="8967" width="13.33203125" style="158" customWidth="1"/>
    <col min="8968" max="8968" width="12.44140625" style="158" customWidth="1"/>
    <col min="8969" max="8969" width="11.44140625" style="158" customWidth="1"/>
    <col min="8970" max="8970" width="9.109375" style="158"/>
    <col min="8971" max="8971" width="8.88671875" style="158" customWidth="1"/>
    <col min="8972" max="9216" width="9.109375" style="158"/>
    <col min="9217" max="9217" width="5.88671875" style="158" customWidth="1"/>
    <col min="9218" max="9218" width="5.6640625" style="158" customWidth="1"/>
    <col min="9219" max="9219" width="17" style="158" customWidth="1"/>
    <col min="9220" max="9220" width="11.33203125" style="158" customWidth="1"/>
    <col min="9221" max="9221" width="10.88671875" style="158" customWidth="1"/>
    <col min="9222" max="9222" width="14.33203125" style="158" customWidth="1"/>
    <col min="9223" max="9223" width="13.33203125" style="158" customWidth="1"/>
    <col min="9224" max="9224" width="12.44140625" style="158" customWidth="1"/>
    <col min="9225" max="9225" width="11.44140625" style="158" customWidth="1"/>
    <col min="9226" max="9226" width="9.109375" style="158"/>
    <col min="9227" max="9227" width="8.88671875" style="158" customWidth="1"/>
    <col min="9228" max="9472" width="9.109375" style="158"/>
    <col min="9473" max="9473" width="5.88671875" style="158" customWidth="1"/>
    <col min="9474" max="9474" width="5.6640625" style="158" customWidth="1"/>
    <col min="9475" max="9475" width="17" style="158" customWidth="1"/>
    <col min="9476" max="9476" width="11.33203125" style="158" customWidth="1"/>
    <col min="9477" max="9477" width="10.88671875" style="158" customWidth="1"/>
    <col min="9478" max="9478" width="14.33203125" style="158" customWidth="1"/>
    <col min="9479" max="9479" width="13.33203125" style="158" customWidth="1"/>
    <col min="9480" max="9480" width="12.44140625" style="158" customWidth="1"/>
    <col min="9481" max="9481" width="11.44140625" style="158" customWidth="1"/>
    <col min="9482" max="9482" width="9.109375" style="158"/>
    <col min="9483" max="9483" width="8.88671875" style="158" customWidth="1"/>
    <col min="9484" max="9728" width="9.109375" style="158"/>
    <col min="9729" max="9729" width="5.88671875" style="158" customWidth="1"/>
    <col min="9730" max="9730" width="5.6640625" style="158" customWidth="1"/>
    <col min="9731" max="9731" width="17" style="158" customWidth="1"/>
    <col min="9732" max="9732" width="11.33203125" style="158" customWidth="1"/>
    <col min="9733" max="9733" width="10.88671875" style="158" customWidth="1"/>
    <col min="9734" max="9734" width="14.33203125" style="158" customWidth="1"/>
    <col min="9735" max="9735" width="13.33203125" style="158" customWidth="1"/>
    <col min="9736" max="9736" width="12.44140625" style="158" customWidth="1"/>
    <col min="9737" max="9737" width="11.44140625" style="158" customWidth="1"/>
    <col min="9738" max="9738" width="9.109375" style="158"/>
    <col min="9739" max="9739" width="8.88671875" style="158" customWidth="1"/>
    <col min="9740" max="9984" width="9.109375" style="158"/>
    <col min="9985" max="9985" width="5.88671875" style="158" customWidth="1"/>
    <col min="9986" max="9986" width="5.6640625" style="158" customWidth="1"/>
    <col min="9987" max="9987" width="17" style="158" customWidth="1"/>
    <col min="9988" max="9988" width="11.33203125" style="158" customWidth="1"/>
    <col min="9989" max="9989" width="10.88671875" style="158" customWidth="1"/>
    <col min="9990" max="9990" width="14.33203125" style="158" customWidth="1"/>
    <col min="9991" max="9991" width="13.33203125" style="158" customWidth="1"/>
    <col min="9992" max="9992" width="12.44140625" style="158" customWidth="1"/>
    <col min="9993" max="9993" width="11.44140625" style="158" customWidth="1"/>
    <col min="9994" max="9994" width="9.109375" style="158"/>
    <col min="9995" max="9995" width="8.88671875" style="158" customWidth="1"/>
    <col min="9996" max="10240" width="9.109375" style="158"/>
    <col min="10241" max="10241" width="5.88671875" style="158" customWidth="1"/>
    <col min="10242" max="10242" width="5.6640625" style="158" customWidth="1"/>
    <col min="10243" max="10243" width="17" style="158" customWidth="1"/>
    <col min="10244" max="10244" width="11.33203125" style="158" customWidth="1"/>
    <col min="10245" max="10245" width="10.88671875" style="158" customWidth="1"/>
    <col min="10246" max="10246" width="14.33203125" style="158" customWidth="1"/>
    <col min="10247" max="10247" width="13.33203125" style="158" customWidth="1"/>
    <col min="10248" max="10248" width="12.44140625" style="158" customWidth="1"/>
    <col min="10249" max="10249" width="11.44140625" style="158" customWidth="1"/>
    <col min="10250" max="10250" width="9.109375" style="158"/>
    <col min="10251" max="10251" width="8.88671875" style="158" customWidth="1"/>
    <col min="10252" max="10496" width="9.109375" style="158"/>
    <col min="10497" max="10497" width="5.88671875" style="158" customWidth="1"/>
    <col min="10498" max="10498" width="5.6640625" style="158" customWidth="1"/>
    <col min="10499" max="10499" width="17" style="158" customWidth="1"/>
    <col min="10500" max="10500" width="11.33203125" style="158" customWidth="1"/>
    <col min="10501" max="10501" width="10.88671875" style="158" customWidth="1"/>
    <col min="10502" max="10502" width="14.33203125" style="158" customWidth="1"/>
    <col min="10503" max="10503" width="13.33203125" style="158" customWidth="1"/>
    <col min="10504" max="10504" width="12.44140625" style="158" customWidth="1"/>
    <col min="10505" max="10505" width="11.44140625" style="158" customWidth="1"/>
    <col min="10506" max="10506" width="9.109375" style="158"/>
    <col min="10507" max="10507" width="8.88671875" style="158" customWidth="1"/>
    <col min="10508" max="10752" width="9.109375" style="158"/>
    <col min="10753" max="10753" width="5.88671875" style="158" customWidth="1"/>
    <col min="10754" max="10754" width="5.6640625" style="158" customWidth="1"/>
    <col min="10755" max="10755" width="17" style="158" customWidth="1"/>
    <col min="10756" max="10756" width="11.33203125" style="158" customWidth="1"/>
    <col min="10757" max="10757" width="10.88671875" style="158" customWidth="1"/>
    <col min="10758" max="10758" width="14.33203125" style="158" customWidth="1"/>
    <col min="10759" max="10759" width="13.33203125" style="158" customWidth="1"/>
    <col min="10760" max="10760" width="12.44140625" style="158" customWidth="1"/>
    <col min="10761" max="10761" width="11.44140625" style="158" customWidth="1"/>
    <col min="10762" max="10762" width="9.109375" style="158"/>
    <col min="10763" max="10763" width="8.88671875" style="158" customWidth="1"/>
    <col min="10764" max="11008" width="9.109375" style="158"/>
    <col min="11009" max="11009" width="5.88671875" style="158" customWidth="1"/>
    <col min="11010" max="11010" width="5.6640625" style="158" customWidth="1"/>
    <col min="11011" max="11011" width="17" style="158" customWidth="1"/>
    <col min="11012" max="11012" width="11.33203125" style="158" customWidth="1"/>
    <col min="11013" max="11013" width="10.88671875" style="158" customWidth="1"/>
    <col min="11014" max="11014" width="14.33203125" style="158" customWidth="1"/>
    <col min="11015" max="11015" width="13.33203125" style="158" customWidth="1"/>
    <col min="11016" max="11016" width="12.44140625" style="158" customWidth="1"/>
    <col min="11017" max="11017" width="11.44140625" style="158" customWidth="1"/>
    <col min="11018" max="11018" width="9.109375" style="158"/>
    <col min="11019" max="11019" width="8.88671875" style="158" customWidth="1"/>
    <col min="11020" max="11264" width="9.109375" style="158"/>
    <col min="11265" max="11265" width="5.88671875" style="158" customWidth="1"/>
    <col min="11266" max="11266" width="5.6640625" style="158" customWidth="1"/>
    <col min="11267" max="11267" width="17" style="158" customWidth="1"/>
    <col min="11268" max="11268" width="11.33203125" style="158" customWidth="1"/>
    <col min="11269" max="11269" width="10.88671875" style="158" customWidth="1"/>
    <col min="11270" max="11270" width="14.33203125" style="158" customWidth="1"/>
    <col min="11271" max="11271" width="13.33203125" style="158" customWidth="1"/>
    <col min="11272" max="11272" width="12.44140625" style="158" customWidth="1"/>
    <col min="11273" max="11273" width="11.44140625" style="158" customWidth="1"/>
    <col min="11274" max="11274" width="9.109375" style="158"/>
    <col min="11275" max="11275" width="8.88671875" style="158" customWidth="1"/>
    <col min="11276" max="11520" width="9.109375" style="158"/>
    <col min="11521" max="11521" width="5.88671875" style="158" customWidth="1"/>
    <col min="11522" max="11522" width="5.6640625" style="158" customWidth="1"/>
    <col min="11523" max="11523" width="17" style="158" customWidth="1"/>
    <col min="11524" max="11524" width="11.33203125" style="158" customWidth="1"/>
    <col min="11525" max="11525" width="10.88671875" style="158" customWidth="1"/>
    <col min="11526" max="11526" width="14.33203125" style="158" customWidth="1"/>
    <col min="11527" max="11527" width="13.33203125" style="158" customWidth="1"/>
    <col min="11528" max="11528" width="12.44140625" style="158" customWidth="1"/>
    <col min="11529" max="11529" width="11.44140625" style="158" customWidth="1"/>
    <col min="11530" max="11530" width="9.109375" style="158"/>
    <col min="11531" max="11531" width="8.88671875" style="158" customWidth="1"/>
    <col min="11532" max="11776" width="9.109375" style="158"/>
    <col min="11777" max="11777" width="5.88671875" style="158" customWidth="1"/>
    <col min="11778" max="11778" width="5.6640625" style="158" customWidth="1"/>
    <col min="11779" max="11779" width="17" style="158" customWidth="1"/>
    <col min="11780" max="11780" width="11.33203125" style="158" customWidth="1"/>
    <col min="11781" max="11781" width="10.88671875" style="158" customWidth="1"/>
    <col min="11782" max="11782" width="14.33203125" style="158" customWidth="1"/>
    <col min="11783" max="11783" width="13.33203125" style="158" customWidth="1"/>
    <col min="11784" max="11784" width="12.44140625" style="158" customWidth="1"/>
    <col min="11785" max="11785" width="11.44140625" style="158" customWidth="1"/>
    <col min="11786" max="11786" width="9.109375" style="158"/>
    <col min="11787" max="11787" width="8.88671875" style="158" customWidth="1"/>
    <col min="11788" max="12032" width="9.109375" style="158"/>
    <col min="12033" max="12033" width="5.88671875" style="158" customWidth="1"/>
    <col min="12034" max="12034" width="5.6640625" style="158" customWidth="1"/>
    <col min="12035" max="12035" width="17" style="158" customWidth="1"/>
    <col min="12036" max="12036" width="11.33203125" style="158" customWidth="1"/>
    <col min="12037" max="12037" width="10.88671875" style="158" customWidth="1"/>
    <col min="12038" max="12038" width="14.33203125" style="158" customWidth="1"/>
    <col min="12039" max="12039" width="13.33203125" style="158" customWidth="1"/>
    <col min="12040" max="12040" width="12.44140625" style="158" customWidth="1"/>
    <col min="12041" max="12041" width="11.44140625" style="158" customWidth="1"/>
    <col min="12042" max="12042" width="9.109375" style="158"/>
    <col min="12043" max="12043" width="8.88671875" style="158" customWidth="1"/>
    <col min="12044" max="12288" width="9.109375" style="158"/>
    <col min="12289" max="12289" width="5.88671875" style="158" customWidth="1"/>
    <col min="12290" max="12290" width="5.6640625" style="158" customWidth="1"/>
    <col min="12291" max="12291" width="17" style="158" customWidth="1"/>
    <col min="12292" max="12292" width="11.33203125" style="158" customWidth="1"/>
    <col min="12293" max="12293" width="10.88671875" style="158" customWidth="1"/>
    <col min="12294" max="12294" width="14.33203125" style="158" customWidth="1"/>
    <col min="12295" max="12295" width="13.33203125" style="158" customWidth="1"/>
    <col min="12296" max="12296" width="12.44140625" style="158" customWidth="1"/>
    <col min="12297" max="12297" width="11.44140625" style="158" customWidth="1"/>
    <col min="12298" max="12298" width="9.109375" style="158"/>
    <col min="12299" max="12299" width="8.88671875" style="158" customWidth="1"/>
    <col min="12300" max="12544" width="9.109375" style="158"/>
    <col min="12545" max="12545" width="5.88671875" style="158" customWidth="1"/>
    <col min="12546" max="12546" width="5.6640625" style="158" customWidth="1"/>
    <col min="12547" max="12547" width="17" style="158" customWidth="1"/>
    <col min="12548" max="12548" width="11.33203125" style="158" customWidth="1"/>
    <col min="12549" max="12549" width="10.88671875" style="158" customWidth="1"/>
    <col min="12550" max="12550" width="14.33203125" style="158" customWidth="1"/>
    <col min="12551" max="12551" width="13.33203125" style="158" customWidth="1"/>
    <col min="12552" max="12552" width="12.44140625" style="158" customWidth="1"/>
    <col min="12553" max="12553" width="11.44140625" style="158" customWidth="1"/>
    <col min="12554" max="12554" width="9.109375" style="158"/>
    <col min="12555" max="12555" width="8.88671875" style="158" customWidth="1"/>
    <col min="12556" max="12800" width="9.109375" style="158"/>
    <col min="12801" max="12801" width="5.88671875" style="158" customWidth="1"/>
    <col min="12802" max="12802" width="5.6640625" style="158" customWidth="1"/>
    <col min="12803" max="12803" width="17" style="158" customWidth="1"/>
    <col min="12804" max="12804" width="11.33203125" style="158" customWidth="1"/>
    <col min="12805" max="12805" width="10.88671875" style="158" customWidth="1"/>
    <col min="12806" max="12806" width="14.33203125" style="158" customWidth="1"/>
    <col min="12807" max="12807" width="13.33203125" style="158" customWidth="1"/>
    <col min="12808" max="12808" width="12.44140625" style="158" customWidth="1"/>
    <col min="12809" max="12809" width="11.44140625" style="158" customWidth="1"/>
    <col min="12810" max="12810" width="9.109375" style="158"/>
    <col min="12811" max="12811" width="8.88671875" style="158" customWidth="1"/>
    <col min="12812" max="13056" width="9.109375" style="158"/>
    <col min="13057" max="13057" width="5.88671875" style="158" customWidth="1"/>
    <col min="13058" max="13058" width="5.6640625" style="158" customWidth="1"/>
    <col min="13059" max="13059" width="17" style="158" customWidth="1"/>
    <col min="13060" max="13060" width="11.33203125" style="158" customWidth="1"/>
    <col min="13061" max="13061" width="10.88671875" style="158" customWidth="1"/>
    <col min="13062" max="13062" width="14.33203125" style="158" customWidth="1"/>
    <col min="13063" max="13063" width="13.33203125" style="158" customWidth="1"/>
    <col min="13064" max="13064" width="12.44140625" style="158" customWidth="1"/>
    <col min="13065" max="13065" width="11.44140625" style="158" customWidth="1"/>
    <col min="13066" max="13066" width="9.109375" style="158"/>
    <col min="13067" max="13067" width="8.88671875" style="158" customWidth="1"/>
    <col min="13068" max="13312" width="9.109375" style="158"/>
    <col min="13313" max="13313" width="5.88671875" style="158" customWidth="1"/>
    <col min="13314" max="13314" width="5.6640625" style="158" customWidth="1"/>
    <col min="13315" max="13315" width="17" style="158" customWidth="1"/>
    <col min="13316" max="13316" width="11.33203125" style="158" customWidth="1"/>
    <col min="13317" max="13317" width="10.88671875" style="158" customWidth="1"/>
    <col min="13318" max="13318" width="14.33203125" style="158" customWidth="1"/>
    <col min="13319" max="13319" width="13.33203125" style="158" customWidth="1"/>
    <col min="13320" max="13320" width="12.44140625" style="158" customWidth="1"/>
    <col min="13321" max="13321" width="11.44140625" style="158" customWidth="1"/>
    <col min="13322" max="13322" width="9.109375" style="158"/>
    <col min="13323" max="13323" width="8.88671875" style="158" customWidth="1"/>
    <col min="13324" max="13568" width="9.109375" style="158"/>
    <col min="13569" max="13569" width="5.88671875" style="158" customWidth="1"/>
    <col min="13570" max="13570" width="5.6640625" style="158" customWidth="1"/>
    <col min="13571" max="13571" width="17" style="158" customWidth="1"/>
    <col min="13572" max="13572" width="11.33203125" style="158" customWidth="1"/>
    <col min="13573" max="13573" width="10.88671875" style="158" customWidth="1"/>
    <col min="13574" max="13574" width="14.33203125" style="158" customWidth="1"/>
    <col min="13575" max="13575" width="13.33203125" style="158" customWidth="1"/>
    <col min="13576" max="13576" width="12.44140625" style="158" customWidth="1"/>
    <col min="13577" max="13577" width="11.44140625" style="158" customWidth="1"/>
    <col min="13578" max="13578" width="9.109375" style="158"/>
    <col min="13579" max="13579" width="8.88671875" style="158" customWidth="1"/>
    <col min="13580" max="13824" width="9.109375" style="158"/>
    <col min="13825" max="13825" width="5.88671875" style="158" customWidth="1"/>
    <col min="13826" max="13826" width="5.6640625" style="158" customWidth="1"/>
    <col min="13827" max="13827" width="17" style="158" customWidth="1"/>
    <col min="13828" max="13828" width="11.33203125" style="158" customWidth="1"/>
    <col min="13829" max="13829" width="10.88671875" style="158" customWidth="1"/>
    <col min="13830" max="13830" width="14.33203125" style="158" customWidth="1"/>
    <col min="13831" max="13831" width="13.33203125" style="158" customWidth="1"/>
    <col min="13832" max="13832" width="12.44140625" style="158" customWidth="1"/>
    <col min="13833" max="13833" width="11.44140625" style="158" customWidth="1"/>
    <col min="13834" max="13834" width="9.109375" style="158"/>
    <col min="13835" max="13835" width="8.88671875" style="158" customWidth="1"/>
    <col min="13836" max="14080" width="9.109375" style="158"/>
    <col min="14081" max="14081" width="5.88671875" style="158" customWidth="1"/>
    <col min="14082" max="14082" width="5.6640625" style="158" customWidth="1"/>
    <col min="14083" max="14083" width="17" style="158" customWidth="1"/>
    <col min="14084" max="14084" width="11.33203125" style="158" customWidth="1"/>
    <col min="14085" max="14085" width="10.88671875" style="158" customWidth="1"/>
    <col min="14086" max="14086" width="14.33203125" style="158" customWidth="1"/>
    <col min="14087" max="14087" width="13.33203125" style="158" customWidth="1"/>
    <col min="14088" max="14088" width="12.44140625" style="158" customWidth="1"/>
    <col min="14089" max="14089" width="11.44140625" style="158" customWidth="1"/>
    <col min="14090" max="14090" width="9.109375" style="158"/>
    <col min="14091" max="14091" width="8.88671875" style="158" customWidth="1"/>
    <col min="14092" max="14336" width="9.109375" style="158"/>
    <col min="14337" max="14337" width="5.88671875" style="158" customWidth="1"/>
    <col min="14338" max="14338" width="5.6640625" style="158" customWidth="1"/>
    <col min="14339" max="14339" width="17" style="158" customWidth="1"/>
    <col min="14340" max="14340" width="11.33203125" style="158" customWidth="1"/>
    <col min="14341" max="14341" width="10.88671875" style="158" customWidth="1"/>
    <col min="14342" max="14342" width="14.33203125" style="158" customWidth="1"/>
    <col min="14343" max="14343" width="13.33203125" style="158" customWidth="1"/>
    <col min="14344" max="14344" width="12.44140625" style="158" customWidth="1"/>
    <col min="14345" max="14345" width="11.44140625" style="158" customWidth="1"/>
    <col min="14346" max="14346" width="9.109375" style="158"/>
    <col min="14347" max="14347" width="8.88671875" style="158" customWidth="1"/>
    <col min="14348" max="14592" width="9.109375" style="158"/>
    <col min="14593" max="14593" width="5.88671875" style="158" customWidth="1"/>
    <col min="14594" max="14594" width="5.6640625" style="158" customWidth="1"/>
    <col min="14595" max="14595" width="17" style="158" customWidth="1"/>
    <col min="14596" max="14596" width="11.33203125" style="158" customWidth="1"/>
    <col min="14597" max="14597" width="10.88671875" style="158" customWidth="1"/>
    <col min="14598" max="14598" width="14.33203125" style="158" customWidth="1"/>
    <col min="14599" max="14599" width="13.33203125" style="158" customWidth="1"/>
    <col min="14600" max="14600" width="12.44140625" style="158" customWidth="1"/>
    <col min="14601" max="14601" width="11.44140625" style="158" customWidth="1"/>
    <col min="14602" max="14602" width="9.109375" style="158"/>
    <col min="14603" max="14603" width="8.88671875" style="158" customWidth="1"/>
    <col min="14604" max="14848" width="9.109375" style="158"/>
    <col min="14849" max="14849" width="5.88671875" style="158" customWidth="1"/>
    <col min="14850" max="14850" width="5.6640625" style="158" customWidth="1"/>
    <col min="14851" max="14851" width="17" style="158" customWidth="1"/>
    <col min="14852" max="14852" width="11.33203125" style="158" customWidth="1"/>
    <col min="14853" max="14853" width="10.88671875" style="158" customWidth="1"/>
    <col min="14854" max="14854" width="14.33203125" style="158" customWidth="1"/>
    <col min="14855" max="14855" width="13.33203125" style="158" customWidth="1"/>
    <col min="14856" max="14856" width="12.44140625" style="158" customWidth="1"/>
    <col min="14857" max="14857" width="11.44140625" style="158" customWidth="1"/>
    <col min="14858" max="14858" width="9.109375" style="158"/>
    <col min="14859" max="14859" width="8.88671875" style="158" customWidth="1"/>
    <col min="14860" max="15104" width="9.109375" style="158"/>
    <col min="15105" max="15105" width="5.88671875" style="158" customWidth="1"/>
    <col min="15106" max="15106" width="5.6640625" style="158" customWidth="1"/>
    <col min="15107" max="15107" width="17" style="158" customWidth="1"/>
    <col min="15108" max="15108" width="11.33203125" style="158" customWidth="1"/>
    <col min="15109" max="15109" width="10.88671875" style="158" customWidth="1"/>
    <col min="15110" max="15110" width="14.33203125" style="158" customWidth="1"/>
    <col min="15111" max="15111" width="13.33203125" style="158" customWidth="1"/>
    <col min="15112" max="15112" width="12.44140625" style="158" customWidth="1"/>
    <col min="15113" max="15113" width="11.44140625" style="158" customWidth="1"/>
    <col min="15114" max="15114" width="9.109375" style="158"/>
    <col min="15115" max="15115" width="8.88671875" style="158" customWidth="1"/>
    <col min="15116" max="15360" width="9.109375" style="158"/>
    <col min="15361" max="15361" width="5.88671875" style="158" customWidth="1"/>
    <col min="15362" max="15362" width="5.6640625" style="158" customWidth="1"/>
    <col min="15363" max="15363" width="17" style="158" customWidth="1"/>
    <col min="15364" max="15364" width="11.33203125" style="158" customWidth="1"/>
    <col min="15365" max="15365" width="10.88671875" style="158" customWidth="1"/>
    <col min="15366" max="15366" width="14.33203125" style="158" customWidth="1"/>
    <col min="15367" max="15367" width="13.33203125" style="158" customWidth="1"/>
    <col min="15368" max="15368" width="12.44140625" style="158" customWidth="1"/>
    <col min="15369" max="15369" width="11.44140625" style="158" customWidth="1"/>
    <col min="15370" max="15370" width="9.109375" style="158"/>
    <col min="15371" max="15371" width="8.88671875" style="158" customWidth="1"/>
    <col min="15372" max="15616" width="9.109375" style="158"/>
    <col min="15617" max="15617" width="5.88671875" style="158" customWidth="1"/>
    <col min="15618" max="15618" width="5.6640625" style="158" customWidth="1"/>
    <col min="15619" max="15619" width="17" style="158" customWidth="1"/>
    <col min="15620" max="15620" width="11.33203125" style="158" customWidth="1"/>
    <col min="15621" max="15621" width="10.88671875" style="158" customWidth="1"/>
    <col min="15622" max="15622" width="14.33203125" style="158" customWidth="1"/>
    <col min="15623" max="15623" width="13.33203125" style="158" customWidth="1"/>
    <col min="15624" max="15624" width="12.44140625" style="158" customWidth="1"/>
    <col min="15625" max="15625" width="11.44140625" style="158" customWidth="1"/>
    <col min="15626" max="15626" width="9.109375" style="158"/>
    <col min="15627" max="15627" width="8.88671875" style="158" customWidth="1"/>
    <col min="15628" max="15872" width="9.109375" style="158"/>
    <col min="15873" max="15873" width="5.88671875" style="158" customWidth="1"/>
    <col min="15874" max="15874" width="5.6640625" style="158" customWidth="1"/>
    <col min="15875" max="15875" width="17" style="158" customWidth="1"/>
    <col min="15876" max="15876" width="11.33203125" style="158" customWidth="1"/>
    <col min="15877" max="15877" width="10.88671875" style="158" customWidth="1"/>
    <col min="15878" max="15878" width="14.33203125" style="158" customWidth="1"/>
    <col min="15879" max="15879" width="13.33203125" style="158" customWidth="1"/>
    <col min="15880" max="15880" width="12.44140625" style="158" customWidth="1"/>
    <col min="15881" max="15881" width="11.44140625" style="158" customWidth="1"/>
    <col min="15882" max="15882" width="9.109375" style="158"/>
    <col min="15883" max="15883" width="8.88671875" style="158" customWidth="1"/>
    <col min="15884" max="16128" width="9.109375" style="158"/>
    <col min="16129" max="16129" width="5.88671875" style="158" customWidth="1"/>
    <col min="16130" max="16130" width="5.6640625" style="158" customWidth="1"/>
    <col min="16131" max="16131" width="17" style="158" customWidth="1"/>
    <col min="16132" max="16132" width="11.33203125" style="158" customWidth="1"/>
    <col min="16133" max="16133" width="10.88671875" style="158" customWidth="1"/>
    <col min="16134" max="16134" width="14.33203125" style="158" customWidth="1"/>
    <col min="16135" max="16135" width="13.33203125" style="158" customWidth="1"/>
    <col min="16136" max="16136" width="12.44140625" style="158" customWidth="1"/>
    <col min="16137" max="16137" width="11.44140625" style="158" customWidth="1"/>
    <col min="16138" max="16138" width="9.109375" style="158"/>
    <col min="16139" max="16139" width="8.88671875" style="158" customWidth="1"/>
    <col min="16140" max="16384" width="9.109375" style="158"/>
  </cols>
  <sheetData>
    <row r="1" spans="1:12" ht="17.399999999999999" x14ac:dyDescent="0.25">
      <c r="A1" s="93" t="s">
        <v>29</v>
      </c>
      <c r="C1" s="95"/>
      <c r="D1" s="96"/>
      <c r="E1" s="97" t="s">
        <v>30</v>
      </c>
      <c r="G1" s="99"/>
      <c r="H1" s="100" t="s">
        <v>31</v>
      </c>
      <c r="I1" s="96"/>
      <c r="J1" s="101"/>
    </row>
    <row r="2" spans="1:12" x14ac:dyDescent="0.25">
      <c r="B2" s="105"/>
      <c r="C2" s="106"/>
      <c r="D2" s="107"/>
      <c r="E2" s="108" t="s">
        <v>111</v>
      </c>
      <c r="F2" s="109"/>
      <c r="G2" s="99"/>
      <c r="H2" s="110"/>
      <c r="I2" s="111"/>
      <c r="J2" s="112"/>
    </row>
    <row r="3" spans="1:12" ht="13.2" x14ac:dyDescent="0.25">
      <c r="A3" s="113" t="s">
        <v>33</v>
      </c>
      <c r="B3" s="113"/>
      <c r="C3" s="113"/>
      <c r="D3" s="114"/>
      <c r="E3" s="113"/>
      <c r="F3" s="114"/>
      <c r="G3" s="114"/>
      <c r="H3" s="114"/>
      <c r="I3" s="113"/>
      <c r="J3" s="115" t="s">
        <v>34</v>
      </c>
    </row>
    <row r="4" spans="1:12" thickBot="1" x14ac:dyDescent="0.3">
      <c r="A4" s="116" t="s">
        <v>29</v>
      </c>
      <c r="B4" s="116"/>
      <c r="C4" s="117"/>
      <c r="D4" s="118"/>
      <c r="E4" s="118"/>
      <c r="F4" s="119"/>
      <c r="G4" s="120"/>
      <c r="H4" s="121"/>
      <c r="I4" s="122" t="s">
        <v>35</v>
      </c>
      <c r="J4" s="122"/>
    </row>
    <row r="5" spans="1:12" ht="13.2" x14ac:dyDescent="0.25">
      <c r="A5" s="123"/>
      <c r="B5" s="123"/>
      <c r="C5" s="124"/>
      <c r="D5" s="124"/>
      <c r="E5" s="124"/>
      <c r="F5" s="123"/>
      <c r="G5" s="123"/>
      <c r="H5" s="123"/>
      <c r="I5" s="124"/>
      <c r="J5" s="125"/>
    </row>
    <row r="6" spans="1:12" ht="12" customHeight="1" x14ac:dyDescent="0.25">
      <c r="F6" s="126"/>
    </row>
    <row r="7" spans="1:12" ht="20.100000000000001" customHeight="1" x14ac:dyDescent="0.25">
      <c r="A7" s="128">
        <v>1</v>
      </c>
      <c r="B7" s="129" t="s">
        <v>55</v>
      </c>
      <c r="C7" s="159" t="s">
        <v>126</v>
      </c>
      <c r="D7" s="159" t="s">
        <v>127</v>
      </c>
      <c r="E7" s="159" t="s">
        <v>39</v>
      </c>
    </row>
    <row r="8" spans="1:12" ht="20.100000000000001" customHeight="1" x14ac:dyDescent="0.25">
      <c r="B8" s="131"/>
      <c r="C8" s="160"/>
      <c r="D8" s="160"/>
      <c r="E8" s="161"/>
      <c r="F8" s="133" t="s">
        <v>128</v>
      </c>
    </row>
    <row r="9" spans="1:12" ht="20.100000000000001" customHeight="1" thickBot="1" x14ac:dyDescent="0.3">
      <c r="A9" s="128">
        <v>2</v>
      </c>
      <c r="B9" s="129" t="s">
        <v>56</v>
      </c>
      <c r="C9" s="159" t="s">
        <v>128</v>
      </c>
      <c r="D9" s="159" t="s">
        <v>129</v>
      </c>
      <c r="E9" s="162" t="s">
        <v>39</v>
      </c>
      <c r="F9" s="98" t="s">
        <v>25</v>
      </c>
      <c r="G9" s="136"/>
      <c r="H9" s="137"/>
      <c r="I9" s="137"/>
      <c r="J9" s="137"/>
      <c r="K9" s="138"/>
      <c r="L9" s="139"/>
    </row>
    <row r="10" spans="1:12" ht="20.100000000000001" customHeight="1" x14ac:dyDescent="0.25">
      <c r="B10" s="131"/>
      <c r="C10" s="160"/>
      <c r="D10" s="160"/>
      <c r="E10" s="160"/>
      <c r="G10" s="145" t="s">
        <v>140</v>
      </c>
      <c r="H10" s="146"/>
      <c r="I10" s="137"/>
      <c r="J10" s="137"/>
      <c r="K10" s="138"/>
      <c r="L10" s="139"/>
    </row>
    <row r="11" spans="1:12" ht="20.100000000000001" customHeight="1" thickBot="1" x14ac:dyDescent="0.3">
      <c r="A11" s="128">
        <v>3</v>
      </c>
      <c r="B11" s="129" t="s">
        <v>59</v>
      </c>
      <c r="C11" s="159" t="s">
        <v>130</v>
      </c>
      <c r="D11" s="159" t="s">
        <v>131</v>
      </c>
      <c r="E11" s="159" t="s">
        <v>39</v>
      </c>
      <c r="G11" s="269" t="s">
        <v>26</v>
      </c>
      <c r="H11" s="270"/>
      <c r="I11" s="137"/>
      <c r="J11" s="137"/>
      <c r="K11" s="138"/>
      <c r="L11" s="139"/>
    </row>
    <row r="12" spans="1:12" ht="20.100000000000001" customHeight="1" x14ac:dyDescent="0.25">
      <c r="B12" s="131"/>
      <c r="C12" s="160"/>
      <c r="D12" s="160"/>
      <c r="E12" s="161"/>
      <c r="F12" s="130" t="s">
        <v>130</v>
      </c>
      <c r="G12" s="136"/>
      <c r="H12" s="137"/>
      <c r="I12" s="137"/>
      <c r="J12" s="137"/>
      <c r="K12" s="138"/>
      <c r="L12" s="139"/>
    </row>
    <row r="13" spans="1:12" ht="20.100000000000001" customHeight="1" x14ac:dyDescent="0.25">
      <c r="A13" s="128">
        <v>4</v>
      </c>
      <c r="B13" s="129" t="s">
        <v>60</v>
      </c>
      <c r="C13" s="159" t="s">
        <v>132</v>
      </c>
      <c r="D13" s="159" t="s">
        <v>133</v>
      </c>
      <c r="E13" s="162" t="s">
        <v>39</v>
      </c>
      <c r="F13" s="98" t="s">
        <v>25</v>
      </c>
      <c r="G13" s="143"/>
      <c r="H13" s="143"/>
      <c r="I13" s="137"/>
      <c r="J13" s="137"/>
      <c r="K13" s="138"/>
      <c r="L13" s="139"/>
    </row>
    <row r="14" spans="1:12" ht="20.100000000000001" customHeight="1" x14ac:dyDescent="0.25">
      <c r="B14" s="131"/>
      <c r="C14" s="160"/>
      <c r="D14" s="160"/>
      <c r="E14" s="160"/>
      <c r="G14" s="143"/>
      <c r="J14" s="137"/>
      <c r="K14" s="138"/>
      <c r="L14" s="139"/>
    </row>
    <row r="15" spans="1:12" ht="20.100000000000001" customHeight="1" x14ac:dyDescent="0.25">
      <c r="A15" s="128">
        <v>1</v>
      </c>
      <c r="B15" s="130" t="s">
        <v>61</v>
      </c>
      <c r="C15" s="159" t="s">
        <v>124</v>
      </c>
      <c r="D15" s="159" t="s">
        <v>94</v>
      </c>
      <c r="E15" s="159" t="s">
        <v>39</v>
      </c>
      <c r="G15" s="143"/>
      <c r="J15" s="137"/>
      <c r="K15" s="138"/>
      <c r="L15" s="139"/>
    </row>
    <row r="16" spans="1:12" ht="20.100000000000001" customHeight="1" x14ac:dyDescent="0.25">
      <c r="B16" s="131"/>
      <c r="C16" s="160"/>
      <c r="D16" s="160"/>
      <c r="E16" s="161"/>
      <c r="F16" s="147"/>
      <c r="G16" s="137"/>
      <c r="H16" s="137"/>
      <c r="I16" s="137"/>
      <c r="J16" s="137"/>
      <c r="K16" s="138"/>
      <c r="L16" s="139"/>
    </row>
    <row r="17" spans="1:12" ht="20.100000000000001" customHeight="1" thickBot="1" x14ac:dyDescent="0.3">
      <c r="A17" s="128">
        <v>2</v>
      </c>
      <c r="B17" s="129"/>
      <c r="C17" s="134"/>
      <c r="D17" s="130"/>
      <c r="E17" s="135"/>
      <c r="G17" s="136"/>
      <c r="H17" s="137"/>
      <c r="I17" s="137"/>
      <c r="J17" s="137"/>
      <c r="K17" s="138"/>
      <c r="L17" s="139"/>
    </row>
    <row r="18" spans="1:12" ht="20.100000000000001" customHeight="1" x14ac:dyDescent="0.25">
      <c r="B18" s="131"/>
      <c r="C18" s="103"/>
      <c r="G18" s="284" t="s">
        <v>143</v>
      </c>
      <c r="H18" s="285"/>
      <c r="I18" s="137"/>
      <c r="J18" s="137"/>
      <c r="K18" s="138"/>
      <c r="L18" s="139"/>
    </row>
    <row r="19" spans="1:12" ht="20.100000000000001" customHeight="1" thickBot="1" x14ac:dyDescent="0.3">
      <c r="A19" s="128">
        <v>3</v>
      </c>
      <c r="B19" s="150"/>
      <c r="C19" s="134"/>
      <c r="D19" s="130"/>
      <c r="E19" s="130"/>
      <c r="G19" s="269" t="s">
        <v>25</v>
      </c>
      <c r="H19" s="270"/>
      <c r="I19" s="137"/>
      <c r="J19" s="137"/>
      <c r="K19" s="138"/>
      <c r="L19" s="139"/>
    </row>
    <row r="20" spans="1:12" ht="20.100000000000001" customHeight="1" x14ac:dyDescent="0.25">
      <c r="B20" s="131"/>
      <c r="C20" s="103"/>
      <c r="E20" s="132"/>
      <c r="F20" s="130"/>
      <c r="G20" s="136"/>
      <c r="H20" s="137"/>
      <c r="I20" s="137"/>
      <c r="J20" s="137"/>
      <c r="K20" s="138"/>
      <c r="L20" s="139"/>
    </row>
    <row r="21" spans="1:12" ht="20.100000000000001" customHeight="1" x14ac:dyDescent="0.25">
      <c r="A21" s="128">
        <v>4</v>
      </c>
      <c r="B21" s="130" t="s">
        <v>66</v>
      </c>
      <c r="C21" s="134" t="s">
        <v>80</v>
      </c>
      <c r="D21" s="130" t="s">
        <v>125</v>
      </c>
      <c r="E21" s="135" t="s">
        <v>37</v>
      </c>
      <c r="G21" s="137"/>
      <c r="H21" s="137"/>
      <c r="I21" s="137"/>
      <c r="J21" s="137"/>
      <c r="K21" s="138"/>
      <c r="L21" s="139"/>
    </row>
    <row r="22" spans="1:12" ht="12" customHeight="1" x14ac:dyDescent="0.25">
      <c r="B22" s="131"/>
      <c r="C22" s="103"/>
      <c r="G22" s="137"/>
      <c r="H22" s="137"/>
      <c r="K22" s="138"/>
      <c r="L22" s="139"/>
    </row>
    <row r="23" spans="1:12" x14ac:dyDescent="0.25">
      <c r="B23" s="127"/>
      <c r="G23" s="137"/>
      <c r="H23" s="137"/>
      <c r="I23" s="137"/>
      <c r="J23" s="153"/>
      <c r="K23" s="153"/>
      <c r="L23" s="154"/>
    </row>
    <row r="24" spans="1:12" x14ac:dyDescent="0.25">
      <c r="B24" s="127"/>
      <c r="F24" s="94"/>
      <c r="G24" s="137"/>
      <c r="H24" s="137"/>
      <c r="I24" s="137"/>
      <c r="J24" s="137"/>
      <c r="K24" s="155"/>
      <c r="L24" s="154"/>
    </row>
    <row r="25" spans="1:12" x14ac:dyDescent="0.25">
      <c r="B25" s="127"/>
      <c r="G25" s="137"/>
      <c r="H25" s="137"/>
      <c r="I25" s="137"/>
      <c r="J25" s="137"/>
      <c r="K25" s="155"/>
      <c r="L25" s="154"/>
    </row>
    <row r="26" spans="1:12" x14ac:dyDescent="0.25">
      <c r="B26" s="127"/>
      <c r="G26" s="94"/>
      <c r="H26" s="137"/>
      <c r="I26" s="137"/>
      <c r="J26" s="137"/>
      <c r="K26" s="155"/>
      <c r="L26" s="154"/>
    </row>
    <row r="27" spans="1:12" x14ac:dyDescent="0.25">
      <c r="B27" s="127"/>
      <c r="G27" s="143"/>
      <c r="H27" s="137"/>
      <c r="I27" s="137"/>
      <c r="J27" s="137"/>
      <c r="K27" s="155"/>
      <c r="L27" s="154"/>
    </row>
    <row r="28" spans="1:12" x14ac:dyDescent="0.25">
      <c r="B28" s="127"/>
      <c r="F28" s="94"/>
      <c r="G28" s="137"/>
      <c r="H28" s="137"/>
      <c r="I28" s="137"/>
      <c r="J28" s="137"/>
      <c r="K28" s="155"/>
      <c r="L28" s="154"/>
    </row>
    <row r="29" spans="1:12" x14ac:dyDescent="0.25">
      <c r="B29" s="127"/>
      <c r="G29" s="143"/>
      <c r="H29" s="143"/>
      <c r="I29" s="137"/>
      <c r="J29" s="137"/>
      <c r="K29" s="155"/>
      <c r="L29" s="154"/>
    </row>
    <row r="30" spans="1:12" x14ac:dyDescent="0.25">
      <c r="B30" s="127"/>
      <c r="G30" s="143"/>
      <c r="H30" s="94"/>
      <c r="I30" s="137"/>
      <c r="J30" s="137"/>
      <c r="K30" s="155"/>
      <c r="L30" s="154"/>
    </row>
    <row r="31" spans="1:12" x14ac:dyDescent="0.25">
      <c r="B31" s="127"/>
      <c r="G31" s="143"/>
      <c r="H31" s="143"/>
      <c r="I31" s="137"/>
      <c r="J31" s="137"/>
      <c r="K31" s="138"/>
      <c r="L31" s="139"/>
    </row>
    <row r="32" spans="1:12" x14ac:dyDescent="0.25">
      <c r="B32" s="127"/>
      <c r="F32" s="94"/>
      <c r="G32" s="137"/>
      <c r="H32" s="137"/>
      <c r="I32" s="137"/>
      <c r="J32" s="137"/>
      <c r="K32" s="138"/>
      <c r="L32" s="139"/>
    </row>
    <row r="33" spans="2:12" x14ac:dyDescent="0.25">
      <c r="B33" s="127"/>
      <c r="G33" s="137"/>
      <c r="H33" s="137"/>
      <c r="I33" s="137"/>
      <c r="J33" s="137"/>
      <c r="K33" s="138"/>
      <c r="L33" s="139"/>
    </row>
    <row r="34" spans="2:12" x14ac:dyDescent="0.25">
      <c r="B34" s="127"/>
      <c r="G34" s="94"/>
      <c r="H34" s="137"/>
      <c r="I34" s="137"/>
      <c r="J34" s="137"/>
      <c r="K34" s="138"/>
      <c r="L34" s="139"/>
    </row>
    <row r="35" spans="2:12" x14ac:dyDescent="0.25">
      <c r="B35" s="127"/>
      <c r="G35" s="143"/>
      <c r="H35" s="137"/>
      <c r="I35" s="137"/>
      <c r="J35" s="137"/>
      <c r="K35" s="138"/>
      <c r="L35" s="139"/>
    </row>
    <row r="36" spans="2:12" x14ac:dyDescent="0.25">
      <c r="B36" s="127"/>
      <c r="F36" s="94"/>
      <c r="G36" s="137"/>
      <c r="H36" s="137"/>
      <c r="I36" s="137"/>
      <c r="J36" s="137"/>
      <c r="K36" s="138"/>
      <c r="L36" s="139"/>
    </row>
    <row r="37" spans="2:12" x14ac:dyDescent="0.25">
      <c r="B37" s="127"/>
      <c r="G37" s="137"/>
      <c r="H37" s="137"/>
      <c r="I37" s="137"/>
      <c r="J37" s="137"/>
      <c r="K37" s="138"/>
      <c r="L37" s="139"/>
    </row>
    <row r="38" spans="2:12" x14ac:dyDescent="0.25">
      <c r="B38" s="127"/>
      <c r="G38" s="137"/>
      <c r="H38" s="137"/>
      <c r="J38" s="137"/>
      <c r="K38" s="138"/>
      <c r="L38" s="139"/>
    </row>
    <row r="39" spans="2:12" x14ac:dyDescent="0.25">
      <c r="B39" s="127"/>
      <c r="G39" s="137"/>
      <c r="H39" s="137"/>
      <c r="I39" s="156"/>
      <c r="J39" s="137"/>
      <c r="K39" s="138"/>
      <c r="L39" s="139"/>
    </row>
    <row r="40" spans="2:12" x14ac:dyDescent="0.25">
      <c r="B40" s="127"/>
      <c r="F40" s="94"/>
      <c r="G40" s="137"/>
      <c r="H40" s="137"/>
      <c r="I40" s="137"/>
      <c r="J40" s="137"/>
      <c r="K40" s="138"/>
      <c r="L40" s="139"/>
    </row>
    <row r="41" spans="2:12" x14ac:dyDescent="0.25">
      <c r="B41" s="127"/>
      <c r="G41" s="137"/>
      <c r="H41" s="137"/>
      <c r="I41" s="137"/>
      <c r="J41" s="137"/>
      <c r="K41" s="138"/>
      <c r="L41" s="139"/>
    </row>
    <row r="42" spans="2:12" x14ac:dyDescent="0.25">
      <c r="B42" s="127"/>
      <c r="G42" s="94"/>
      <c r="H42" s="137"/>
      <c r="I42" s="137"/>
      <c r="J42" s="137"/>
      <c r="K42" s="138"/>
      <c r="L42" s="139"/>
    </row>
    <row r="43" spans="2:12" x14ac:dyDescent="0.25">
      <c r="B43" s="127"/>
      <c r="G43" s="143"/>
      <c r="H43" s="137"/>
      <c r="I43" s="137"/>
      <c r="J43" s="137"/>
      <c r="K43" s="138"/>
      <c r="L43" s="139"/>
    </row>
    <row r="44" spans="2:12" x14ac:dyDescent="0.25">
      <c r="B44" s="127"/>
      <c r="F44" s="94"/>
      <c r="G44" s="137"/>
      <c r="H44" s="137"/>
      <c r="I44" s="137"/>
      <c r="J44" s="137"/>
      <c r="K44" s="138"/>
      <c r="L44" s="139"/>
    </row>
    <row r="45" spans="2:12" x14ac:dyDescent="0.25">
      <c r="B45" s="127"/>
      <c r="G45" s="143"/>
      <c r="H45" s="143"/>
      <c r="I45" s="143"/>
      <c r="J45" s="137"/>
      <c r="K45" s="138"/>
      <c r="L45" s="139"/>
    </row>
    <row r="46" spans="2:12" x14ac:dyDescent="0.25">
      <c r="B46" s="127"/>
      <c r="G46" s="143"/>
      <c r="H46" s="94"/>
      <c r="I46" s="143"/>
      <c r="J46" s="137"/>
      <c r="K46" s="138"/>
      <c r="L46" s="139"/>
    </row>
    <row r="47" spans="2:12" x14ac:dyDescent="0.25">
      <c r="B47" s="127"/>
      <c r="G47" s="143"/>
      <c r="H47" s="143"/>
      <c r="I47" s="143"/>
      <c r="J47" s="137"/>
      <c r="K47" s="138"/>
      <c r="L47" s="139"/>
    </row>
    <row r="48" spans="2:12" x14ac:dyDescent="0.25">
      <c r="B48" s="127"/>
      <c r="F48" s="94"/>
      <c r="G48" s="143"/>
      <c r="H48" s="143"/>
      <c r="I48" s="143"/>
      <c r="J48" s="137"/>
      <c r="K48" s="138"/>
      <c r="L48" s="139"/>
    </row>
    <row r="49" spans="2:12" x14ac:dyDescent="0.25">
      <c r="B49" s="127"/>
      <c r="C49" s="137"/>
      <c r="G49" s="137"/>
      <c r="H49" s="137"/>
      <c r="I49" s="137"/>
      <c r="J49" s="137"/>
      <c r="K49" s="138"/>
      <c r="L49" s="139"/>
    </row>
    <row r="50" spans="2:12" x14ac:dyDescent="0.25">
      <c r="B50" s="127"/>
      <c r="G50" s="94"/>
      <c r="H50" s="137"/>
      <c r="I50" s="137"/>
      <c r="J50" s="137"/>
      <c r="K50" s="138"/>
      <c r="L50" s="139"/>
    </row>
    <row r="51" spans="2:12" x14ac:dyDescent="0.25">
      <c r="B51" s="127"/>
      <c r="G51" s="143"/>
      <c r="H51" s="137"/>
      <c r="I51" s="137"/>
      <c r="J51" s="137"/>
      <c r="K51" s="138"/>
      <c r="L51" s="139"/>
    </row>
    <row r="52" spans="2:12" x14ac:dyDescent="0.25">
      <c r="B52" s="127"/>
      <c r="F52" s="94"/>
      <c r="H52" s="137"/>
      <c r="I52" s="137"/>
      <c r="J52" s="137"/>
      <c r="K52" s="138"/>
      <c r="L52" s="139"/>
    </row>
    <row r="53" spans="2:12" x14ac:dyDescent="0.25">
      <c r="B53" s="127"/>
    </row>
  </sheetData>
  <mergeCells count="6">
    <mergeCell ref="I4:J4"/>
    <mergeCell ref="G10:H10"/>
    <mergeCell ref="G18:H18"/>
    <mergeCell ref="J23:K23"/>
    <mergeCell ref="G19:H19"/>
    <mergeCell ref="G11:H11"/>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3]!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10242" r:id="rId5" name="Button 2">
              <controlPr defaultSize="0" print="0" autoFill="0" autoPict="0" macro="[3]!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FEDFA-CE2C-4373-89F8-017E76EA7775}">
  <sheetPr codeName="List20"/>
  <dimension ref="A1:IU213"/>
  <sheetViews>
    <sheetView showGridLines="0" showZeros="0" topLeftCell="A10" zoomScale="50" zoomScaleNormal="50" workbookViewId="0">
      <selection activeCell="H11" sqref="H11"/>
    </sheetView>
  </sheetViews>
  <sheetFormatPr defaultColWidth="15.33203125" defaultRowHeight="21" x14ac:dyDescent="0.4"/>
  <cols>
    <col min="1" max="1" width="7.5546875" style="21" customWidth="1"/>
    <col min="2" max="2" width="5.5546875" style="21" customWidth="1"/>
    <col min="3" max="3" width="13.6640625" style="21" customWidth="1"/>
    <col min="4" max="4" width="47.5546875" style="21" customWidth="1"/>
    <col min="5" max="5" width="31.109375" style="21" customWidth="1"/>
    <col min="6" max="6" width="19.33203125" style="21" customWidth="1"/>
    <col min="7" max="10" width="18.5546875" style="21" customWidth="1"/>
    <col min="11" max="11" width="14.33203125" style="21" customWidth="1"/>
    <col min="12" max="12" width="16" style="21" customWidth="1"/>
    <col min="13" max="13" width="5" style="3" customWidth="1"/>
    <col min="14" max="14" width="14.44140625" style="5" hidden="1" customWidth="1"/>
    <col min="15" max="15" width="10.88671875" style="5" hidden="1" customWidth="1"/>
    <col min="16" max="16" width="24.44140625" style="5" hidden="1" customWidth="1"/>
    <col min="17" max="17" width="20.5546875" style="5" hidden="1" customWidth="1"/>
    <col min="18" max="23" width="14.5546875" style="5" hidden="1" customWidth="1"/>
    <col min="24" max="24" width="10.88671875" style="5" hidden="1" customWidth="1"/>
    <col min="25" max="25" width="24.6640625" style="5" hidden="1" customWidth="1"/>
    <col min="26" max="26" width="20.44140625" style="5" hidden="1" customWidth="1"/>
    <col min="27" max="30" width="15.33203125" style="5" hidden="1" customWidth="1"/>
    <col min="31" max="32" width="15" style="5" hidden="1" customWidth="1"/>
    <col min="33" max="34" width="15.33203125" style="5" hidden="1" customWidth="1"/>
    <col min="35" max="204" width="15.33203125" style="5" customWidth="1"/>
    <col min="205" max="205" width="3.109375" style="5" customWidth="1"/>
    <col min="206" max="256" width="15.33203125" style="5"/>
    <col min="257" max="257" width="7.5546875" style="5" customWidth="1"/>
    <col min="258" max="258" width="5.5546875" style="5" customWidth="1"/>
    <col min="259" max="259" width="13.6640625" style="5" customWidth="1"/>
    <col min="260" max="260" width="47.5546875" style="5" customWidth="1"/>
    <col min="261" max="261" width="31.109375" style="5" customWidth="1"/>
    <col min="262" max="262" width="19.33203125" style="5" customWidth="1"/>
    <col min="263" max="266" width="18.5546875" style="5" customWidth="1"/>
    <col min="267" max="267" width="14.33203125" style="5" customWidth="1"/>
    <col min="268" max="268" width="16" style="5" customWidth="1"/>
    <col min="269" max="269" width="5" style="5" customWidth="1"/>
    <col min="270" max="290" width="0" style="5" hidden="1" customWidth="1"/>
    <col min="291" max="460" width="15.33203125" style="5"/>
    <col min="461" max="461" width="3.109375" style="5" customWidth="1"/>
    <col min="462" max="512" width="15.33203125" style="5"/>
    <col min="513" max="513" width="7.5546875" style="5" customWidth="1"/>
    <col min="514" max="514" width="5.5546875" style="5" customWidth="1"/>
    <col min="515" max="515" width="13.6640625" style="5" customWidth="1"/>
    <col min="516" max="516" width="47.5546875" style="5" customWidth="1"/>
    <col min="517" max="517" width="31.109375" style="5" customWidth="1"/>
    <col min="518" max="518" width="19.33203125" style="5" customWidth="1"/>
    <col min="519" max="522" width="18.5546875" style="5" customWidth="1"/>
    <col min="523" max="523" width="14.33203125" style="5" customWidth="1"/>
    <col min="524" max="524" width="16" style="5" customWidth="1"/>
    <col min="525" max="525" width="5" style="5" customWidth="1"/>
    <col min="526" max="546" width="0" style="5" hidden="1" customWidth="1"/>
    <col min="547" max="716" width="15.33203125" style="5"/>
    <col min="717" max="717" width="3.109375" style="5" customWidth="1"/>
    <col min="718" max="768" width="15.33203125" style="5"/>
    <col min="769" max="769" width="7.5546875" style="5" customWidth="1"/>
    <col min="770" max="770" width="5.5546875" style="5" customWidth="1"/>
    <col min="771" max="771" width="13.6640625" style="5" customWidth="1"/>
    <col min="772" max="772" width="47.5546875" style="5" customWidth="1"/>
    <col min="773" max="773" width="31.109375" style="5" customWidth="1"/>
    <col min="774" max="774" width="19.33203125" style="5" customWidth="1"/>
    <col min="775" max="778" width="18.5546875" style="5" customWidth="1"/>
    <col min="779" max="779" width="14.33203125" style="5" customWidth="1"/>
    <col min="780" max="780" width="16" style="5" customWidth="1"/>
    <col min="781" max="781" width="5" style="5" customWidth="1"/>
    <col min="782" max="802" width="0" style="5" hidden="1" customWidth="1"/>
    <col min="803" max="972" width="15.33203125" style="5"/>
    <col min="973" max="973" width="3.109375" style="5" customWidth="1"/>
    <col min="974" max="1024" width="15.33203125" style="5"/>
    <col min="1025" max="1025" width="7.5546875" style="5" customWidth="1"/>
    <col min="1026" max="1026" width="5.5546875" style="5" customWidth="1"/>
    <col min="1027" max="1027" width="13.6640625" style="5" customWidth="1"/>
    <col min="1028" max="1028" width="47.5546875" style="5" customWidth="1"/>
    <col min="1029" max="1029" width="31.109375" style="5" customWidth="1"/>
    <col min="1030" max="1030" width="19.33203125" style="5" customWidth="1"/>
    <col min="1031" max="1034" width="18.5546875" style="5" customWidth="1"/>
    <col min="1035" max="1035" width="14.33203125" style="5" customWidth="1"/>
    <col min="1036" max="1036" width="16" style="5" customWidth="1"/>
    <col min="1037" max="1037" width="5" style="5" customWidth="1"/>
    <col min="1038" max="1058" width="0" style="5" hidden="1" customWidth="1"/>
    <col min="1059" max="1228" width="15.33203125" style="5"/>
    <col min="1229" max="1229" width="3.109375" style="5" customWidth="1"/>
    <col min="1230" max="1280" width="15.33203125" style="5"/>
    <col min="1281" max="1281" width="7.5546875" style="5" customWidth="1"/>
    <col min="1282" max="1282" width="5.5546875" style="5" customWidth="1"/>
    <col min="1283" max="1283" width="13.6640625" style="5" customWidth="1"/>
    <col min="1284" max="1284" width="47.5546875" style="5" customWidth="1"/>
    <col min="1285" max="1285" width="31.109375" style="5" customWidth="1"/>
    <col min="1286" max="1286" width="19.33203125" style="5" customWidth="1"/>
    <col min="1287" max="1290" width="18.5546875" style="5" customWidth="1"/>
    <col min="1291" max="1291" width="14.33203125" style="5" customWidth="1"/>
    <col min="1292" max="1292" width="16" style="5" customWidth="1"/>
    <col min="1293" max="1293" width="5" style="5" customWidth="1"/>
    <col min="1294" max="1314" width="0" style="5" hidden="1" customWidth="1"/>
    <col min="1315" max="1484" width="15.33203125" style="5"/>
    <col min="1485" max="1485" width="3.109375" style="5" customWidth="1"/>
    <col min="1486" max="1536" width="15.33203125" style="5"/>
    <col min="1537" max="1537" width="7.5546875" style="5" customWidth="1"/>
    <col min="1538" max="1538" width="5.5546875" style="5" customWidth="1"/>
    <col min="1539" max="1539" width="13.6640625" style="5" customWidth="1"/>
    <col min="1540" max="1540" width="47.5546875" style="5" customWidth="1"/>
    <col min="1541" max="1541" width="31.109375" style="5" customWidth="1"/>
    <col min="1542" max="1542" width="19.33203125" style="5" customWidth="1"/>
    <col min="1543" max="1546" width="18.5546875" style="5" customWidth="1"/>
    <col min="1547" max="1547" width="14.33203125" style="5" customWidth="1"/>
    <col min="1548" max="1548" width="16" style="5" customWidth="1"/>
    <col min="1549" max="1549" width="5" style="5" customWidth="1"/>
    <col min="1550" max="1570" width="0" style="5" hidden="1" customWidth="1"/>
    <col min="1571" max="1740" width="15.33203125" style="5"/>
    <col min="1741" max="1741" width="3.109375" style="5" customWidth="1"/>
    <col min="1742" max="1792" width="15.33203125" style="5"/>
    <col min="1793" max="1793" width="7.5546875" style="5" customWidth="1"/>
    <col min="1794" max="1794" width="5.5546875" style="5" customWidth="1"/>
    <col min="1795" max="1795" width="13.6640625" style="5" customWidth="1"/>
    <col min="1796" max="1796" width="47.5546875" style="5" customWidth="1"/>
    <col min="1797" max="1797" width="31.109375" style="5" customWidth="1"/>
    <col min="1798" max="1798" width="19.33203125" style="5" customWidth="1"/>
    <col min="1799" max="1802" width="18.5546875" style="5" customWidth="1"/>
    <col min="1803" max="1803" width="14.33203125" style="5" customWidth="1"/>
    <col min="1804" max="1804" width="16" style="5" customWidth="1"/>
    <col min="1805" max="1805" width="5" style="5" customWidth="1"/>
    <col min="1806" max="1826" width="0" style="5" hidden="1" customWidth="1"/>
    <col min="1827" max="1996" width="15.33203125" style="5"/>
    <col min="1997" max="1997" width="3.109375" style="5" customWidth="1"/>
    <col min="1998" max="2048" width="15.33203125" style="5"/>
    <col min="2049" max="2049" width="7.5546875" style="5" customWidth="1"/>
    <col min="2050" max="2050" width="5.5546875" style="5" customWidth="1"/>
    <col min="2051" max="2051" width="13.6640625" style="5" customWidth="1"/>
    <col min="2052" max="2052" width="47.5546875" style="5" customWidth="1"/>
    <col min="2053" max="2053" width="31.109375" style="5" customWidth="1"/>
    <col min="2054" max="2054" width="19.33203125" style="5" customWidth="1"/>
    <col min="2055" max="2058" width="18.5546875" style="5" customWidth="1"/>
    <col min="2059" max="2059" width="14.33203125" style="5" customWidth="1"/>
    <col min="2060" max="2060" width="16" style="5" customWidth="1"/>
    <col min="2061" max="2061" width="5" style="5" customWidth="1"/>
    <col min="2062" max="2082" width="0" style="5" hidden="1" customWidth="1"/>
    <col min="2083" max="2252" width="15.33203125" style="5"/>
    <col min="2253" max="2253" width="3.109375" style="5" customWidth="1"/>
    <col min="2254" max="2304" width="15.33203125" style="5"/>
    <col min="2305" max="2305" width="7.5546875" style="5" customWidth="1"/>
    <col min="2306" max="2306" width="5.5546875" style="5" customWidth="1"/>
    <col min="2307" max="2307" width="13.6640625" style="5" customWidth="1"/>
    <col min="2308" max="2308" width="47.5546875" style="5" customWidth="1"/>
    <col min="2309" max="2309" width="31.109375" style="5" customWidth="1"/>
    <col min="2310" max="2310" width="19.33203125" style="5" customWidth="1"/>
    <col min="2311" max="2314" width="18.5546875" style="5" customWidth="1"/>
    <col min="2315" max="2315" width="14.33203125" style="5" customWidth="1"/>
    <col min="2316" max="2316" width="16" style="5" customWidth="1"/>
    <col min="2317" max="2317" width="5" style="5" customWidth="1"/>
    <col min="2318" max="2338" width="0" style="5" hidden="1" customWidth="1"/>
    <col min="2339" max="2508" width="15.33203125" style="5"/>
    <col min="2509" max="2509" width="3.109375" style="5" customWidth="1"/>
    <col min="2510" max="2560" width="15.33203125" style="5"/>
    <col min="2561" max="2561" width="7.5546875" style="5" customWidth="1"/>
    <col min="2562" max="2562" width="5.5546875" style="5" customWidth="1"/>
    <col min="2563" max="2563" width="13.6640625" style="5" customWidth="1"/>
    <col min="2564" max="2564" width="47.5546875" style="5" customWidth="1"/>
    <col min="2565" max="2565" width="31.109375" style="5" customWidth="1"/>
    <col min="2566" max="2566" width="19.33203125" style="5" customWidth="1"/>
    <col min="2567" max="2570" width="18.5546875" style="5" customWidth="1"/>
    <col min="2571" max="2571" width="14.33203125" style="5" customWidth="1"/>
    <col min="2572" max="2572" width="16" style="5" customWidth="1"/>
    <col min="2573" max="2573" width="5" style="5" customWidth="1"/>
    <col min="2574" max="2594" width="0" style="5" hidden="1" customWidth="1"/>
    <col min="2595" max="2764" width="15.33203125" style="5"/>
    <col min="2765" max="2765" width="3.109375" style="5" customWidth="1"/>
    <col min="2766" max="2816" width="15.33203125" style="5"/>
    <col min="2817" max="2817" width="7.5546875" style="5" customWidth="1"/>
    <col min="2818" max="2818" width="5.5546875" style="5" customWidth="1"/>
    <col min="2819" max="2819" width="13.6640625" style="5" customWidth="1"/>
    <col min="2820" max="2820" width="47.5546875" style="5" customWidth="1"/>
    <col min="2821" max="2821" width="31.109375" style="5" customWidth="1"/>
    <col min="2822" max="2822" width="19.33203125" style="5" customWidth="1"/>
    <col min="2823" max="2826" width="18.5546875" style="5" customWidth="1"/>
    <col min="2827" max="2827" width="14.33203125" style="5" customWidth="1"/>
    <col min="2828" max="2828" width="16" style="5" customWidth="1"/>
    <col min="2829" max="2829" width="5" style="5" customWidth="1"/>
    <col min="2830" max="2850" width="0" style="5" hidden="1" customWidth="1"/>
    <col min="2851" max="3020" width="15.33203125" style="5"/>
    <col min="3021" max="3021" width="3.109375" style="5" customWidth="1"/>
    <col min="3022" max="3072" width="15.33203125" style="5"/>
    <col min="3073" max="3073" width="7.5546875" style="5" customWidth="1"/>
    <col min="3074" max="3074" width="5.5546875" style="5" customWidth="1"/>
    <col min="3075" max="3075" width="13.6640625" style="5" customWidth="1"/>
    <col min="3076" max="3076" width="47.5546875" style="5" customWidth="1"/>
    <col min="3077" max="3077" width="31.109375" style="5" customWidth="1"/>
    <col min="3078" max="3078" width="19.33203125" style="5" customWidth="1"/>
    <col min="3079" max="3082" width="18.5546875" style="5" customWidth="1"/>
    <col min="3083" max="3083" width="14.33203125" style="5" customWidth="1"/>
    <col min="3084" max="3084" width="16" style="5" customWidth="1"/>
    <col min="3085" max="3085" width="5" style="5" customWidth="1"/>
    <col min="3086" max="3106" width="0" style="5" hidden="1" customWidth="1"/>
    <col min="3107" max="3276" width="15.33203125" style="5"/>
    <col min="3277" max="3277" width="3.109375" style="5" customWidth="1"/>
    <col min="3278" max="3328" width="15.33203125" style="5"/>
    <col min="3329" max="3329" width="7.5546875" style="5" customWidth="1"/>
    <col min="3330" max="3330" width="5.5546875" style="5" customWidth="1"/>
    <col min="3331" max="3331" width="13.6640625" style="5" customWidth="1"/>
    <col min="3332" max="3332" width="47.5546875" style="5" customWidth="1"/>
    <col min="3333" max="3333" width="31.109375" style="5" customWidth="1"/>
    <col min="3334" max="3334" width="19.33203125" style="5" customWidth="1"/>
    <col min="3335" max="3338" width="18.5546875" style="5" customWidth="1"/>
    <col min="3339" max="3339" width="14.33203125" style="5" customWidth="1"/>
    <col min="3340" max="3340" width="16" style="5" customWidth="1"/>
    <col min="3341" max="3341" width="5" style="5" customWidth="1"/>
    <col min="3342" max="3362" width="0" style="5" hidden="1" customWidth="1"/>
    <col min="3363" max="3532" width="15.33203125" style="5"/>
    <col min="3533" max="3533" width="3.109375" style="5" customWidth="1"/>
    <col min="3534" max="3584" width="15.33203125" style="5"/>
    <col min="3585" max="3585" width="7.5546875" style="5" customWidth="1"/>
    <col min="3586" max="3586" width="5.5546875" style="5" customWidth="1"/>
    <col min="3587" max="3587" width="13.6640625" style="5" customWidth="1"/>
    <col min="3588" max="3588" width="47.5546875" style="5" customWidth="1"/>
    <col min="3589" max="3589" width="31.109375" style="5" customWidth="1"/>
    <col min="3590" max="3590" width="19.33203125" style="5" customWidth="1"/>
    <col min="3591" max="3594" width="18.5546875" style="5" customWidth="1"/>
    <col min="3595" max="3595" width="14.33203125" style="5" customWidth="1"/>
    <col min="3596" max="3596" width="16" style="5" customWidth="1"/>
    <col min="3597" max="3597" width="5" style="5" customWidth="1"/>
    <col min="3598" max="3618" width="0" style="5" hidden="1" customWidth="1"/>
    <col min="3619" max="3788" width="15.33203125" style="5"/>
    <col min="3789" max="3789" width="3.109375" style="5" customWidth="1"/>
    <col min="3790" max="3840" width="15.33203125" style="5"/>
    <col min="3841" max="3841" width="7.5546875" style="5" customWidth="1"/>
    <col min="3842" max="3842" width="5.5546875" style="5" customWidth="1"/>
    <col min="3843" max="3843" width="13.6640625" style="5" customWidth="1"/>
    <col min="3844" max="3844" width="47.5546875" style="5" customWidth="1"/>
    <col min="3845" max="3845" width="31.109375" style="5" customWidth="1"/>
    <col min="3846" max="3846" width="19.33203125" style="5" customWidth="1"/>
    <col min="3847" max="3850" width="18.5546875" style="5" customWidth="1"/>
    <col min="3851" max="3851" width="14.33203125" style="5" customWidth="1"/>
    <col min="3852" max="3852" width="16" style="5" customWidth="1"/>
    <col min="3853" max="3853" width="5" style="5" customWidth="1"/>
    <col min="3854" max="3874" width="0" style="5" hidden="1" customWidth="1"/>
    <col min="3875" max="4044" width="15.33203125" style="5"/>
    <col min="4045" max="4045" width="3.109375" style="5" customWidth="1"/>
    <col min="4046" max="4096" width="15.33203125" style="5"/>
    <col min="4097" max="4097" width="7.5546875" style="5" customWidth="1"/>
    <col min="4098" max="4098" width="5.5546875" style="5" customWidth="1"/>
    <col min="4099" max="4099" width="13.6640625" style="5" customWidth="1"/>
    <col min="4100" max="4100" width="47.5546875" style="5" customWidth="1"/>
    <col min="4101" max="4101" width="31.109375" style="5" customWidth="1"/>
    <col min="4102" max="4102" width="19.33203125" style="5" customWidth="1"/>
    <col min="4103" max="4106" width="18.5546875" style="5" customWidth="1"/>
    <col min="4107" max="4107" width="14.33203125" style="5" customWidth="1"/>
    <col min="4108" max="4108" width="16" style="5" customWidth="1"/>
    <col min="4109" max="4109" width="5" style="5" customWidth="1"/>
    <col min="4110" max="4130" width="0" style="5" hidden="1" customWidth="1"/>
    <col min="4131" max="4300" width="15.33203125" style="5"/>
    <col min="4301" max="4301" width="3.109375" style="5" customWidth="1"/>
    <col min="4302" max="4352" width="15.33203125" style="5"/>
    <col min="4353" max="4353" width="7.5546875" style="5" customWidth="1"/>
    <col min="4354" max="4354" width="5.5546875" style="5" customWidth="1"/>
    <col min="4355" max="4355" width="13.6640625" style="5" customWidth="1"/>
    <col min="4356" max="4356" width="47.5546875" style="5" customWidth="1"/>
    <col min="4357" max="4357" width="31.109375" style="5" customWidth="1"/>
    <col min="4358" max="4358" width="19.33203125" style="5" customWidth="1"/>
    <col min="4359" max="4362" width="18.5546875" style="5" customWidth="1"/>
    <col min="4363" max="4363" width="14.33203125" style="5" customWidth="1"/>
    <col min="4364" max="4364" width="16" style="5" customWidth="1"/>
    <col min="4365" max="4365" width="5" style="5" customWidth="1"/>
    <col min="4366" max="4386" width="0" style="5" hidden="1" customWidth="1"/>
    <col min="4387" max="4556" width="15.33203125" style="5"/>
    <col min="4557" max="4557" width="3.109375" style="5" customWidth="1"/>
    <col min="4558" max="4608" width="15.33203125" style="5"/>
    <col min="4609" max="4609" width="7.5546875" style="5" customWidth="1"/>
    <col min="4610" max="4610" width="5.5546875" style="5" customWidth="1"/>
    <col min="4611" max="4611" width="13.6640625" style="5" customWidth="1"/>
    <col min="4612" max="4612" width="47.5546875" style="5" customWidth="1"/>
    <col min="4613" max="4613" width="31.109375" style="5" customWidth="1"/>
    <col min="4614" max="4614" width="19.33203125" style="5" customWidth="1"/>
    <col min="4615" max="4618" width="18.5546875" style="5" customWidth="1"/>
    <col min="4619" max="4619" width="14.33203125" style="5" customWidth="1"/>
    <col min="4620" max="4620" width="16" style="5" customWidth="1"/>
    <col min="4621" max="4621" width="5" style="5" customWidth="1"/>
    <col min="4622" max="4642" width="0" style="5" hidden="1" customWidth="1"/>
    <col min="4643" max="4812" width="15.33203125" style="5"/>
    <col min="4813" max="4813" width="3.109375" style="5" customWidth="1"/>
    <col min="4814" max="4864" width="15.33203125" style="5"/>
    <col min="4865" max="4865" width="7.5546875" style="5" customWidth="1"/>
    <col min="4866" max="4866" width="5.5546875" style="5" customWidth="1"/>
    <col min="4867" max="4867" width="13.6640625" style="5" customWidth="1"/>
    <col min="4868" max="4868" width="47.5546875" style="5" customWidth="1"/>
    <col min="4869" max="4869" width="31.109375" style="5" customWidth="1"/>
    <col min="4870" max="4870" width="19.33203125" style="5" customWidth="1"/>
    <col min="4871" max="4874" width="18.5546875" style="5" customWidth="1"/>
    <col min="4875" max="4875" width="14.33203125" style="5" customWidth="1"/>
    <col min="4876" max="4876" width="16" style="5" customWidth="1"/>
    <col min="4877" max="4877" width="5" style="5" customWidth="1"/>
    <col min="4878" max="4898" width="0" style="5" hidden="1" customWidth="1"/>
    <col min="4899" max="5068" width="15.33203125" style="5"/>
    <col min="5069" max="5069" width="3.109375" style="5" customWidth="1"/>
    <col min="5070" max="5120" width="15.33203125" style="5"/>
    <col min="5121" max="5121" width="7.5546875" style="5" customWidth="1"/>
    <col min="5122" max="5122" width="5.5546875" style="5" customWidth="1"/>
    <col min="5123" max="5123" width="13.6640625" style="5" customWidth="1"/>
    <col min="5124" max="5124" width="47.5546875" style="5" customWidth="1"/>
    <col min="5125" max="5125" width="31.109375" style="5" customWidth="1"/>
    <col min="5126" max="5126" width="19.33203125" style="5" customWidth="1"/>
    <col min="5127" max="5130" width="18.5546875" style="5" customWidth="1"/>
    <col min="5131" max="5131" width="14.33203125" style="5" customWidth="1"/>
    <col min="5132" max="5132" width="16" style="5" customWidth="1"/>
    <col min="5133" max="5133" width="5" style="5" customWidth="1"/>
    <col min="5134" max="5154" width="0" style="5" hidden="1" customWidth="1"/>
    <col min="5155" max="5324" width="15.33203125" style="5"/>
    <col min="5325" max="5325" width="3.109375" style="5" customWidth="1"/>
    <col min="5326" max="5376" width="15.33203125" style="5"/>
    <col min="5377" max="5377" width="7.5546875" style="5" customWidth="1"/>
    <col min="5378" max="5378" width="5.5546875" style="5" customWidth="1"/>
    <col min="5379" max="5379" width="13.6640625" style="5" customWidth="1"/>
    <col min="5380" max="5380" width="47.5546875" style="5" customWidth="1"/>
    <col min="5381" max="5381" width="31.109375" style="5" customWidth="1"/>
    <col min="5382" max="5382" width="19.33203125" style="5" customWidth="1"/>
    <col min="5383" max="5386" width="18.5546875" style="5" customWidth="1"/>
    <col min="5387" max="5387" width="14.33203125" style="5" customWidth="1"/>
    <col min="5388" max="5388" width="16" style="5" customWidth="1"/>
    <col min="5389" max="5389" width="5" style="5" customWidth="1"/>
    <col min="5390" max="5410" width="0" style="5" hidden="1" customWidth="1"/>
    <col min="5411" max="5580" width="15.33203125" style="5"/>
    <col min="5581" max="5581" width="3.109375" style="5" customWidth="1"/>
    <col min="5582" max="5632" width="15.33203125" style="5"/>
    <col min="5633" max="5633" width="7.5546875" style="5" customWidth="1"/>
    <col min="5634" max="5634" width="5.5546875" style="5" customWidth="1"/>
    <col min="5635" max="5635" width="13.6640625" style="5" customWidth="1"/>
    <col min="5636" max="5636" width="47.5546875" style="5" customWidth="1"/>
    <col min="5637" max="5637" width="31.109375" style="5" customWidth="1"/>
    <col min="5638" max="5638" width="19.33203125" style="5" customWidth="1"/>
    <col min="5639" max="5642" width="18.5546875" style="5" customWidth="1"/>
    <col min="5643" max="5643" width="14.33203125" style="5" customWidth="1"/>
    <col min="5644" max="5644" width="16" style="5" customWidth="1"/>
    <col min="5645" max="5645" width="5" style="5" customWidth="1"/>
    <col min="5646" max="5666" width="0" style="5" hidden="1" customWidth="1"/>
    <col min="5667" max="5836" width="15.33203125" style="5"/>
    <col min="5837" max="5837" width="3.109375" style="5" customWidth="1"/>
    <col min="5838" max="5888" width="15.33203125" style="5"/>
    <col min="5889" max="5889" width="7.5546875" style="5" customWidth="1"/>
    <col min="5890" max="5890" width="5.5546875" style="5" customWidth="1"/>
    <col min="5891" max="5891" width="13.6640625" style="5" customWidth="1"/>
    <col min="5892" max="5892" width="47.5546875" style="5" customWidth="1"/>
    <col min="5893" max="5893" width="31.109375" style="5" customWidth="1"/>
    <col min="5894" max="5894" width="19.33203125" style="5" customWidth="1"/>
    <col min="5895" max="5898" width="18.5546875" style="5" customWidth="1"/>
    <col min="5899" max="5899" width="14.33203125" style="5" customWidth="1"/>
    <col min="5900" max="5900" width="16" style="5" customWidth="1"/>
    <col min="5901" max="5901" width="5" style="5" customWidth="1"/>
    <col min="5902" max="5922" width="0" style="5" hidden="1" customWidth="1"/>
    <col min="5923" max="6092" width="15.33203125" style="5"/>
    <col min="6093" max="6093" width="3.109375" style="5" customWidth="1"/>
    <col min="6094" max="6144" width="15.33203125" style="5"/>
    <col min="6145" max="6145" width="7.5546875" style="5" customWidth="1"/>
    <col min="6146" max="6146" width="5.5546875" style="5" customWidth="1"/>
    <col min="6147" max="6147" width="13.6640625" style="5" customWidth="1"/>
    <col min="6148" max="6148" width="47.5546875" style="5" customWidth="1"/>
    <col min="6149" max="6149" width="31.109375" style="5" customWidth="1"/>
    <col min="6150" max="6150" width="19.33203125" style="5" customWidth="1"/>
    <col min="6151" max="6154" width="18.5546875" style="5" customWidth="1"/>
    <col min="6155" max="6155" width="14.33203125" style="5" customWidth="1"/>
    <col min="6156" max="6156" width="16" style="5" customWidth="1"/>
    <col min="6157" max="6157" width="5" style="5" customWidth="1"/>
    <col min="6158" max="6178" width="0" style="5" hidden="1" customWidth="1"/>
    <col min="6179" max="6348" width="15.33203125" style="5"/>
    <col min="6349" max="6349" width="3.109375" style="5" customWidth="1"/>
    <col min="6350" max="6400" width="15.33203125" style="5"/>
    <col min="6401" max="6401" width="7.5546875" style="5" customWidth="1"/>
    <col min="6402" max="6402" width="5.5546875" style="5" customWidth="1"/>
    <col min="6403" max="6403" width="13.6640625" style="5" customWidth="1"/>
    <col min="6404" max="6404" width="47.5546875" style="5" customWidth="1"/>
    <col min="6405" max="6405" width="31.109375" style="5" customWidth="1"/>
    <col min="6406" max="6406" width="19.33203125" style="5" customWidth="1"/>
    <col min="6407" max="6410" width="18.5546875" style="5" customWidth="1"/>
    <col min="6411" max="6411" width="14.33203125" style="5" customWidth="1"/>
    <col min="6412" max="6412" width="16" style="5" customWidth="1"/>
    <col min="6413" max="6413" width="5" style="5" customWidth="1"/>
    <col min="6414" max="6434" width="0" style="5" hidden="1" customWidth="1"/>
    <col min="6435" max="6604" width="15.33203125" style="5"/>
    <col min="6605" max="6605" width="3.109375" style="5" customWidth="1"/>
    <col min="6606" max="6656" width="15.33203125" style="5"/>
    <col min="6657" max="6657" width="7.5546875" style="5" customWidth="1"/>
    <col min="6658" max="6658" width="5.5546875" style="5" customWidth="1"/>
    <col min="6659" max="6659" width="13.6640625" style="5" customWidth="1"/>
    <col min="6660" max="6660" width="47.5546875" style="5" customWidth="1"/>
    <col min="6661" max="6661" width="31.109375" style="5" customWidth="1"/>
    <col min="6662" max="6662" width="19.33203125" style="5" customWidth="1"/>
    <col min="6663" max="6666" width="18.5546875" style="5" customWidth="1"/>
    <col min="6667" max="6667" width="14.33203125" style="5" customWidth="1"/>
    <col min="6668" max="6668" width="16" style="5" customWidth="1"/>
    <col min="6669" max="6669" width="5" style="5" customWidth="1"/>
    <col min="6670" max="6690" width="0" style="5" hidden="1" customWidth="1"/>
    <col min="6691" max="6860" width="15.33203125" style="5"/>
    <col min="6861" max="6861" width="3.109375" style="5" customWidth="1"/>
    <col min="6862" max="6912" width="15.33203125" style="5"/>
    <col min="6913" max="6913" width="7.5546875" style="5" customWidth="1"/>
    <col min="6914" max="6914" width="5.5546875" style="5" customWidth="1"/>
    <col min="6915" max="6915" width="13.6640625" style="5" customWidth="1"/>
    <col min="6916" max="6916" width="47.5546875" style="5" customWidth="1"/>
    <col min="6917" max="6917" width="31.109375" style="5" customWidth="1"/>
    <col min="6918" max="6918" width="19.33203125" style="5" customWidth="1"/>
    <col min="6919" max="6922" width="18.5546875" style="5" customWidth="1"/>
    <col min="6923" max="6923" width="14.33203125" style="5" customWidth="1"/>
    <col min="6924" max="6924" width="16" style="5" customWidth="1"/>
    <col min="6925" max="6925" width="5" style="5" customWidth="1"/>
    <col min="6926" max="6946" width="0" style="5" hidden="1" customWidth="1"/>
    <col min="6947" max="7116" width="15.33203125" style="5"/>
    <col min="7117" max="7117" width="3.109375" style="5" customWidth="1"/>
    <col min="7118" max="7168" width="15.33203125" style="5"/>
    <col min="7169" max="7169" width="7.5546875" style="5" customWidth="1"/>
    <col min="7170" max="7170" width="5.5546875" style="5" customWidth="1"/>
    <col min="7171" max="7171" width="13.6640625" style="5" customWidth="1"/>
    <col min="7172" max="7172" width="47.5546875" style="5" customWidth="1"/>
    <col min="7173" max="7173" width="31.109375" style="5" customWidth="1"/>
    <col min="7174" max="7174" width="19.33203125" style="5" customWidth="1"/>
    <col min="7175" max="7178" width="18.5546875" style="5" customWidth="1"/>
    <col min="7179" max="7179" width="14.33203125" style="5" customWidth="1"/>
    <col min="7180" max="7180" width="16" style="5" customWidth="1"/>
    <col min="7181" max="7181" width="5" style="5" customWidth="1"/>
    <col min="7182" max="7202" width="0" style="5" hidden="1" customWidth="1"/>
    <col min="7203" max="7372" width="15.33203125" style="5"/>
    <col min="7373" max="7373" width="3.109375" style="5" customWidth="1"/>
    <col min="7374" max="7424" width="15.33203125" style="5"/>
    <col min="7425" max="7425" width="7.5546875" style="5" customWidth="1"/>
    <col min="7426" max="7426" width="5.5546875" style="5" customWidth="1"/>
    <col min="7427" max="7427" width="13.6640625" style="5" customWidth="1"/>
    <col min="7428" max="7428" width="47.5546875" style="5" customWidth="1"/>
    <col min="7429" max="7429" width="31.109375" style="5" customWidth="1"/>
    <col min="7430" max="7430" width="19.33203125" style="5" customWidth="1"/>
    <col min="7431" max="7434" width="18.5546875" style="5" customWidth="1"/>
    <col min="7435" max="7435" width="14.33203125" style="5" customWidth="1"/>
    <col min="7436" max="7436" width="16" style="5" customWidth="1"/>
    <col min="7437" max="7437" width="5" style="5" customWidth="1"/>
    <col min="7438" max="7458" width="0" style="5" hidden="1" customWidth="1"/>
    <col min="7459" max="7628" width="15.33203125" style="5"/>
    <col min="7629" max="7629" width="3.109375" style="5" customWidth="1"/>
    <col min="7630" max="7680" width="15.33203125" style="5"/>
    <col min="7681" max="7681" width="7.5546875" style="5" customWidth="1"/>
    <col min="7682" max="7682" width="5.5546875" style="5" customWidth="1"/>
    <col min="7683" max="7683" width="13.6640625" style="5" customWidth="1"/>
    <col min="7684" max="7684" width="47.5546875" style="5" customWidth="1"/>
    <col min="7685" max="7685" width="31.109375" style="5" customWidth="1"/>
    <col min="7686" max="7686" width="19.33203125" style="5" customWidth="1"/>
    <col min="7687" max="7690" width="18.5546875" style="5" customWidth="1"/>
    <col min="7691" max="7691" width="14.33203125" style="5" customWidth="1"/>
    <col min="7692" max="7692" width="16" style="5" customWidth="1"/>
    <col min="7693" max="7693" width="5" style="5" customWidth="1"/>
    <col min="7694" max="7714" width="0" style="5" hidden="1" customWidth="1"/>
    <col min="7715" max="7884" width="15.33203125" style="5"/>
    <col min="7885" max="7885" width="3.109375" style="5" customWidth="1"/>
    <col min="7886" max="7936" width="15.33203125" style="5"/>
    <col min="7937" max="7937" width="7.5546875" style="5" customWidth="1"/>
    <col min="7938" max="7938" width="5.5546875" style="5" customWidth="1"/>
    <col min="7939" max="7939" width="13.6640625" style="5" customWidth="1"/>
    <col min="7940" max="7940" width="47.5546875" style="5" customWidth="1"/>
    <col min="7941" max="7941" width="31.109375" style="5" customWidth="1"/>
    <col min="7942" max="7942" width="19.33203125" style="5" customWidth="1"/>
    <col min="7943" max="7946" width="18.5546875" style="5" customWidth="1"/>
    <col min="7947" max="7947" width="14.33203125" style="5" customWidth="1"/>
    <col min="7948" max="7948" width="16" style="5" customWidth="1"/>
    <col min="7949" max="7949" width="5" style="5" customWidth="1"/>
    <col min="7950" max="7970" width="0" style="5" hidden="1" customWidth="1"/>
    <col min="7971" max="8140" width="15.33203125" style="5"/>
    <col min="8141" max="8141" width="3.109375" style="5" customWidth="1"/>
    <col min="8142" max="8192" width="15.33203125" style="5"/>
    <col min="8193" max="8193" width="7.5546875" style="5" customWidth="1"/>
    <col min="8194" max="8194" width="5.5546875" style="5" customWidth="1"/>
    <col min="8195" max="8195" width="13.6640625" style="5" customWidth="1"/>
    <col min="8196" max="8196" width="47.5546875" style="5" customWidth="1"/>
    <col min="8197" max="8197" width="31.109375" style="5" customWidth="1"/>
    <col min="8198" max="8198" width="19.33203125" style="5" customWidth="1"/>
    <col min="8199" max="8202" width="18.5546875" style="5" customWidth="1"/>
    <col min="8203" max="8203" width="14.33203125" style="5" customWidth="1"/>
    <col min="8204" max="8204" width="16" style="5" customWidth="1"/>
    <col min="8205" max="8205" width="5" style="5" customWidth="1"/>
    <col min="8206" max="8226" width="0" style="5" hidden="1" customWidth="1"/>
    <col min="8227" max="8396" width="15.33203125" style="5"/>
    <col min="8397" max="8397" width="3.109375" style="5" customWidth="1"/>
    <col min="8398" max="8448" width="15.33203125" style="5"/>
    <col min="8449" max="8449" width="7.5546875" style="5" customWidth="1"/>
    <col min="8450" max="8450" width="5.5546875" style="5" customWidth="1"/>
    <col min="8451" max="8451" width="13.6640625" style="5" customWidth="1"/>
    <col min="8452" max="8452" width="47.5546875" style="5" customWidth="1"/>
    <col min="8453" max="8453" width="31.109375" style="5" customWidth="1"/>
    <col min="8454" max="8454" width="19.33203125" style="5" customWidth="1"/>
    <col min="8455" max="8458" width="18.5546875" style="5" customWidth="1"/>
    <col min="8459" max="8459" width="14.33203125" style="5" customWidth="1"/>
    <col min="8460" max="8460" width="16" style="5" customWidth="1"/>
    <col min="8461" max="8461" width="5" style="5" customWidth="1"/>
    <col min="8462" max="8482" width="0" style="5" hidden="1" customWidth="1"/>
    <col min="8483" max="8652" width="15.33203125" style="5"/>
    <col min="8653" max="8653" width="3.109375" style="5" customWidth="1"/>
    <col min="8654" max="8704" width="15.33203125" style="5"/>
    <col min="8705" max="8705" width="7.5546875" style="5" customWidth="1"/>
    <col min="8706" max="8706" width="5.5546875" style="5" customWidth="1"/>
    <col min="8707" max="8707" width="13.6640625" style="5" customWidth="1"/>
    <col min="8708" max="8708" width="47.5546875" style="5" customWidth="1"/>
    <col min="8709" max="8709" width="31.109375" style="5" customWidth="1"/>
    <col min="8710" max="8710" width="19.33203125" style="5" customWidth="1"/>
    <col min="8711" max="8714" width="18.5546875" style="5" customWidth="1"/>
    <col min="8715" max="8715" width="14.33203125" style="5" customWidth="1"/>
    <col min="8716" max="8716" width="16" style="5" customWidth="1"/>
    <col min="8717" max="8717" width="5" style="5" customWidth="1"/>
    <col min="8718" max="8738" width="0" style="5" hidden="1" customWidth="1"/>
    <col min="8739" max="8908" width="15.33203125" style="5"/>
    <col min="8909" max="8909" width="3.109375" style="5" customWidth="1"/>
    <col min="8910" max="8960" width="15.33203125" style="5"/>
    <col min="8961" max="8961" width="7.5546875" style="5" customWidth="1"/>
    <col min="8962" max="8962" width="5.5546875" style="5" customWidth="1"/>
    <col min="8963" max="8963" width="13.6640625" style="5" customWidth="1"/>
    <col min="8964" max="8964" width="47.5546875" style="5" customWidth="1"/>
    <col min="8965" max="8965" width="31.109375" style="5" customWidth="1"/>
    <col min="8966" max="8966" width="19.33203125" style="5" customWidth="1"/>
    <col min="8967" max="8970" width="18.5546875" style="5" customWidth="1"/>
    <col min="8971" max="8971" width="14.33203125" style="5" customWidth="1"/>
    <col min="8972" max="8972" width="16" style="5" customWidth="1"/>
    <col min="8973" max="8973" width="5" style="5" customWidth="1"/>
    <col min="8974" max="8994" width="0" style="5" hidden="1" customWidth="1"/>
    <col min="8995" max="9164" width="15.33203125" style="5"/>
    <col min="9165" max="9165" width="3.109375" style="5" customWidth="1"/>
    <col min="9166" max="9216" width="15.33203125" style="5"/>
    <col min="9217" max="9217" width="7.5546875" style="5" customWidth="1"/>
    <col min="9218" max="9218" width="5.5546875" style="5" customWidth="1"/>
    <col min="9219" max="9219" width="13.6640625" style="5" customWidth="1"/>
    <col min="9220" max="9220" width="47.5546875" style="5" customWidth="1"/>
    <col min="9221" max="9221" width="31.109375" style="5" customWidth="1"/>
    <col min="9222" max="9222" width="19.33203125" style="5" customWidth="1"/>
    <col min="9223" max="9226" width="18.5546875" style="5" customWidth="1"/>
    <col min="9227" max="9227" width="14.33203125" style="5" customWidth="1"/>
    <col min="9228" max="9228" width="16" style="5" customWidth="1"/>
    <col min="9229" max="9229" width="5" style="5" customWidth="1"/>
    <col min="9230" max="9250" width="0" style="5" hidden="1" customWidth="1"/>
    <col min="9251" max="9420" width="15.33203125" style="5"/>
    <col min="9421" max="9421" width="3.109375" style="5" customWidth="1"/>
    <col min="9422" max="9472" width="15.33203125" style="5"/>
    <col min="9473" max="9473" width="7.5546875" style="5" customWidth="1"/>
    <col min="9474" max="9474" width="5.5546875" style="5" customWidth="1"/>
    <col min="9475" max="9475" width="13.6640625" style="5" customWidth="1"/>
    <col min="9476" max="9476" width="47.5546875" style="5" customWidth="1"/>
    <col min="9477" max="9477" width="31.109375" style="5" customWidth="1"/>
    <col min="9478" max="9478" width="19.33203125" style="5" customWidth="1"/>
    <col min="9479" max="9482" width="18.5546875" style="5" customWidth="1"/>
    <col min="9483" max="9483" width="14.33203125" style="5" customWidth="1"/>
    <col min="9484" max="9484" width="16" style="5" customWidth="1"/>
    <col min="9485" max="9485" width="5" style="5" customWidth="1"/>
    <col min="9486" max="9506" width="0" style="5" hidden="1" customWidth="1"/>
    <col min="9507" max="9676" width="15.33203125" style="5"/>
    <col min="9677" max="9677" width="3.109375" style="5" customWidth="1"/>
    <col min="9678" max="9728" width="15.33203125" style="5"/>
    <col min="9729" max="9729" width="7.5546875" style="5" customWidth="1"/>
    <col min="9730" max="9730" width="5.5546875" style="5" customWidth="1"/>
    <col min="9731" max="9731" width="13.6640625" style="5" customWidth="1"/>
    <col min="9732" max="9732" width="47.5546875" style="5" customWidth="1"/>
    <col min="9733" max="9733" width="31.109375" style="5" customWidth="1"/>
    <col min="9734" max="9734" width="19.33203125" style="5" customWidth="1"/>
    <col min="9735" max="9738" width="18.5546875" style="5" customWidth="1"/>
    <col min="9739" max="9739" width="14.33203125" style="5" customWidth="1"/>
    <col min="9740" max="9740" width="16" style="5" customWidth="1"/>
    <col min="9741" max="9741" width="5" style="5" customWidth="1"/>
    <col min="9742" max="9762" width="0" style="5" hidden="1" customWidth="1"/>
    <col min="9763" max="9932" width="15.33203125" style="5"/>
    <col min="9933" max="9933" width="3.109375" style="5" customWidth="1"/>
    <col min="9934" max="9984" width="15.33203125" style="5"/>
    <col min="9985" max="9985" width="7.5546875" style="5" customWidth="1"/>
    <col min="9986" max="9986" width="5.5546875" style="5" customWidth="1"/>
    <col min="9987" max="9987" width="13.6640625" style="5" customWidth="1"/>
    <col min="9988" max="9988" width="47.5546875" style="5" customWidth="1"/>
    <col min="9989" max="9989" width="31.109375" style="5" customWidth="1"/>
    <col min="9990" max="9990" width="19.33203125" style="5" customWidth="1"/>
    <col min="9991" max="9994" width="18.5546875" style="5" customWidth="1"/>
    <col min="9995" max="9995" width="14.33203125" style="5" customWidth="1"/>
    <col min="9996" max="9996" width="16" style="5" customWidth="1"/>
    <col min="9997" max="9997" width="5" style="5" customWidth="1"/>
    <col min="9998" max="10018" width="0" style="5" hidden="1" customWidth="1"/>
    <col min="10019" max="10188" width="15.33203125" style="5"/>
    <col min="10189" max="10189" width="3.109375" style="5" customWidth="1"/>
    <col min="10190" max="10240" width="15.33203125" style="5"/>
    <col min="10241" max="10241" width="7.5546875" style="5" customWidth="1"/>
    <col min="10242" max="10242" width="5.5546875" style="5" customWidth="1"/>
    <col min="10243" max="10243" width="13.6640625" style="5" customWidth="1"/>
    <col min="10244" max="10244" width="47.5546875" style="5" customWidth="1"/>
    <col min="10245" max="10245" width="31.109375" style="5" customWidth="1"/>
    <col min="10246" max="10246" width="19.33203125" style="5" customWidth="1"/>
    <col min="10247" max="10250" width="18.5546875" style="5" customWidth="1"/>
    <col min="10251" max="10251" width="14.33203125" style="5" customWidth="1"/>
    <col min="10252" max="10252" width="16" style="5" customWidth="1"/>
    <col min="10253" max="10253" width="5" style="5" customWidth="1"/>
    <col min="10254" max="10274" width="0" style="5" hidden="1" customWidth="1"/>
    <col min="10275" max="10444" width="15.33203125" style="5"/>
    <col min="10445" max="10445" width="3.109375" style="5" customWidth="1"/>
    <col min="10446" max="10496" width="15.33203125" style="5"/>
    <col min="10497" max="10497" width="7.5546875" style="5" customWidth="1"/>
    <col min="10498" max="10498" width="5.5546875" style="5" customWidth="1"/>
    <col min="10499" max="10499" width="13.6640625" style="5" customWidth="1"/>
    <col min="10500" max="10500" width="47.5546875" style="5" customWidth="1"/>
    <col min="10501" max="10501" width="31.109375" style="5" customWidth="1"/>
    <col min="10502" max="10502" width="19.33203125" style="5" customWidth="1"/>
    <col min="10503" max="10506" width="18.5546875" style="5" customWidth="1"/>
    <col min="10507" max="10507" width="14.33203125" style="5" customWidth="1"/>
    <col min="10508" max="10508" width="16" style="5" customWidth="1"/>
    <col min="10509" max="10509" width="5" style="5" customWidth="1"/>
    <col min="10510" max="10530" width="0" style="5" hidden="1" customWidth="1"/>
    <col min="10531" max="10700" width="15.33203125" style="5"/>
    <col min="10701" max="10701" width="3.109375" style="5" customWidth="1"/>
    <col min="10702" max="10752" width="15.33203125" style="5"/>
    <col min="10753" max="10753" width="7.5546875" style="5" customWidth="1"/>
    <col min="10754" max="10754" width="5.5546875" style="5" customWidth="1"/>
    <col min="10755" max="10755" width="13.6640625" style="5" customWidth="1"/>
    <col min="10756" max="10756" width="47.5546875" style="5" customWidth="1"/>
    <col min="10757" max="10757" width="31.109375" style="5" customWidth="1"/>
    <col min="10758" max="10758" width="19.33203125" style="5" customWidth="1"/>
    <col min="10759" max="10762" width="18.5546875" style="5" customWidth="1"/>
    <col min="10763" max="10763" width="14.33203125" style="5" customWidth="1"/>
    <col min="10764" max="10764" width="16" style="5" customWidth="1"/>
    <col min="10765" max="10765" width="5" style="5" customWidth="1"/>
    <col min="10766" max="10786" width="0" style="5" hidden="1" customWidth="1"/>
    <col min="10787" max="10956" width="15.33203125" style="5"/>
    <col min="10957" max="10957" width="3.109375" style="5" customWidth="1"/>
    <col min="10958" max="11008" width="15.33203125" style="5"/>
    <col min="11009" max="11009" width="7.5546875" style="5" customWidth="1"/>
    <col min="11010" max="11010" width="5.5546875" style="5" customWidth="1"/>
    <col min="11011" max="11011" width="13.6640625" style="5" customWidth="1"/>
    <col min="11012" max="11012" width="47.5546875" style="5" customWidth="1"/>
    <col min="11013" max="11013" width="31.109375" style="5" customWidth="1"/>
    <col min="11014" max="11014" width="19.33203125" style="5" customWidth="1"/>
    <col min="11015" max="11018" width="18.5546875" style="5" customWidth="1"/>
    <col min="11019" max="11019" width="14.33203125" style="5" customWidth="1"/>
    <col min="11020" max="11020" width="16" style="5" customWidth="1"/>
    <col min="11021" max="11021" width="5" style="5" customWidth="1"/>
    <col min="11022" max="11042" width="0" style="5" hidden="1" customWidth="1"/>
    <col min="11043" max="11212" width="15.33203125" style="5"/>
    <col min="11213" max="11213" width="3.109375" style="5" customWidth="1"/>
    <col min="11214" max="11264" width="15.33203125" style="5"/>
    <col min="11265" max="11265" width="7.5546875" style="5" customWidth="1"/>
    <col min="11266" max="11266" width="5.5546875" style="5" customWidth="1"/>
    <col min="11267" max="11267" width="13.6640625" style="5" customWidth="1"/>
    <col min="11268" max="11268" width="47.5546875" style="5" customWidth="1"/>
    <col min="11269" max="11269" width="31.109375" style="5" customWidth="1"/>
    <col min="11270" max="11270" width="19.33203125" style="5" customWidth="1"/>
    <col min="11271" max="11274" width="18.5546875" style="5" customWidth="1"/>
    <col min="11275" max="11275" width="14.33203125" style="5" customWidth="1"/>
    <col min="11276" max="11276" width="16" style="5" customWidth="1"/>
    <col min="11277" max="11277" width="5" style="5" customWidth="1"/>
    <col min="11278" max="11298" width="0" style="5" hidden="1" customWidth="1"/>
    <col min="11299" max="11468" width="15.33203125" style="5"/>
    <col min="11469" max="11469" width="3.109375" style="5" customWidth="1"/>
    <col min="11470" max="11520" width="15.33203125" style="5"/>
    <col min="11521" max="11521" width="7.5546875" style="5" customWidth="1"/>
    <col min="11522" max="11522" width="5.5546875" style="5" customWidth="1"/>
    <col min="11523" max="11523" width="13.6640625" style="5" customWidth="1"/>
    <col min="11524" max="11524" width="47.5546875" style="5" customWidth="1"/>
    <col min="11525" max="11525" width="31.109375" style="5" customWidth="1"/>
    <col min="11526" max="11526" width="19.33203125" style="5" customWidth="1"/>
    <col min="11527" max="11530" width="18.5546875" style="5" customWidth="1"/>
    <col min="11531" max="11531" width="14.33203125" style="5" customWidth="1"/>
    <col min="11532" max="11532" width="16" style="5" customWidth="1"/>
    <col min="11533" max="11533" width="5" style="5" customWidth="1"/>
    <col min="11534" max="11554" width="0" style="5" hidden="1" customWidth="1"/>
    <col min="11555" max="11724" width="15.33203125" style="5"/>
    <col min="11725" max="11725" width="3.109375" style="5" customWidth="1"/>
    <col min="11726" max="11776" width="15.33203125" style="5"/>
    <col min="11777" max="11777" width="7.5546875" style="5" customWidth="1"/>
    <col min="11778" max="11778" width="5.5546875" style="5" customWidth="1"/>
    <col min="11779" max="11779" width="13.6640625" style="5" customWidth="1"/>
    <col min="11780" max="11780" width="47.5546875" style="5" customWidth="1"/>
    <col min="11781" max="11781" width="31.109375" style="5" customWidth="1"/>
    <col min="11782" max="11782" width="19.33203125" style="5" customWidth="1"/>
    <col min="11783" max="11786" width="18.5546875" style="5" customWidth="1"/>
    <col min="11787" max="11787" width="14.33203125" style="5" customWidth="1"/>
    <col min="11788" max="11788" width="16" style="5" customWidth="1"/>
    <col min="11789" max="11789" width="5" style="5" customWidth="1"/>
    <col min="11790" max="11810" width="0" style="5" hidden="1" customWidth="1"/>
    <col min="11811" max="11980" width="15.33203125" style="5"/>
    <col min="11981" max="11981" width="3.109375" style="5" customWidth="1"/>
    <col min="11982" max="12032" width="15.33203125" style="5"/>
    <col min="12033" max="12033" width="7.5546875" style="5" customWidth="1"/>
    <col min="12034" max="12034" width="5.5546875" style="5" customWidth="1"/>
    <col min="12035" max="12035" width="13.6640625" style="5" customWidth="1"/>
    <col min="12036" max="12036" width="47.5546875" style="5" customWidth="1"/>
    <col min="12037" max="12037" width="31.109375" style="5" customWidth="1"/>
    <col min="12038" max="12038" width="19.33203125" style="5" customWidth="1"/>
    <col min="12039" max="12042" width="18.5546875" style="5" customWidth="1"/>
    <col min="12043" max="12043" width="14.33203125" style="5" customWidth="1"/>
    <col min="12044" max="12044" width="16" style="5" customWidth="1"/>
    <col min="12045" max="12045" width="5" style="5" customWidth="1"/>
    <col min="12046" max="12066" width="0" style="5" hidden="1" customWidth="1"/>
    <col min="12067" max="12236" width="15.33203125" style="5"/>
    <col min="12237" max="12237" width="3.109375" style="5" customWidth="1"/>
    <col min="12238" max="12288" width="15.33203125" style="5"/>
    <col min="12289" max="12289" width="7.5546875" style="5" customWidth="1"/>
    <col min="12290" max="12290" width="5.5546875" style="5" customWidth="1"/>
    <col min="12291" max="12291" width="13.6640625" style="5" customWidth="1"/>
    <col min="12292" max="12292" width="47.5546875" style="5" customWidth="1"/>
    <col min="12293" max="12293" width="31.109375" style="5" customWidth="1"/>
    <col min="12294" max="12294" width="19.33203125" style="5" customWidth="1"/>
    <col min="12295" max="12298" width="18.5546875" style="5" customWidth="1"/>
    <col min="12299" max="12299" width="14.33203125" style="5" customWidth="1"/>
    <col min="12300" max="12300" width="16" style="5" customWidth="1"/>
    <col min="12301" max="12301" width="5" style="5" customWidth="1"/>
    <col min="12302" max="12322" width="0" style="5" hidden="1" customWidth="1"/>
    <col min="12323" max="12492" width="15.33203125" style="5"/>
    <col min="12493" max="12493" width="3.109375" style="5" customWidth="1"/>
    <col min="12494" max="12544" width="15.33203125" style="5"/>
    <col min="12545" max="12545" width="7.5546875" style="5" customWidth="1"/>
    <col min="12546" max="12546" width="5.5546875" style="5" customWidth="1"/>
    <col min="12547" max="12547" width="13.6640625" style="5" customWidth="1"/>
    <col min="12548" max="12548" width="47.5546875" style="5" customWidth="1"/>
    <col min="12549" max="12549" width="31.109375" style="5" customWidth="1"/>
    <col min="12550" max="12550" width="19.33203125" style="5" customWidth="1"/>
    <col min="12551" max="12554" width="18.5546875" style="5" customWidth="1"/>
    <col min="12555" max="12555" width="14.33203125" style="5" customWidth="1"/>
    <col min="12556" max="12556" width="16" style="5" customWidth="1"/>
    <col min="12557" max="12557" width="5" style="5" customWidth="1"/>
    <col min="12558" max="12578" width="0" style="5" hidden="1" customWidth="1"/>
    <col min="12579" max="12748" width="15.33203125" style="5"/>
    <col min="12749" max="12749" width="3.109375" style="5" customWidth="1"/>
    <col min="12750" max="12800" width="15.33203125" style="5"/>
    <col min="12801" max="12801" width="7.5546875" style="5" customWidth="1"/>
    <col min="12802" max="12802" width="5.5546875" style="5" customWidth="1"/>
    <col min="12803" max="12803" width="13.6640625" style="5" customWidth="1"/>
    <col min="12804" max="12804" width="47.5546875" style="5" customWidth="1"/>
    <col min="12805" max="12805" width="31.109375" style="5" customWidth="1"/>
    <col min="12806" max="12806" width="19.33203125" style="5" customWidth="1"/>
    <col min="12807" max="12810" width="18.5546875" style="5" customWidth="1"/>
    <col min="12811" max="12811" width="14.33203125" style="5" customWidth="1"/>
    <col min="12812" max="12812" width="16" style="5" customWidth="1"/>
    <col min="12813" max="12813" width="5" style="5" customWidth="1"/>
    <col min="12814" max="12834" width="0" style="5" hidden="1" customWidth="1"/>
    <col min="12835" max="13004" width="15.33203125" style="5"/>
    <col min="13005" max="13005" width="3.109375" style="5" customWidth="1"/>
    <col min="13006" max="13056" width="15.33203125" style="5"/>
    <col min="13057" max="13057" width="7.5546875" style="5" customWidth="1"/>
    <col min="13058" max="13058" width="5.5546875" style="5" customWidth="1"/>
    <col min="13059" max="13059" width="13.6640625" style="5" customWidth="1"/>
    <col min="13060" max="13060" width="47.5546875" style="5" customWidth="1"/>
    <col min="13061" max="13061" width="31.109375" style="5" customWidth="1"/>
    <col min="13062" max="13062" width="19.33203125" style="5" customWidth="1"/>
    <col min="13063" max="13066" width="18.5546875" style="5" customWidth="1"/>
    <col min="13067" max="13067" width="14.33203125" style="5" customWidth="1"/>
    <col min="13068" max="13068" width="16" style="5" customWidth="1"/>
    <col min="13069" max="13069" width="5" style="5" customWidth="1"/>
    <col min="13070" max="13090" width="0" style="5" hidden="1" customWidth="1"/>
    <col min="13091" max="13260" width="15.33203125" style="5"/>
    <col min="13261" max="13261" width="3.109375" style="5" customWidth="1"/>
    <col min="13262" max="13312" width="15.33203125" style="5"/>
    <col min="13313" max="13313" width="7.5546875" style="5" customWidth="1"/>
    <col min="13314" max="13314" width="5.5546875" style="5" customWidth="1"/>
    <col min="13315" max="13315" width="13.6640625" style="5" customWidth="1"/>
    <col min="13316" max="13316" width="47.5546875" style="5" customWidth="1"/>
    <col min="13317" max="13317" width="31.109375" style="5" customWidth="1"/>
    <col min="13318" max="13318" width="19.33203125" style="5" customWidth="1"/>
    <col min="13319" max="13322" width="18.5546875" style="5" customWidth="1"/>
    <col min="13323" max="13323" width="14.33203125" style="5" customWidth="1"/>
    <col min="13324" max="13324" width="16" style="5" customWidth="1"/>
    <col min="13325" max="13325" width="5" style="5" customWidth="1"/>
    <col min="13326" max="13346" width="0" style="5" hidden="1" customWidth="1"/>
    <col min="13347" max="13516" width="15.33203125" style="5"/>
    <col min="13517" max="13517" width="3.109375" style="5" customWidth="1"/>
    <col min="13518" max="13568" width="15.33203125" style="5"/>
    <col min="13569" max="13569" width="7.5546875" style="5" customWidth="1"/>
    <col min="13570" max="13570" width="5.5546875" style="5" customWidth="1"/>
    <col min="13571" max="13571" width="13.6640625" style="5" customWidth="1"/>
    <col min="13572" max="13572" width="47.5546875" style="5" customWidth="1"/>
    <col min="13573" max="13573" width="31.109375" style="5" customWidth="1"/>
    <col min="13574" max="13574" width="19.33203125" style="5" customWidth="1"/>
    <col min="13575" max="13578" width="18.5546875" style="5" customWidth="1"/>
    <col min="13579" max="13579" width="14.33203125" style="5" customWidth="1"/>
    <col min="13580" max="13580" width="16" style="5" customWidth="1"/>
    <col min="13581" max="13581" width="5" style="5" customWidth="1"/>
    <col min="13582" max="13602" width="0" style="5" hidden="1" customWidth="1"/>
    <col min="13603" max="13772" width="15.33203125" style="5"/>
    <col min="13773" max="13773" width="3.109375" style="5" customWidth="1"/>
    <col min="13774" max="13824" width="15.33203125" style="5"/>
    <col min="13825" max="13825" width="7.5546875" style="5" customWidth="1"/>
    <col min="13826" max="13826" width="5.5546875" style="5" customWidth="1"/>
    <col min="13827" max="13827" width="13.6640625" style="5" customWidth="1"/>
    <col min="13828" max="13828" width="47.5546875" style="5" customWidth="1"/>
    <col min="13829" max="13829" width="31.109375" style="5" customWidth="1"/>
    <col min="13830" max="13830" width="19.33203125" style="5" customWidth="1"/>
    <col min="13831" max="13834" width="18.5546875" style="5" customWidth="1"/>
    <col min="13835" max="13835" width="14.33203125" style="5" customWidth="1"/>
    <col min="13836" max="13836" width="16" style="5" customWidth="1"/>
    <col min="13837" max="13837" width="5" style="5" customWidth="1"/>
    <col min="13838" max="13858" width="0" style="5" hidden="1" customWidth="1"/>
    <col min="13859" max="14028" width="15.33203125" style="5"/>
    <col min="14029" max="14029" width="3.109375" style="5" customWidth="1"/>
    <col min="14030" max="14080" width="15.33203125" style="5"/>
    <col min="14081" max="14081" width="7.5546875" style="5" customWidth="1"/>
    <col min="14082" max="14082" width="5.5546875" style="5" customWidth="1"/>
    <col min="14083" max="14083" width="13.6640625" style="5" customWidth="1"/>
    <col min="14084" max="14084" width="47.5546875" style="5" customWidth="1"/>
    <col min="14085" max="14085" width="31.109375" style="5" customWidth="1"/>
    <col min="14086" max="14086" width="19.33203125" style="5" customWidth="1"/>
    <col min="14087" max="14090" width="18.5546875" style="5" customWidth="1"/>
    <col min="14091" max="14091" width="14.33203125" style="5" customWidth="1"/>
    <col min="14092" max="14092" width="16" style="5" customWidth="1"/>
    <col min="14093" max="14093" width="5" style="5" customWidth="1"/>
    <col min="14094" max="14114" width="0" style="5" hidden="1" customWidth="1"/>
    <col min="14115" max="14284" width="15.33203125" style="5"/>
    <col min="14285" max="14285" width="3.109375" style="5" customWidth="1"/>
    <col min="14286" max="14336" width="15.33203125" style="5"/>
    <col min="14337" max="14337" width="7.5546875" style="5" customWidth="1"/>
    <col min="14338" max="14338" width="5.5546875" style="5" customWidth="1"/>
    <col min="14339" max="14339" width="13.6640625" style="5" customWidth="1"/>
    <col min="14340" max="14340" width="47.5546875" style="5" customWidth="1"/>
    <col min="14341" max="14341" width="31.109375" style="5" customWidth="1"/>
    <col min="14342" max="14342" width="19.33203125" style="5" customWidth="1"/>
    <col min="14343" max="14346" width="18.5546875" style="5" customWidth="1"/>
    <col min="14347" max="14347" width="14.33203125" style="5" customWidth="1"/>
    <col min="14348" max="14348" width="16" style="5" customWidth="1"/>
    <col min="14349" max="14349" width="5" style="5" customWidth="1"/>
    <col min="14350" max="14370" width="0" style="5" hidden="1" customWidth="1"/>
    <col min="14371" max="14540" width="15.33203125" style="5"/>
    <col min="14541" max="14541" width="3.109375" style="5" customWidth="1"/>
    <col min="14542" max="14592" width="15.33203125" style="5"/>
    <col min="14593" max="14593" width="7.5546875" style="5" customWidth="1"/>
    <col min="14594" max="14594" width="5.5546875" style="5" customWidth="1"/>
    <col min="14595" max="14595" width="13.6640625" style="5" customWidth="1"/>
    <col min="14596" max="14596" width="47.5546875" style="5" customWidth="1"/>
    <col min="14597" max="14597" width="31.109375" style="5" customWidth="1"/>
    <col min="14598" max="14598" width="19.33203125" style="5" customWidth="1"/>
    <col min="14599" max="14602" width="18.5546875" style="5" customWidth="1"/>
    <col min="14603" max="14603" width="14.33203125" style="5" customWidth="1"/>
    <col min="14604" max="14604" width="16" style="5" customWidth="1"/>
    <col min="14605" max="14605" width="5" style="5" customWidth="1"/>
    <col min="14606" max="14626" width="0" style="5" hidden="1" customWidth="1"/>
    <col min="14627" max="14796" width="15.33203125" style="5"/>
    <col min="14797" max="14797" width="3.109375" style="5" customWidth="1"/>
    <col min="14798" max="14848" width="15.33203125" style="5"/>
    <col min="14849" max="14849" width="7.5546875" style="5" customWidth="1"/>
    <col min="14850" max="14850" width="5.5546875" style="5" customWidth="1"/>
    <col min="14851" max="14851" width="13.6640625" style="5" customWidth="1"/>
    <col min="14852" max="14852" width="47.5546875" style="5" customWidth="1"/>
    <col min="14853" max="14853" width="31.109375" style="5" customWidth="1"/>
    <col min="14854" max="14854" width="19.33203125" style="5" customWidth="1"/>
    <col min="14855" max="14858" width="18.5546875" style="5" customWidth="1"/>
    <col min="14859" max="14859" width="14.33203125" style="5" customWidth="1"/>
    <col min="14860" max="14860" width="16" style="5" customWidth="1"/>
    <col min="14861" max="14861" width="5" style="5" customWidth="1"/>
    <col min="14862" max="14882" width="0" style="5" hidden="1" customWidth="1"/>
    <col min="14883" max="15052" width="15.33203125" style="5"/>
    <col min="15053" max="15053" width="3.109375" style="5" customWidth="1"/>
    <col min="15054" max="15104" width="15.33203125" style="5"/>
    <col min="15105" max="15105" width="7.5546875" style="5" customWidth="1"/>
    <col min="15106" max="15106" width="5.5546875" style="5" customWidth="1"/>
    <col min="15107" max="15107" width="13.6640625" style="5" customWidth="1"/>
    <col min="15108" max="15108" width="47.5546875" style="5" customWidth="1"/>
    <col min="15109" max="15109" width="31.109375" style="5" customWidth="1"/>
    <col min="15110" max="15110" width="19.33203125" style="5" customWidth="1"/>
    <col min="15111" max="15114" width="18.5546875" style="5" customWidth="1"/>
    <col min="15115" max="15115" width="14.33203125" style="5" customWidth="1"/>
    <col min="15116" max="15116" width="16" style="5" customWidth="1"/>
    <col min="15117" max="15117" width="5" style="5" customWidth="1"/>
    <col min="15118" max="15138" width="0" style="5" hidden="1" customWidth="1"/>
    <col min="15139" max="15308" width="15.33203125" style="5"/>
    <col min="15309" max="15309" width="3.109375" style="5" customWidth="1"/>
    <col min="15310" max="15360" width="15.33203125" style="5"/>
    <col min="15361" max="15361" width="7.5546875" style="5" customWidth="1"/>
    <col min="15362" max="15362" width="5.5546875" style="5" customWidth="1"/>
    <col min="15363" max="15363" width="13.6640625" style="5" customWidth="1"/>
    <col min="15364" max="15364" width="47.5546875" style="5" customWidth="1"/>
    <col min="15365" max="15365" width="31.109375" style="5" customWidth="1"/>
    <col min="15366" max="15366" width="19.33203125" style="5" customWidth="1"/>
    <col min="15367" max="15370" width="18.5546875" style="5" customWidth="1"/>
    <col min="15371" max="15371" width="14.33203125" style="5" customWidth="1"/>
    <col min="15372" max="15372" width="16" style="5" customWidth="1"/>
    <col min="15373" max="15373" width="5" style="5" customWidth="1"/>
    <col min="15374" max="15394" width="0" style="5" hidden="1" customWidth="1"/>
    <col min="15395" max="15564" width="15.33203125" style="5"/>
    <col min="15565" max="15565" width="3.109375" style="5" customWidth="1"/>
    <col min="15566" max="15616" width="15.33203125" style="5"/>
    <col min="15617" max="15617" width="7.5546875" style="5" customWidth="1"/>
    <col min="15618" max="15618" width="5.5546875" style="5" customWidth="1"/>
    <col min="15619" max="15619" width="13.6640625" style="5" customWidth="1"/>
    <col min="15620" max="15620" width="47.5546875" style="5" customWidth="1"/>
    <col min="15621" max="15621" width="31.109375" style="5" customWidth="1"/>
    <col min="15622" max="15622" width="19.33203125" style="5" customWidth="1"/>
    <col min="15623" max="15626" width="18.5546875" style="5" customWidth="1"/>
    <col min="15627" max="15627" width="14.33203125" style="5" customWidth="1"/>
    <col min="15628" max="15628" width="16" style="5" customWidth="1"/>
    <col min="15629" max="15629" width="5" style="5" customWidth="1"/>
    <col min="15630" max="15650" width="0" style="5" hidden="1" customWidth="1"/>
    <col min="15651" max="15820" width="15.33203125" style="5"/>
    <col min="15821" max="15821" width="3.109375" style="5" customWidth="1"/>
    <col min="15822" max="15872" width="15.33203125" style="5"/>
    <col min="15873" max="15873" width="7.5546875" style="5" customWidth="1"/>
    <col min="15874" max="15874" width="5.5546875" style="5" customWidth="1"/>
    <col min="15875" max="15875" width="13.6640625" style="5" customWidth="1"/>
    <col min="15876" max="15876" width="47.5546875" style="5" customWidth="1"/>
    <col min="15877" max="15877" width="31.109375" style="5" customWidth="1"/>
    <col min="15878" max="15878" width="19.33203125" style="5" customWidth="1"/>
    <col min="15879" max="15882" width="18.5546875" style="5" customWidth="1"/>
    <col min="15883" max="15883" width="14.33203125" style="5" customWidth="1"/>
    <col min="15884" max="15884" width="16" style="5" customWidth="1"/>
    <col min="15885" max="15885" width="5" style="5" customWidth="1"/>
    <col min="15886" max="15906" width="0" style="5" hidden="1" customWidth="1"/>
    <col min="15907" max="16076" width="15.33203125" style="5"/>
    <col min="16077" max="16077" width="3.109375" style="5" customWidth="1"/>
    <col min="16078" max="16128" width="15.33203125" style="5"/>
    <col min="16129" max="16129" width="7.5546875" style="5" customWidth="1"/>
    <col min="16130" max="16130" width="5.5546875" style="5" customWidth="1"/>
    <col min="16131" max="16131" width="13.6640625" style="5" customWidth="1"/>
    <col min="16132" max="16132" width="47.5546875" style="5" customWidth="1"/>
    <col min="16133" max="16133" width="31.109375" style="5" customWidth="1"/>
    <col min="16134" max="16134" width="19.33203125" style="5" customWidth="1"/>
    <col min="16135" max="16138" width="18.5546875" style="5" customWidth="1"/>
    <col min="16139" max="16139" width="14.33203125" style="5" customWidth="1"/>
    <col min="16140" max="16140" width="16" style="5" customWidth="1"/>
    <col min="16141" max="16141" width="5" style="5" customWidth="1"/>
    <col min="16142" max="16162" width="0" style="5" hidden="1" customWidth="1"/>
    <col min="16163" max="16332" width="15.33203125" style="5"/>
    <col min="16333" max="16333" width="3.109375" style="5" customWidth="1"/>
    <col min="16334" max="16384" width="15.33203125" style="5"/>
  </cols>
  <sheetData>
    <row r="1" spans="1:255" ht="45.75" customHeight="1" x14ac:dyDescent="0.75">
      <c r="A1" s="1"/>
      <c r="B1" s="1"/>
      <c r="C1" s="1"/>
      <c r="D1" s="1"/>
      <c r="E1" s="1"/>
      <c r="F1" s="1"/>
      <c r="G1" s="1"/>
      <c r="H1" s="2" t="s">
        <v>0</v>
      </c>
      <c r="I1" s="2"/>
      <c r="J1" s="2"/>
      <c r="K1" s="2"/>
      <c r="L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6"/>
      <c r="I2" s="7" t="s">
        <v>1</v>
      </c>
      <c r="J2" s="7"/>
      <c r="K2" s="8"/>
      <c r="L2" s="9"/>
      <c r="N2" s="4"/>
      <c r="O2" s="10" t="str">
        <f>'[1]vnos podatkov'!$A$6</f>
        <v>OP 8-11 - MIDI TENIS</v>
      </c>
      <c r="P2" s="11"/>
      <c r="Q2" s="11"/>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6"/>
      <c r="I3" s="12" t="s">
        <v>2</v>
      </c>
      <c r="J3" s="12"/>
      <c r="K3" s="13">
        <f>'[1]vnos podatkov'!$A$8</f>
        <v>0</v>
      </c>
      <c r="L3" s="14"/>
      <c r="N3" s="4"/>
      <c r="O3" s="15">
        <f>'[1]vnos podatkov'!$A$8</f>
        <v>0</v>
      </c>
      <c r="P3" s="15">
        <f>'[1]vnos podatkov'!$B$8</f>
        <v>0</v>
      </c>
      <c r="Q3" s="15">
        <f>'[1]vnos podatkov'!$A$10</f>
        <v>0</v>
      </c>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3</v>
      </c>
      <c r="D4" s="16"/>
      <c r="E4" s="17" t="s">
        <v>82</v>
      </c>
      <c r="F4" s="17">
        <f>'[1]vnos podatkov'!$C$10</f>
        <v>0</v>
      </c>
      <c r="G4" s="18">
        <f>'[1]vnos podatkov'!$C$10</f>
        <v>0</v>
      </c>
      <c r="H4" s="18">
        <f>'[1]vnos podatkov'!$C$10</f>
        <v>0</v>
      </c>
      <c r="I4" s="19" t="s">
        <v>4</v>
      </c>
      <c r="J4" s="20"/>
      <c r="K4" s="20"/>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5</v>
      </c>
      <c r="D5" s="16"/>
      <c r="E5" s="17" t="str">
        <f>'[1]vnos podatkov'!$A$6</f>
        <v>OP 8-11 - MIDI TENIS</v>
      </c>
      <c r="F5" s="17"/>
      <c r="G5" s="18"/>
      <c r="H5" s="18"/>
      <c r="I5" s="22" t="s">
        <v>6</v>
      </c>
      <c r="J5" s="22"/>
      <c r="K5" s="23"/>
      <c r="L5" s="2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50.1" customHeight="1" thickBot="1" x14ac:dyDescent="0.8">
      <c r="A6" s="1"/>
      <c r="B6" s="1"/>
      <c r="C6" s="25"/>
      <c r="D6" s="25"/>
      <c r="E6" s="26"/>
      <c r="F6" s="26"/>
      <c r="G6" s="26"/>
      <c r="H6" s="26"/>
      <c r="I6" s="19"/>
      <c r="J6" s="19"/>
      <c r="K6" s="23"/>
      <c r="L6" s="9"/>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9" customFormat="1" ht="67.5" customHeight="1" thickBot="1" x14ac:dyDescent="0.85">
      <c r="A7" s="1"/>
      <c r="B7" s="27" t="s">
        <v>7</v>
      </c>
      <c r="C7" s="28"/>
      <c r="D7" s="29"/>
      <c r="E7" s="30"/>
      <c r="F7" s="31"/>
      <c r="G7" s="32"/>
      <c r="H7" s="32"/>
      <c r="I7" s="32"/>
      <c r="J7" s="32"/>
      <c r="K7" s="33" t="s">
        <v>8</v>
      </c>
      <c r="L7" s="33" t="s">
        <v>9</v>
      </c>
      <c r="M7" s="3"/>
      <c r="N7" s="34"/>
      <c r="O7" s="35" t="s">
        <v>10</v>
      </c>
      <c r="P7" s="36"/>
      <c r="Q7" s="36"/>
      <c r="R7" s="36"/>
      <c r="S7" s="37"/>
      <c r="T7" s="38"/>
      <c r="U7" s="38"/>
      <c r="V7" s="38"/>
      <c r="W7" s="38"/>
      <c r="X7" s="38"/>
      <c r="Y7" s="38"/>
      <c r="Z7" s="38"/>
      <c r="AA7" s="38"/>
      <c r="AB7" s="38"/>
      <c r="AC7" s="38"/>
      <c r="AD7" s="38"/>
      <c r="AE7" s="38"/>
      <c r="AF7" s="38"/>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row>
    <row r="8" spans="1:255" s="46" customFormat="1" ht="40.5" customHeight="1" x14ac:dyDescent="0.55000000000000004">
      <c r="A8" s="1"/>
      <c r="B8" s="1"/>
      <c r="C8" s="40" t="s">
        <v>11</v>
      </c>
      <c r="D8" s="40" t="s">
        <v>12</v>
      </c>
      <c r="E8" s="40" t="s">
        <v>13</v>
      </c>
      <c r="F8" s="40" t="s">
        <v>14</v>
      </c>
      <c r="G8" s="32"/>
      <c r="H8" s="32"/>
      <c r="I8" s="32"/>
      <c r="J8" s="32"/>
      <c r="K8" s="33"/>
      <c r="L8" s="33"/>
      <c r="M8" s="3"/>
      <c r="N8" s="41"/>
      <c r="O8" s="42" t="s">
        <v>11</v>
      </c>
      <c r="P8" s="42" t="s">
        <v>12</v>
      </c>
      <c r="Q8" s="42" t="s">
        <v>13</v>
      </c>
      <c r="R8" s="42" t="s">
        <v>14</v>
      </c>
      <c r="S8" s="43"/>
      <c r="T8" s="43"/>
      <c r="U8" s="43"/>
      <c r="V8" s="43"/>
      <c r="W8" s="44"/>
      <c r="X8" s="42" t="s">
        <v>11</v>
      </c>
      <c r="Y8" s="42" t="s">
        <v>12</v>
      </c>
      <c r="Z8" s="42" t="s">
        <v>13</v>
      </c>
      <c r="AA8" s="42" t="s">
        <v>14</v>
      </c>
      <c r="AB8" s="44"/>
      <c r="AC8" s="44"/>
      <c r="AD8" s="44"/>
      <c r="AE8" s="44"/>
      <c r="AF8" s="45" t="s">
        <v>15</v>
      </c>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row>
    <row r="9" spans="1:255" ht="69" customHeight="1" x14ac:dyDescent="0.5">
      <c r="A9" s="47">
        <v>1</v>
      </c>
      <c r="B9" s="48">
        <v>1</v>
      </c>
      <c r="C9" s="49" t="str">
        <f>UPPER(IF($A9="","",VLOOKUP($A9,'[1]ž round robin žrebna lista'!$A$7:$R$128,2)))</f>
        <v>12731</v>
      </c>
      <c r="D9" s="50" t="str">
        <f>UPPER(IF($A9="","",VLOOKUP($A9,'[1]ž round robin žrebna lista'!$A$7:$R$128,3)))</f>
        <v>MOŽE</v>
      </c>
      <c r="E9" s="50" t="str">
        <f>PROPER(IF($A9="","",VLOOKUP($A9,'[1]ž round robin žrebna lista'!$A$7:$R$128,4)))</f>
        <v>Mila</v>
      </c>
      <c r="F9" s="51" t="str">
        <f>UPPER(IF($A9="","",VLOOKUP($A9,'[1]ž round robin žrebna lista'!$A$7:$R$128,5)))</f>
        <v>MAJA</v>
      </c>
      <c r="G9" s="52"/>
      <c r="H9" s="53" t="s">
        <v>26</v>
      </c>
      <c r="I9" s="53" t="s">
        <v>25</v>
      </c>
      <c r="J9" s="53" t="s">
        <v>26</v>
      </c>
      <c r="K9" s="54">
        <v>3</v>
      </c>
      <c r="L9" s="54">
        <v>1</v>
      </c>
      <c r="M9" s="3">
        <f>IF($A9="","",VLOOKUP($A9,'[1]ž round robin žrebna lista'!$A$7:$R$128,14))</f>
        <v>0</v>
      </c>
      <c r="N9" s="55">
        <v>1</v>
      </c>
      <c r="O9" s="56" t="str">
        <f>UPPER(IF($A9="","",VLOOKUP($A9,'[1]ž round robin žrebna lista'!$A$7:$R$128,2)))</f>
        <v>12731</v>
      </c>
      <c r="P9" s="56" t="str">
        <f>UPPER(IF($A9="","",VLOOKUP($A9,'[1]ž round robin žrebna lista'!$A$7:$R$128,3)))</f>
        <v>MOŽE</v>
      </c>
      <c r="Q9" s="56" t="str">
        <f>PROPER(IF($A9="","",VLOOKUP($A9,'[1]ž round robin žrebna lista'!$A$7:$R$128,4)))</f>
        <v>Mila</v>
      </c>
      <c r="R9" s="56" t="str">
        <f>UPPER(IF($A9="","",VLOOKUP($A9,'[1]ž round robin žrebna lista'!$A$7:$R$128,5)))</f>
        <v>MAJA</v>
      </c>
      <c r="S9" s="57"/>
      <c r="T9" s="58"/>
      <c r="U9" s="58"/>
      <c r="V9" s="58"/>
      <c r="W9" s="55">
        <v>1</v>
      </c>
      <c r="X9" s="56" t="str">
        <f>UPPER(IF($A9="","",VLOOKUP($A9,'[1]ž round robin žrebna lista'!$A$7:$R$128,2)))</f>
        <v>12731</v>
      </c>
      <c r="Y9" s="56" t="str">
        <f>UPPER(IF($A9="","",VLOOKUP($A9,'[1]ž round robin žrebna lista'!$A$7:$R$128,3)))</f>
        <v>MOŽE</v>
      </c>
      <c r="Z9" s="56" t="str">
        <f>PROPER(IF($A9="","",VLOOKUP($A9,'[1]ž round robin žrebna lista'!$A$7:$R$128,4)))</f>
        <v>Mila</v>
      </c>
      <c r="AA9" s="56" t="str">
        <f>UPPER(IF($A9="","",VLOOKUP($A9,'[1]ž round robin žrebna lista'!$A$7:$R$128,5)))</f>
        <v>MAJA</v>
      </c>
      <c r="AB9" s="59"/>
      <c r="AC9" s="58" t="str">
        <f>IF(T9="","",IF(T9="1bb","1bb",IF(T9="2bb","2bb",IF(T9=1,$M10,0))))</f>
        <v/>
      </c>
      <c r="AD9" s="58" t="str">
        <f>IF(U9="","",IF(U9="1bb","1bb",IF(U9="3bb","3bb",IF(U9=1,$M11,0))))</f>
        <v/>
      </c>
      <c r="AE9" s="58" t="str">
        <f>IF(V9="","",IF(V9="1bb","1bb",IF(V9="4bb","4bb",IF(V9=1,$M12,0))))</f>
        <v/>
      </c>
      <c r="AF9" s="60">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69" customHeight="1" x14ac:dyDescent="0.5">
      <c r="A10" s="47">
        <v>5</v>
      </c>
      <c r="B10" s="48">
        <v>2</v>
      </c>
      <c r="C10" s="49" t="str">
        <f>UPPER(IF($A10="","",VLOOKUP($A10,'[1]ž round robin žrebna lista'!$A$7:$R$128,2)))</f>
        <v>12810</v>
      </c>
      <c r="D10" s="50" t="str">
        <f>UPPER(IF($A10="","",VLOOKUP($A10,'[1]ž round robin žrebna lista'!$A$7:$R$128,3)))</f>
        <v>BABIĆ</v>
      </c>
      <c r="E10" s="50" t="str">
        <f>PROPER(IF($A10="","",VLOOKUP($A10,'[1]ž round robin žrebna lista'!$A$7:$R$128,4)))</f>
        <v>Veronika</v>
      </c>
      <c r="F10" s="51" t="str">
        <f>UPPER(IF($A10="","",VLOOKUP($A10,'[1]ž round robin žrebna lista'!$A$7:$R$128,5)))</f>
        <v>LUKAKP</v>
      </c>
      <c r="G10" s="53" t="s">
        <v>24</v>
      </c>
      <c r="H10" s="52"/>
      <c r="I10" s="53" t="s">
        <v>26</v>
      </c>
      <c r="J10" s="53" t="s">
        <v>26</v>
      </c>
      <c r="K10" s="54">
        <v>2</v>
      </c>
      <c r="L10" s="54">
        <v>2</v>
      </c>
      <c r="M10" s="3">
        <f>IF($A10="","",VLOOKUP($A10,'[1]ž round robin žrebna lista'!$A$7:$R$128,14))</f>
        <v>0</v>
      </c>
      <c r="N10" s="55">
        <v>2</v>
      </c>
      <c r="O10" s="56" t="str">
        <f>UPPER(IF($A10="","",VLOOKUP($A10,'[1]ž round robin žrebna lista'!$A$7:$R$128,2)))</f>
        <v>12810</v>
      </c>
      <c r="P10" s="56" t="str">
        <f>UPPER(IF($A10="","",VLOOKUP($A10,'[1]ž round robin žrebna lista'!$A$7:$R$128,3)))</f>
        <v>BABIĆ</v>
      </c>
      <c r="Q10" s="56" t="str">
        <f>PROPER(IF($A10="","",VLOOKUP($A10,'[1]ž round robin žrebna lista'!$A$7:$R$128,4)))</f>
        <v>Veronika</v>
      </c>
      <c r="R10" s="56" t="str">
        <f>UPPER(IF($A10="","",VLOOKUP($A10,'[1]ž round robin žrebna lista'!$A$7:$R$128,5)))</f>
        <v>LUKAKP</v>
      </c>
      <c r="S10" s="58"/>
      <c r="T10" s="57"/>
      <c r="U10" s="58"/>
      <c r="V10" s="58"/>
      <c r="W10" s="55">
        <v>2</v>
      </c>
      <c r="X10" s="56" t="str">
        <f>UPPER(IF($A10="","",VLOOKUP($A10,'[1]ž round robin žrebna lista'!$A$7:$R$128,2)))</f>
        <v>12810</v>
      </c>
      <c r="Y10" s="56" t="str">
        <f>UPPER(IF($A10="","",VLOOKUP($A10,'[1]ž round robin žrebna lista'!$A$7:$R$128,3)))</f>
        <v>BABIĆ</v>
      </c>
      <c r="Z10" s="56" t="str">
        <f>PROPER(IF($A10="","",VLOOKUP($A10,'[1]ž round robin žrebna lista'!$A$7:$R$128,4)))</f>
        <v>Veronika</v>
      </c>
      <c r="AA10" s="56" t="str">
        <f>UPPER(IF($A10="","",VLOOKUP($A10,'[1]ž round robin žrebna lista'!$A$7:$R$128,5)))</f>
        <v>LUKAKP</v>
      </c>
      <c r="AB10" s="58" t="str">
        <f>IF(S10="","",IF(S10="1bb","1bb",IF(S10="2bb","2bb",IF(S10=1,0,M9))))</f>
        <v/>
      </c>
      <c r="AC10" s="59"/>
      <c r="AD10" s="58" t="str">
        <f>IF(U10="","",IF(U10="2bb","2bb",IF(U10="3bb","3bb",IF(U10=2,M11,0))))</f>
        <v/>
      </c>
      <c r="AE10" s="58" t="str">
        <f>IF(V10="","",IF(V10="2bb","2bb",IF(V10="4bb","4bb",IF(V10=2,M12,0))))</f>
        <v/>
      </c>
      <c r="AF10" s="60">
        <f>SUM(AC10:AE10)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69" customHeight="1" x14ac:dyDescent="0.5">
      <c r="A11" s="47">
        <v>9</v>
      </c>
      <c r="B11" s="61">
        <v>3</v>
      </c>
      <c r="C11" s="49" t="str">
        <f>UPPER(IF($A11="","",VLOOKUP($A11,'[1]ž round robin žrebna lista'!$A$7:$R$128,2)))</f>
        <v>11967</v>
      </c>
      <c r="D11" s="50" t="str">
        <f>UPPER(IF($A11="","",VLOOKUP($A11,'[1]ž round robin žrebna lista'!$A$7:$R$128,3)))</f>
        <v>ŠKOFLEK</v>
      </c>
      <c r="E11" s="50" t="str">
        <f>PROPER(IF($A11="","",VLOOKUP($A11,'[1]ž round robin žrebna lista'!$A$7:$R$128,4)))</f>
        <v>Isabela</v>
      </c>
      <c r="F11" s="51" t="str">
        <f>UPPER(IF($A11="","",VLOOKUP($A11,'[1]ž round robin žrebna lista'!$A$7:$R$128,5)))</f>
        <v>CTA</v>
      </c>
      <c r="G11" s="53" t="s">
        <v>23</v>
      </c>
      <c r="H11" s="53" t="s">
        <v>24</v>
      </c>
      <c r="I11" s="52"/>
      <c r="J11" s="53" t="s">
        <v>25</v>
      </c>
      <c r="K11" s="54">
        <v>1</v>
      </c>
      <c r="L11" s="54">
        <v>3</v>
      </c>
      <c r="M11" s="3">
        <f>IF($A11="","",VLOOKUP($A11,'[1]ž round robin žrebna lista'!$A$7:$R$128,14))</f>
        <v>0</v>
      </c>
      <c r="N11" s="55">
        <v>3</v>
      </c>
      <c r="O11" s="56" t="str">
        <f>UPPER(IF($A11="","",VLOOKUP($A11,'[1]ž round robin žrebna lista'!$A$7:$R$128,2)))</f>
        <v>11967</v>
      </c>
      <c r="P11" s="56" t="str">
        <f>UPPER(IF($A11="","",VLOOKUP($A11,'[1]ž round robin žrebna lista'!$A$7:$R$128,3)))</f>
        <v>ŠKOFLEK</v>
      </c>
      <c r="Q11" s="56" t="str">
        <f>PROPER(IF($A11="","",VLOOKUP($A11,'[1]ž round robin žrebna lista'!$A$7:$R$128,4)))</f>
        <v>Isabela</v>
      </c>
      <c r="R11" s="56" t="str">
        <f>UPPER(IF($A11="","",VLOOKUP($A11,'[1]ž round robin žrebna lista'!$A$7:$R$128,5)))</f>
        <v>CTA</v>
      </c>
      <c r="S11" s="58"/>
      <c r="T11" s="58"/>
      <c r="U11" s="57"/>
      <c r="V11" s="58"/>
      <c r="W11" s="55">
        <v>3</v>
      </c>
      <c r="X11" s="56" t="str">
        <f>UPPER(IF($A11="","",VLOOKUP($A11,'[1]ž round robin žrebna lista'!$A$7:$R$128,2)))</f>
        <v>11967</v>
      </c>
      <c r="Y11" s="56" t="str">
        <f>UPPER(IF($A11="","",VLOOKUP($A11,'[1]ž round robin žrebna lista'!$A$7:$R$128,3)))</f>
        <v>ŠKOFLEK</v>
      </c>
      <c r="Z11" s="56" t="str">
        <f>PROPER(IF($A11="","",VLOOKUP($A11,'[1]ž round robin žrebna lista'!$A$7:$R$128,4)))</f>
        <v>Isabela</v>
      </c>
      <c r="AA11" s="56" t="str">
        <f>UPPER(IF($A11="","",VLOOKUP($A11,'[1]ž round robin žrebna lista'!$A$7:$R$128,5)))</f>
        <v>CTA</v>
      </c>
      <c r="AB11" s="58" t="str">
        <f>IF(S11="","",IF(S11="1bb","1bb",IF(S11="3bb","3bb",IF(S11=1,0,M9))))</f>
        <v/>
      </c>
      <c r="AC11" s="58" t="str">
        <f>IF(T11="","",IF(T11="2bb","2bb",IF(T11="3bb","3bb",IF(T11=2,0,M10))))</f>
        <v/>
      </c>
      <c r="AD11" s="59"/>
      <c r="AE11" s="58" t="str">
        <f>IF(V11="","",IF(V11="3bb","3bb",IF(V11="4bb","4bb",IF(V11=3,M12,0))))</f>
        <v/>
      </c>
      <c r="AF11" s="60">
        <f>SUM(AC11:AE11)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69" customHeight="1" x14ac:dyDescent="0.5">
      <c r="A12" s="47">
        <v>13</v>
      </c>
      <c r="B12" s="48">
        <v>4</v>
      </c>
      <c r="C12" s="49" t="str">
        <f>UPPER(IF($A12="","",VLOOKUP($A12,'[1]ž round robin žrebna lista'!$A$7:$R$128,2)))</f>
        <v/>
      </c>
      <c r="D12" s="50" t="str">
        <f>UPPER(IF($A12="","",VLOOKUP($A12,'[1]ž round robin žrebna lista'!$A$7:$R$128,3)))</f>
        <v>DELINA</v>
      </c>
      <c r="E12" s="50" t="str">
        <f>PROPER(IF($A12="","",VLOOKUP($A12,'[1]ž round robin žrebna lista'!$A$7:$R$128,4)))</f>
        <v>Alisa</v>
      </c>
      <c r="F12" s="51" t="str">
        <f>UPPER(IF($A12="","",VLOOKUP($A12,'[1]ž round robin žrebna lista'!$A$7:$R$128,5)))</f>
        <v>BR-MB</v>
      </c>
      <c r="G12" s="53" t="s">
        <v>24</v>
      </c>
      <c r="H12" s="53" t="s">
        <v>24</v>
      </c>
      <c r="I12" s="53" t="s">
        <v>23</v>
      </c>
      <c r="J12" s="52"/>
      <c r="K12" s="54" t="s">
        <v>27</v>
      </c>
      <c r="L12" s="54">
        <v>4</v>
      </c>
      <c r="M12" s="3">
        <f>IF($A12="","",VLOOKUP($A12,'[1]ž round robin žrebna lista'!$A$7:$R$128,14))</f>
        <v>0</v>
      </c>
      <c r="N12" s="55">
        <v>4</v>
      </c>
      <c r="O12" s="56" t="str">
        <f>UPPER(IF($A12="","",VLOOKUP($A12,'[1]ž round robin žrebna lista'!$A$7:$R$128,2)))</f>
        <v/>
      </c>
      <c r="P12" s="56" t="str">
        <f>UPPER(IF($A12="","",VLOOKUP($A12,'[1]ž round robin žrebna lista'!$A$7:$R$128,3)))</f>
        <v>DELINA</v>
      </c>
      <c r="Q12" s="56" t="str">
        <f>PROPER(IF($A12="","",VLOOKUP($A12,'[1]ž round robin žrebna lista'!$A$7:$R$128,4)))</f>
        <v>Alisa</v>
      </c>
      <c r="R12" s="56" t="str">
        <f>UPPER(IF($A12="","",VLOOKUP($A12,'[1]ž round robin žrebna lista'!$A$7:$R$128,5)))</f>
        <v>BR-MB</v>
      </c>
      <c r="S12" s="58"/>
      <c r="T12" s="58"/>
      <c r="U12" s="58"/>
      <c r="V12" s="57"/>
      <c r="W12" s="55">
        <v>4</v>
      </c>
      <c r="X12" s="56" t="str">
        <f>UPPER(IF($A12="","",VLOOKUP($A12,'[1]ž round robin žrebna lista'!$A$7:$R$128,2)))</f>
        <v/>
      </c>
      <c r="Y12" s="56" t="str">
        <f>UPPER(IF($A12="","",VLOOKUP($A12,'[1]ž round robin žrebna lista'!$A$7:$R$128,3)))</f>
        <v>DELINA</v>
      </c>
      <c r="Z12" s="56" t="str">
        <f>PROPER(IF($A12="","",VLOOKUP($A12,'[1]ž round robin žrebna lista'!$A$7:$R$128,4)))</f>
        <v>Alisa</v>
      </c>
      <c r="AA12" s="56" t="str">
        <f>UPPER(IF($A12="","",VLOOKUP($A12,'[1]ž round robin žrebna lista'!$A$7:$R$128,5)))</f>
        <v>BR-MB</v>
      </c>
      <c r="AB12" s="58" t="str">
        <f>IF(S12="","",IF(S12="1bb","1bb",IF(S12="4bb","4bb",IF(S12=1,0,M9))))</f>
        <v/>
      </c>
      <c r="AC12" s="58" t="str">
        <f>IF(T12="","",IF(T12="2bb","2bb",IF(T12="4bb","4bb",IF(T12=2,0,M10))))</f>
        <v/>
      </c>
      <c r="AD12" s="58" t="str">
        <f>IF(U12="","",IF(U12="3bb","3bb",IF(U12="4bb","4bb",IF(U12=3,0,M11))))</f>
        <v/>
      </c>
      <c r="AE12" s="59"/>
      <c r="AF12" s="60">
        <f>SUM(AC12:AE12)</f>
        <v>0</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24" customHeight="1" thickBot="1" x14ac:dyDescent="0.55000000000000004">
      <c r="A13" s="62"/>
      <c r="B13" s="63"/>
      <c r="C13" s="64"/>
      <c r="D13" s="65"/>
      <c r="E13" s="65"/>
      <c r="F13" s="66"/>
      <c r="G13" s="67"/>
      <c r="H13" s="67"/>
      <c r="I13" s="67"/>
      <c r="J13" s="68"/>
      <c r="K13" s="69"/>
      <c r="L13" s="69"/>
      <c r="N13" s="55"/>
      <c r="O13" s="11"/>
      <c r="P13" s="11"/>
      <c r="Q13" s="11"/>
      <c r="R13" s="11"/>
      <c r="S13" s="43"/>
      <c r="T13" s="43"/>
      <c r="U13" s="43"/>
      <c r="V13" s="70"/>
      <c r="W13" s="55"/>
      <c r="X13" s="11"/>
      <c r="Y13" s="11"/>
      <c r="Z13" s="11"/>
      <c r="AA13" s="11"/>
      <c r="AB13" s="43"/>
      <c r="AC13" s="43"/>
      <c r="AD13" s="43"/>
      <c r="AE13" s="71"/>
      <c r="AF13" s="42"/>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55.5" customHeight="1" thickBot="1" x14ac:dyDescent="0.85">
      <c r="A14" s="72"/>
      <c r="B14" s="27" t="s">
        <v>16</v>
      </c>
      <c r="C14" s="28"/>
      <c r="D14" s="29"/>
      <c r="E14" s="30"/>
      <c r="F14" s="31"/>
      <c r="G14" s="32"/>
      <c r="H14" s="32"/>
      <c r="I14" s="32"/>
      <c r="J14" s="32"/>
      <c r="K14" s="33" t="s">
        <v>8</v>
      </c>
      <c r="L14" s="33" t="s">
        <v>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46" customFormat="1" ht="40.5" customHeight="1" x14ac:dyDescent="0.55000000000000004">
      <c r="A15" s="72"/>
      <c r="B15" s="72"/>
      <c r="C15" s="40" t="s">
        <v>11</v>
      </c>
      <c r="D15" s="40" t="s">
        <v>12</v>
      </c>
      <c r="E15" s="73" t="s">
        <v>13</v>
      </c>
      <c r="F15" s="40" t="s">
        <v>14</v>
      </c>
      <c r="G15" s="32"/>
      <c r="H15" s="32"/>
      <c r="I15" s="32"/>
      <c r="J15" s="32"/>
      <c r="K15" s="33"/>
      <c r="L15" s="33"/>
      <c r="M15" s="3"/>
      <c r="N15" s="41"/>
      <c r="O15" s="42" t="s">
        <v>11</v>
      </c>
      <c r="P15" s="42" t="s">
        <v>12</v>
      </c>
      <c r="Q15" s="42" t="s">
        <v>13</v>
      </c>
      <c r="R15" s="42" t="s">
        <v>14</v>
      </c>
      <c r="S15" s="43"/>
      <c r="T15" s="41"/>
      <c r="U15" s="41"/>
      <c r="V15" s="41"/>
      <c r="W15" s="41"/>
      <c r="X15" s="42" t="s">
        <v>11</v>
      </c>
      <c r="Y15" s="42" t="s">
        <v>12</v>
      </c>
      <c r="Z15" s="42" t="s">
        <v>13</v>
      </c>
      <c r="AA15" s="42" t="s">
        <v>14</v>
      </c>
      <c r="AB15" s="44"/>
      <c r="AC15" s="44"/>
      <c r="AD15" s="44"/>
      <c r="AE15" s="44"/>
      <c r="AF15" s="45" t="s">
        <v>15</v>
      </c>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row>
    <row r="16" spans="1:255" ht="69" customHeight="1" x14ac:dyDescent="0.5">
      <c r="A16" s="47">
        <v>2</v>
      </c>
      <c r="B16" s="48">
        <v>1</v>
      </c>
      <c r="C16" s="49" t="str">
        <f>UPPER(IF($A16="","",VLOOKUP($A16,'[1]ž round robin žrebna lista'!$A$7:$R$128,2)))</f>
        <v>12247</v>
      </c>
      <c r="D16" s="50" t="str">
        <f>UPPER(IF($A16="","",VLOOKUP($A16,'[1]ž round robin žrebna lista'!$A$7:$R$128,3)))</f>
        <v>SNEŽIČ</v>
      </c>
      <c r="E16" s="50" t="str">
        <f>PROPER(IF($A16="","",VLOOKUP($A16,'[1]ž round robin žrebna lista'!$A$7:$R$128,4)))</f>
        <v>Mia</v>
      </c>
      <c r="F16" s="51" t="str">
        <f>UPPER(IF($A16="","",VLOOKUP($A16,'[1]ž round robin žrebna lista'!$A$7:$R$128,5)))</f>
        <v>BR-MB</v>
      </c>
      <c r="G16" s="52"/>
      <c r="H16" s="53" t="s">
        <v>23</v>
      </c>
      <c r="I16" s="53" t="s">
        <v>25</v>
      </c>
      <c r="J16" s="53" t="s">
        <v>25</v>
      </c>
      <c r="K16" s="54">
        <v>2</v>
      </c>
      <c r="L16" s="54">
        <v>2</v>
      </c>
      <c r="M16" s="3">
        <f>IF($A16="","",VLOOKUP($A16,'[1]ž round robin žrebna lista'!$A$7:$R$128,14))</f>
        <v>0</v>
      </c>
      <c r="N16" s="55">
        <v>1</v>
      </c>
      <c r="O16" s="56" t="str">
        <f>UPPER(IF($A16="","",VLOOKUP($A16,'[1]ž round robin žrebna lista'!$A$7:$R$128,2)))</f>
        <v>12247</v>
      </c>
      <c r="P16" s="56" t="str">
        <f>UPPER(IF($A16="","",VLOOKUP($A16,'[1]ž round robin žrebna lista'!$A$7:$R$128,3)))</f>
        <v>SNEŽIČ</v>
      </c>
      <c r="Q16" s="56" t="str">
        <f>PROPER(IF($A16="","",VLOOKUP($A16,'[1]ž round robin žrebna lista'!$A$7:$R$128,4)))</f>
        <v>Mia</v>
      </c>
      <c r="R16" s="56" t="str">
        <f>UPPER(IF($A16="","",VLOOKUP($A16,'[1]ž round robin žrebna lista'!$A$7:$R$128,5)))</f>
        <v>BR-MB</v>
      </c>
      <c r="S16" s="57"/>
      <c r="T16" s="58"/>
      <c r="U16" s="58"/>
      <c r="V16" s="58"/>
      <c r="W16" s="55">
        <v>1</v>
      </c>
      <c r="X16" s="56" t="str">
        <f>UPPER(IF($A16="","",VLOOKUP($A16,'[1]ž round robin žrebna lista'!$A$7:$R$128,2)))</f>
        <v>12247</v>
      </c>
      <c r="Y16" s="56" t="str">
        <f>UPPER(IF($A16="","",VLOOKUP($A16,'[1]ž round robin žrebna lista'!$A$7:$R$128,3)))</f>
        <v>SNEŽIČ</v>
      </c>
      <c r="Z16" s="56" t="str">
        <f>PROPER(IF($A16="","",VLOOKUP($A16,'[1]ž round robin žrebna lista'!$A$7:$R$128,4)))</f>
        <v>Mia</v>
      </c>
      <c r="AA16" s="56" t="str">
        <f>UPPER(IF($A16="","",VLOOKUP($A16,'[1]ž round robin žrebna lista'!$A$7:$R$128,5)))</f>
        <v>BR-MB</v>
      </c>
      <c r="AB16" s="59"/>
      <c r="AC16" s="58" t="str">
        <f>IF(T16="","",IF(T16="1bb","1bb",IF(T16="2bb","2bb",IF(T16=1,$M17,0))))</f>
        <v/>
      </c>
      <c r="AD16" s="58" t="str">
        <f>IF(U16="","",IF(U16="1bb","1bb",IF(U16="3bb","3bb",IF(U16=1,$M18,0))))</f>
        <v/>
      </c>
      <c r="AE16" s="58" t="str">
        <f>IF(V16="","",IF(V16="1bb","1bb",IF(V16="4bb","4bb",IF(V16=1,$M19,0))))</f>
        <v/>
      </c>
      <c r="AF16" s="60">
        <f>SUM(AC16:AE16)</f>
        <v>0</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ht="69" customHeight="1" x14ac:dyDescent="0.5">
      <c r="A17" s="47">
        <v>6</v>
      </c>
      <c r="B17" s="48">
        <v>2</v>
      </c>
      <c r="C17" s="49" t="str">
        <f>UPPER(IF($A17="","",VLOOKUP($A17,'[1]ž round robin žrebna lista'!$A$7:$R$128,2)))</f>
        <v>11969</v>
      </c>
      <c r="D17" s="50" t="str">
        <f>UPPER(IF($A17="","",VLOOKUP($A17,'[1]ž round robin žrebna lista'!$A$7:$R$128,3)))</f>
        <v>COKAN</v>
      </c>
      <c r="E17" s="50" t="str">
        <f>PROPER(IF($A17="","",VLOOKUP($A17,'[1]ž round robin žrebna lista'!$A$7:$R$128,4)))</f>
        <v>Varis</v>
      </c>
      <c r="F17" s="51" t="str">
        <f>UPPER(IF($A17="","",VLOOKUP($A17,'[1]ž round robin žrebna lista'!$A$7:$R$128,5)))</f>
        <v>CTA</v>
      </c>
      <c r="G17" s="53" t="s">
        <v>25</v>
      </c>
      <c r="H17" s="52"/>
      <c r="I17" s="53" t="s">
        <v>25</v>
      </c>
      <c r="J17" s="53" t="s">
        <v>25</v>
      </c>
      <c r="K17" s="54">
        <v>3</v>
      </c>
      <c r="L17" s="54">
        <v>1</v>
      </c>
      <c r="M17" s="3">
        <f>IF($A17="","",VLOOKUP($A17,'[1]ž round robin žrebna lista'!$A$7:$R$128,14))</f>
        <v>0</v>
      </c>
      <c r="N17" s="55">
        <v>2</v>
      </c>
      <c r="O17" s="56" t="str">
        <f>UPPER(IF($A17="","",VLOOKUP($A17,'[1]ž round robin žrebna lista'!$A$7:$R$128,2)))</f>
        <v>11969</v>
      </c>
      <c r="P17" s="56" t="str">
        <f>UPPER(IF($A17="","",VLOOKUP($A17,'[1]ž round robin žrebna lista'!$A$7:$R$128,3)))</f>
        <v>COKAN</v>
      </c>
      <c r="Q17" s="56" t="str">
        <f>PROPER(IF($A17="","",VLOOKUP($A17,'[1]ž round robin žrebna lista'!$A$7:$R$128,4)))</f>
        <v>Varis</v>
      </c>
      <c r="R17" s="56" t="str">
        <f>UPPER(IF($A17="","",VLOOKUP($A17,'[1]ž round robin žrebna lista'!$A$7:$R$128,5)))</f>
        <v>CTA</v>
      </c>
      <c r="S17" s="58"/>
      <c r="T17" s="57"/>
      <c r="U17" s="58"/>
      <c r="V17" s="58"/>
      <c r="W17" s="55">
        <v>2</v>
      </c>
      <c r="X17" s="56" t="str">
        <f>UPPER(IF($A17="","",VLOOKUP($A17,'[1]ž round robin žrebna lista'!$A$7:$R$128,2)))</f>
        <v>11969</v>
      </c>
      <c r="Y17" s="56" t="str">
        <f>UPPER(IF($A17="","",VLOOKUP($A17,'[1]ž round robin žrebna lista'!$A$7:$R$128,3)))</f>
        <v>COKAN</v>
      </c>
      <c r="Z17" s="56" t="str">
        <f>PROPER(IF($A17="","",VLOOKUP($A17,'[1]ž round robin žrebna lista'!$A$7:$R$128,4)))</f>
        <v>Varis</v>
      </c>
      <c r="AA17" s="56" t="str">
        <f>UPPER(IF($A17="","",VLOOKUP($A17,'[1]ž round robin žrebna lista'!$A$7:$R$128,5)))</f>
        <v>CTA</v>
      </c>
      <c r="AB17" s="58" t="str">
        <f>IF(S17="","",IF(S17="1bb","1bb",IF(S17="2bb","2bb",IF(S17=1,0,M16))))</f>
        <v/>
      </c>
      <c r="AC17" s="59"/>
      <c r="AD17" s="58" t="str">
        <f>IF(U17="","",IF(U17="2bb","2bb",IF(U17="3bb","3bb",IF(U17=2,M18,0))))</f>
        <v/>
      </c>
      <c r="AE17" s="58" t="str">
        <f>IF(V17="","",IF(V17="2bb","2bb",IF(V17="4bb","4bb",IF(V17=2,M19,0))))</f>
        <v/>
      </c>
      <c r="AF17" s="60">
        <f>SUM(AB17:AE17)</f>
        <v>0</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ht="69" customHeight="1" x14ac:dyDescent="0.5">
      <c r="A18" s="47">
        <v>10</v>
      </c>
      <c r="B18" s="48">
        <v>3</v>
      </c>
      <c r="C18" s="49" t="str">
        <f>UPPER(IF($A18="","",VLOOKUP($A18,'[1]ž round robin žrebna lista'!$A$7:$R$128,2)))</f>
        <v>12802</v>
      </c>
      <c r="D18" s="50" t="str">
        <f>UPPER(IF($A18="","",VLOOKUP($A18,'[1]ž round robin žrebna lista'!$A$7:$R$128,3)))</f>
        <v>ZORZUT</v>
      </c>
      <c r="E18" s="50" t="str">
        <f>PROPER(IF($A18="","",VLOOKUP($A18,'[1]ž round robin žrebna lista'!$A$7:$R$128,4)))</f>
        <v>Ela</v>
      </c>
      <c r="F18" s="51" t="str">
        <f>UPPER(IF($A18="","",VLOOKUP($A18,'[1]ž round robin žrebna lista'!$A$7:$R$128,5)))</f>
        <v>N.GOR</v>
      </c>
      <c r="G18" s="53" t="s">
        <v>23</v>
      </c>
      <c r="H18" s="53" t="s">
        <v>23</v>
      </c>
      <c r="I18" s="52"/>
      <c r="J18" s="53" t="s">
        <v>26</v>
      </c>
      <c r="K18" s="54">
        <v>1</v>
      </c>
      <c r="L18" s="54">
        <v>3</v>
      </c>
      <c r="M18" s="3">
        <f>IF($A18="","",VLOOKUP($A18,'[1]ž round robin žrebna lista'!$A$7:$R$128,14))</f>
        <v>0</v>
      </c>
      <c r="N18" s="55">
        <v>3</v>
      </c>
      <c r="O18" s="56" t="str">
        <f>UPPER(IF($A18="","",VLOOKUP($A18,'[1]ž round robin žrebna lista'!$A$7:$R$128,2)))</f>
        <v>12802</v>
      </c>
      <c r="P18" s="56" t="str">
        <f>UPPER(IF($A18="","",VLOOKUP($A18,'[1]ž round robin žrebna lista'!$A$7:$R$128,3)))</f>
        <v>ZORZUT</v>
      </c>
      <c r="Q18" s="56" t="str">
        <f>PROPER(IF($A18="","",VLOOKUP($A18,'[1]ž round robin žrebna lista'!$A$7:$R$128,4)))</f>
        <v>Ela</v>
      </c>
      <c r="R18" s="56" t="str">
        <f>UPPER(IF($A18="","",VLOOKUP($A18,'[1]ž round robin žrebna lista'!$A$7:$R$128,5)))</f>
        <v>N.GOR</v>
      </c>
      <c r="S18" s="58"/>
      <c r="T18" s="58"/>
      <c r="U18" s="57"/>
      <c r="V18" s="58"/>
      <c r="W18" s="55">
        <v>3</v>
      </c>
      <c r="X18" s="56" t="str">
        <f>UPPER(IF($A18="","",VLOOKUP($A18,'[1]ž round robin žrebna lista'!$A$7:$R$128,2)))</f>
        <v>12802</v>
      </c>
      <c r="Y18" s="56" t="str">
        <f>UPPER(IF($A18="","",VLOOKUP($A18,'[1]ž round robin žrebna lista'!$A$7:$R$128,3)))</f>
        <v>ZORZUT</v>
      </c>
      <c r="Z18" s="56" t="str">
        <f>PROPER(IF($A18="","",VLOOKUP($A18,'[1]ž round robin žrebna lista'!$A$7:$R$128,4)))</f>
        <v>Ela</v>
      </c>
      <c r="AA18" s="56" t="str">
        <f>UPPER(IF($A18="","",VLOOKUP($A18,'[1]ž round robin žrebna lista'!$A$7:$R$128,5)))</f>
        <v>N.GOR</v>
      </c>
      <c r="AB18" s="58" t="str">
        <f>IF(S18="","",IF(S18="1bb","1bb",IF(S18="3bb","3bb",IF(S18=1,0,M16))))</f>
        <v/>
      </c>
      <c r="AC18" s="58" t="str">
        <f>IF(T18="","",IF(T18="2bb","2bb",IF(T18="3bb","3bb",IF(T18=2,0,M17))))</f>
        <v/>
      </c>
      <c r="AD18" s="59"/>
      <c r="AE18" s="58" t="str">
        <f>IF(V18="","",IF(V18="3bb","3bb",IF(V18="4bb","4bb",IF(V18=3,M19,0))))</f>
        <v/>
      </c>
      <c r="AF18" s="60">
        <f>SUM(AB18:AE18)</f>
        <v>0</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ht="69" customHeight="1" x14ac:dyDescent="0.5">
      <c r="A19" s="47">
        <v>14</v>
      </c>
      <c r="B19" s="48">
        <v>4</v>
      </c>
      <c r="C19" s="49" t="str">
        <f>UPPER(IF($A19="","",VLOOKUP($A19,'[1]ž round robin žrebna lista'!$A$7:$R$128,2)))</f>
        <v/>
      </c>
      <c r="D19" s="50" t="str">
        <f>UPPER(IF($A19="","",VLOOKUP($A19,'[1]ž round robin žrebna lista'!$A$7:$R$128,3)))</f>
        <v>OZMEC</v>
      </c>
      <c r="E19" s="50" t="str">
        <f>PROPER(IF($A19="","",VLOOKUP($A19,'[1]ž round robin žrebna lista'!$A$7:$R$128,4)))</f>
        <v>Ema</v>
      </c>
      <c r="F19" s="51" t="str">
        <f>UPPER(IF($A19="","",VLOOKUP($A19,'[1]ž round robin žrebna lista'!$A$7:$R$128,5)))</f>
        <v>ŽTKMB</v>
      </c>
      <c r="G19" s="53" t="s">
        <v>23</v>
      </c>
      <c r="H19" s="53" t="s">
        <v>23</v>
      </c>
      <c r="I19" s="53" t="s">
        <v>24</v>
      </c>
      <c r="J19" s="52"/>
      <c r="K19" s="54" t="s">
        <v>27</v>
      </c>
      <c r="L19" s="54">
        <v>4</v>
      </c>
      <c r="M19" s="3">
        <f>IF($A19="","",VLOOKUP($A19,'[1]ž round robin žrebna lista'!$A$7:$R$128,14))</f>
        <v>0</v>
      </c>
      <c r="N19" s="55">
        <v>4</v>
      </c>
      <c r="O19" s="56" t="str">
        <f>UPPER(IF($A19="","",VLOOKUP($A19,'[1]ž round robin žrebna lista'!$A$7:$R$128,2)))</f>
        <v/>
      </c>
      <c r="P19" s="56" t="str">
        <f>UPPER(IF($A19="","",VLOOKUP($A19,'[1]ž round robin žrebna lista'!$A$7:$R$128,3)))</f>
        <v>OZMEC</v>
      </c>
      <c r="Q19" s="56" t="str">
        <f>PROPER(IF($A19="","",VLOOKUP($A19,'[1]ž round robin žrebna lista'!$A$7:$R$128,4)))</f>
        <v>Ema</v>
      </c>
      <c r="R19" s="56" t="str">
        <f>UPPER(IF($A19="","",VLOOKUP($A19,'[1]ž round robin žrebna lista'!$A$7:$R$128,5)))</f>
        <v>ŽTKMB</v>
      </c>
      <c r="S19" s="58"/>
      <c r="T19" s="58"/>
      <c r="U19" s="58"/>
      <c r="V19" s="57"/>
      <c r="W19" s="55">
        <v>4</v>
      </c>
      <c r="X19" s="56" t="str">
        <f>UPPER(IF($A19="","",VLOOKUP($A19,'[1]ž round robin žrebna lista'!$A$7:$R$128,2)))</f>
        <v/>
      </c>
      <c r="Y19" s="56" t="str">
        <f>UPPER(IF($A19="","",VLOOKUP($A19,'[1]ž round robin žrebna lista'!$A$7:$R$128,3)))</f>
        <v>OZMEC</v>
      </c>
      <c r="Z19" s="56" t="str">
        <f>PROPER(IF($A19="","",VLOOKUP($A19,'[1]ž round robin žrebna lista'!$A$7:$R$128,4)))</f>
        <v>Ema</v>
      </c>
      <c r="AA19" s="56" t="str">
        <f>UPPER(IF($A19="","",VLOOKUP($A19,'[1]ž round robin žrebna lista'!$A$7:$R$128,5)))</f>
        <v>ŽTKMB</v>
      </c>
      <c r="AB19" s="58" t="str">
        <f>IF(S19="","",IF(S19="1bb","1bb",IF(S19="4bb","4bb",IF(S19=1,0,M16))))</f>
        <v/>
      </c>
      <c r="AC19" s="58" t="str">
        <f>IF(T19="","",IF(T19="2bb","2bb",IF(T19="4bb","4bb",IF(T19=2,0,M17))))</f>
        <v/>
      </c>
      <c r="AD19" s="58" t="str">
        <f>IF(U19="","",IF(U19="3bb","3bb",IF(U19="4bb","4bb",IF(U19=3,0,M18))))</f>
        <v/>
      </c>
      <c r="AE19" s="59"/>
      <c r="AF19" s="60">
        <f>SUM(AB19:AD19)</f>
        <v>0</v>
      </c>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ht="25.5" customHeight="1" thickBot="1" x14ac:dyDescent="0.55000000000000004">
      <c r="A20" s="62"/>
      <c r="B20" s="63"/>
      <c r="C20" s="64"/>
      <c r="D20" s="65"/>
      <c r="E20" s="65"/>
      <c r="F20" s="66"/>
      <c r="G20" s="67"/>
      <c r="H20" s="67"/>
      <c r="I20" s="67"/>
      <c r="J20" s="68"/>
      <c r="K20" s="69"/>
      <c r="L20" s="69"/>
      <c r="N20" s="55"/>
      <c r="O20" s="11"/>
      <c r="P20" s="11"/>
      <c r="Q20" s="11"/>
      <c r="R20" s="11"/>
      <c r="S20" s="43"/>
      <c r="T20" s="43"/>
      <c r="U20" s="43"/>
      <c r="V20" s="70"/>
      <c r="W20" s="55"/>
      <c r="X20" s="11"/>
      <c r="Y20" s="11"/>
      <c r="Z20" s="11"/>
      <c r="AA20" s="11"/>
      <c r="AB20" s="43"/>
      <c r="AC20" s="43"/>
      <c r="AD20" s="43"/>
      <c r="AE20" s="71"/>
      <c r="AF20" s="42"/>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ht="49.5" customHeight="1" thickBot="1" x14ac:dyDescent="0.85">
      <c r="A21" s="1"/>
      <c r="B21" s="27"/>
      <c r="C21" s="28"/>
      <c r="D21" s="29"/>
      <c r="E21" s="30"/>
      <c r="F21" s="31"/>
      <c r="G21" s="32"/>
      <c r="H21" s="32"/>
      <c r="I21" s="32"/>
      <c r="J21" s="32"/>
      <c r="K21" s="33" t="s">
        <v>8</v>
      </c>
      <c r="L21" s="33" t="s">
        <v>9</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46" customFormat="1" ht="40.5" customHeight="1" x14ac:dyDescent="0.55000000000000004">
      <c r="A22" s="74"/>
      <c r="B22" s="74"/>
      <c r="C22" s="40" t="s">
        <v>11</v>
      </c>
      <c r="D22" s="40" t="s">
        <v>12</v>
      </c>
      <c r="E22" s="73" t="s">
        <v>13</v>
      </c>
      <c r="F22" s="40" t="s">
        <v>14</v>
      </c>
      <c r="G22" s="32"/>
      <c r="H22" s="32"/>
      <c r="I22" s="32"/>
      <c r="J22" s="32"/>
      <c r="K22" s="33"/>
      <c r="L22" s="33"/>
      <c r="M22" s="3"/>
      <c r="N22" s="41"/>
      <c r="O22" s="42" t="s">
        <v>11</v>
      </c>
      <c r="P22" s="42" t="s">
        <v>12</v>
      </c>
      <c r="Q22" s="42" t="s">
        <v>13</v>
      </c>
      <c r="R22" s="42" t="s">
        <v>14</v>
      </c>
      <c r="S22" s="43"/>
      <c r="T22" s="41"/>
      <c r="U22" s="41"/>
      <c r="V22" s="41"/>
      <c r="W22" s="41"/>
      <c r="X22" s="42" t="s">
        <v>11</v>
      </c>
      <c r="Y22" s="42" t="s">
        <v>12</v>
      </c>
      <c r="Z22" s="42" t="s">
        <v>13</v>
      </c>
      <c r="AA22" s="42" t="s">
        <v>14</v>
      </c>
      <c r="AB22" s="44"/>
      <c r="AC22" s="44"/>
      <c r="AD22" s="44"/>
      <c r="AE22" s="44"/>
      <c r="AF22" s="45" t="s">
        <v>15</v>
      </c>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row>
    <row r="23" spans="1:255" ht="69" customHeight="1" x14ac:dyDescent="0.5">
      <c r="A23" s="47">
        <v>3</v>
      </c>
      <c r="B23" s="48">
        <v>1</v>
      </c>
      <c r="C23" s="49" t="str">
        <f>UPPER(IF($A23="","",VLOOKUP($A23,'[1]ž round robin žrebna lista'!$A$7:$R$128,2)))</f>
        <v>12733</v>
      </c>
      <c r="D23" s="50" t="str">
        <f>UPPER(IF($A23="","",VLOOKUP($A23,'[1]ž round robin žrebna lista'!$A$7:$R$128,3)))</f>
        <v>SATLER</v>
      </c>
      <c r="E23" s="50" t="str">
        <f>PROPER(IF($A23="","",VLOOKUP($A23,'[1]ž round robin žrebna lista'!$A$7:$R$128,4)))</f>
        <v>Isabella</v>
      </c>
      <c r="F23" s="51" t="str">
        <f>UPPER(IF($A23="","",VLOOKUP($A23,'[1]ž round robin žrebna lista'!$A$7:$R$128,5)))</f>
        <v>MAJA</v>
      </c>
      <c r="G23" s="52"/>
      <c r="H23" s="53" t="s">
        <v>23</v>
      </c>
      <c r="I23" s="53" t="s">
        <v>24</v>
      </c>
      <c r="J23" s="53"/>
      <c r="K23" s="54" t="s">
        <v>27</v>
      </c>
      <c r="L23" s="54">
        <v>3</v>
      </c>
      <c r="M23" s="3">
        <f>IF($A23="","",VLOOKUP($A23,'[1]ž round robin žrebna lista'!$A$7:$R$128,14))</f>
        <v>0</v>
      </c>
      <c r="N23" s="55">
        <v>1</v>
      </c>
      <c r="O23" s="56" t="str">
        <f>UPPER(IF($A23="","",VLOOKUP($A23,'[1]ž round robin žrebna lista'!$A$7:$R$128,2)))</f>
        <v>12733</v>
      </c>
      <c r="P23" s="56" t="str">
        <f>UPPER(IF($A23="","",VLOOKUP($A23,'[1]ž round robin žrebna lista'!$A$7:$R$128,3)))</f>
        <v>SATLER</v>
      </c>
      <c r="Q23" s="56" t="str">
        <f>PROPER(IF($A23="","",VLOOKUP($A23,'[1]ž round robin žrebna lista'!$A$7:$R$128,4)))</f>
        <v>Isabella</v>
      </c>
      <c r="R23" s="56" t="str">
        <f>UPPER(IF($A23="","",VLOOKUP($A23,'[1]ž round robin žrebna lista'!$A$7:$R$128,5)))</f>
        <v>MAJA</v>
      </c>
      <c r="S23" s="57"/>
      <c r="T23" s="58"/>
      <c r="U23" s="58"/>
      <c r="V23" s="58"/>
      <c r="W23" s="55">
        <v>1</v>
      </c>
      <c r="X23" s="56" t="str">
        <f>UPPER(IF($A23="","",VLOOKUP($A23,'[1]ž round robin žrebna lista'!$A$7:$R$128,2)))</f>
        <v>12733</v>
      </c>
      <c r="Y23" s="56" t="str">
        <f>UPPER(IF($A23="","",VLOOKUP($A23,'[1]ž round robin žrebna lista'!$A$7:$R$128,3)))</f>
        <v>SATLER</v>
      </c>
      <c r="Z23" s="56" t="str">
        <f>PROPER(IF($A23="","",VLOOKUP($A23,'[1]ž round robin žrebna lista'!$A$7:$R$128,4)))</f>
        <v>Isabella</v>
      </c>
      <c r="AA23" s="56" t="str">
        <f>UPPER(IF($A23="","",VLOOKUP($A23,'[1]ž round robin žrebna lista'!$A$7:$R$128,5)))</f>
        <v>MAJA</v>
      </c>
      <c r="AB23" s="59"/>
      <c r="AC23" s="58" t="str">
        <f>IF(T23="","",IF(T23="1bb","1bb",IF(T23="2bb","2bb",IF(T23=1,$M24,0))))</f>
        <v/>
      </c>
      <c r="AD23" s="58" t="str">
        <f>IF(U23="","",IF(U23="1bb","1bb",IF(U23="3bb","3bb",IF(U23=1,$M25,0))))</f>
        <v/>
      </c>
      <c r="AE23" s="58" t="str">
        <f>IF(V23="","",IF(V23="1bb","1bb",IF(V23="4bb","4bb",IF(V23=1,$M26,0))))</f>
        <v/>
      </c>
      <c r="AF23" s="60">
        <f>SUM(AC23:AE23)</f>
        <v>0</v>
      </c>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69" customHeight="1" x14ac:dyDescent="0.5">
      <c r="A24" s="47">
        <v>7</v>
      </c>
      <c r="B24" s="48">
        <v>2</v>
      </c>
      <c r="C24" s="49" t="str">
        <f>UPPER(IF($A24="","",VLOOKUP($A24,'[1]ž round robin žrebna lista'!$A$7:$R$128,2)))</f>
        <v>12806</v>
      </c>
      <c r="D24" s="50" t="str">
        <f>UPPER(IF($A24="","",VLOOKUP($A24,'[1]ž round robin žrebna lista'!$A$7:$R$128,3)))</f>
        <v>DJURIĆ</v>
      </c>
      <c r="E24" s="50" t="str">
        <f>PROPER(IF($A24="","",VLOOKUP($A24,'[1]ž round robin žrebna lista'!$A$7:$R$128,4)))</f>
        <v>Mila Mlica</v>
      </c>
      <c r="F24" s="51" t="str">
        <f>UPPER(IF($A24="","",VLOOKUP($A24,'[1]ž round robin žrebna lista'!$A$7:$R$128,5)))</f>
        <v>LUKAKP</v>
      </c>
      <c r="G24" s="53" t="s">
        <v>25</v>
      </c>
      <c r="H24" s="52"/>
      <c r="I24" s="53" t="s">
        <v>26</v>
      </c>
      <c r="J24" s="53"/>
      <c r="K24" s="54">
        <v>2</v>
      </c>
      <c r="L24" s="54">
        <v>1</v>
      </c>
      <c r="M24" s="3">
        <f>IF($A24="","",VLOOKUP($A24,'[1]ž round robin žrebna lista'!$A$7:$R$128,14))</f>
        <v>0</v>
      </c>
      <c r="N24" s="55">
        <v>2</v>
      </c>
      <c r="O24" s="56" t="str">
        <f>UPPER(IF($A24="","",VLOOKUP($A24,'[1]ž round robin žrebna lista'!$A$7:$R$128,2)))</f>
        <v>12806</v>
      </c>
      <c r="P24" s="56" t="str">
        <f>UPPER(IF($A24="","",VLOOKUP($A24,'[1]ž round robin žrebna lista'!$A$7:$R$128,3)))</f>
        <v>DJURIĆ</v>
      </c>
      <c r="Q24" s="56" t="str">
        <f>PROPER(IF($A24="","",VLOOKUP($A24,'[1]ž round robin žrebna lista'!$A$7:$R$128,4)))</f>
        <v>Mila Mlica</v>
      </c>
      <c r="R24" s="56" t="str">
        <f>UPPER(IF($A24="","",VLOOKUP($A24,'[1]ž round robin žrebna lista'!$A$7:$R$128,5)))</f>
        <v>LUKAKP</v>
      </c>
      <c r="S24" s="58"/>
      <c r="T24" s="57"/>
      <c r="U24" s="58"/>
      <c r="V24" s="58"/>
      <c r="W24" s="55">
        <v>2</v>
      </c>
      <c r="X24" s="56" t="str">
        <f>UPPER(IF($A24="","",VLOOKUP($A24,'[1]ž round robin žrebna lista'!$A$7:$R$128,2)))</f>
        <v>12806</v>
      </c>
      <c r="Y24" s="56" t="str">
        <f>UPPER(IF($A24="","",VLOOKUP($A24,'[1]ž round robin žrebna lista'!$A$7:$R$128,3)))</f>
        <v>DJURIĆ</v>
      </c>
      <c r="Z24" s="56" t="str">
        <f>PROPER(IF($A24="","",VLOOKUP($A24,'[1]ž round robin žrebna lista'!$A$7:$R$128,4)))</f>
        <v>Mila Mlica</v>
      </c>
      <c r="AA24" s="56" t="str">
        <f>UPPER(IF($A24="","",VLOOKUP($A24,'[1]ž round robin žrebna lista'!$A$7:$R$128,5)))</f>
        <v>LUKAKP</v>
      </c>
      <c r="AB24" s="58" t="str">
        <f>IF(S24="","",IF(S24="1bb","1bb",IF(S24="2bb","2bb",IF(S24=1,0,M23))))</f>
        <v/>
      </c>
      <c r="AC24" s="59"/>
      <c r="AD24" s="58" t="str">
        <f>IF(U24="","",IF(U24="2bb","2bb",IF(U24="3bb","3bb",IF(U24=2,M25,0))))</f>
        <v/>
      </c>
      <c r="AE24" s="58" t="str">
        <f>IF(V24="","",IF(V24="2bb","2bb",IF(V24="4bb","4bb",IF(V24=2,M26,0))))</f>
        <v/>
      </c>
      <c r="AF24" s="60">
        <f>SUM(AB24:AE24)</f>
        <v>0</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69" customHeight="1" x14ac:dyDescent="0.5">
      <c r="A25" s="47">
        <v>11</v>
      </c>
      <c r="B25" s="48">
        <v>3</v>
      </c>
      <c r="C25" s="49" t="str">
        <f>UPPER(IF($A25="","",VLOOKUP($A25,'[1]ž round robin žrebna lista'!$A$7:$R$128,2)))</f>
        <v>12678</v>
      </c>
      <c r="D25" s="50" t="str">
        <f>UPPER(IF($A25="","",VLOOKUP($A25,'[1]ž round robin žrebna lista'!$A$7:$R$128,3)))</f>
        <v>JUVANČIČ</v>
      </c>
      <c r="E25" s="50" t="str">
        <f>PROPER(IF($A25="","",VLOOKUP($A25,'[1]ž round robin žrebna lista'!$A$7:$R$128,4)))</f>
        <v>Stela</v>
      </c>
      <c r="F25" s="51" t="str">
        <f>UPPER(IF($A25="","",VLOOKUP($A25,'[1]ž round robin žrebna lista'!$A$7:$R$128,5)))</f>
        <v>BR-MB</v>
      </c>
      <c r="G25" s="53" t="s">
        <v>26</v>
      </c>
      <c r="H25" s="53" t="s">
        <v>24</v>
      </c>
      <c r="I25" s="52"/>
      <c r="J25" s="53"/>
      <c r="K25" s="54">
        <v>1</v>
      </c>
      <c r="L25" s="54">
        <v>2</v>
      </c>
      <c r="M25" s="3">
        <f>IF($A25="","",VLOOKUP($A25,'[1]ž round robin žrebna lista'!$A$7:$R$128,14))</f>
        <v>0</v>
      </c>
      <c r="N25" s="55">
        <v>3</v>
      </c>
      <c r="O25" s="56" t="str">
        <f>UPPER(IF($A25="","",VLOOKUP($A25,'[1]ž round robin žrebna lista'!$A$7:$R$128,2)))</f>
        <v>12678</v>
      </c>
      <c r="P25" s="56" t="str">
        <f>UPPER(IF($A25="","",VLOOKUP($A25,'[1]ž round robin žrebna lista'!$A$7:$R$128,3)))</f>
        <v>JUVANČIČ</v>
      </c>
      <c r="Q25" s="56" t="str">
        <f>PROPER(IF($A25="","",VLOOKUP($A25,'[1]ž round robin žrebna lista'!$A$7:$R$128,4)))</f>
        <v>Stela</v>
      </c>
      <c r="R25" s="56" t="str">
        <f>UPPER(IF($A25="","",VLOOKUP($A25,'[1]ž round robin žrebna lista'!$A$7:$R$128,5)))</f>
        <v>BR-MB</v>
      </c>
      <c r="S25" s="58"/>
      <c r="T25" s="58"/>
      <c r="U25" s="57"/>
      <c r="V25" s="58"/>
      <c r="W25" s="55">
        <v>3</v>
      </c>
      <c r="X25" s="56" t="str">
        <f>UPPER(IF($A25="","",VLOOKUP($A25,'[1]ž round robin žrebna lista'!$A$7:$R$128,2)))</f>
        <v>12678</v>
      </c>
      <c r="Y25" s="56" t="str">
        <f>UPPER(IF($A25="","",VLOOKUP($A25,'[1]ž round robin žrebna lista'!$A$7:$R$128,3)))</f>
        <v>JUVANČIČ</v>
      </c>
      <c r="Z25" s="56" t="str">
        <f>PROPER(IF($A25="","",VLOOKUP($A25,'[1]ž round robin žrebna lista'!$A$7:$R$128,4)))</f>
        <v>Stela</v>
      </c>
      <c r="AA25" s="56" t="str">
        <f>UPPER(IF($A25="","",VLOOKUP($A25,'[1]ž round robin žrebna lista'!$A$7:$R$128,5)))</f>
        <v>BR-MB</v>
      </c>
      <c r="AB25" s="58" t="str">
        <f>IF(S25="","",IF(S25="1bb","1bb",IF(S25="3bb","3bb",IF(S25=1,0,M23))))</f>
        <v/>
      </c>
      <c r="AC25" s="58" t="str">
        <f>IF(T25="","",IF(T25="2bb","2bb",IF(T25="3bb","3bb",IF(T25=2,0,M24))))</f>
        <v/>
      </c>
      <c r="AD25" s="59"/>
      <c r="AE25" s="58" t="str">
        <f>IF(V25="","",IF(V25="3bb","3bb",IF(V25="4bb","4bb",IF(V25=3,M26,0))))</f>
        <v/>
      </c>
      <c r="AF25" s="60">
        <f>SUM(AB25:AE25)</f>
        <v>0</v>
      </c>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69" customHeight="1" x14ac:dyDescent="0.5">
      <c r="A26" s="47"/>
      <c r="B26" s="48">
        <v>4</v>
      </c>
      <c r="C26" s="49" t="str">
        <f>UPPER(IF($A26="","",VLOOKUP($A26,'[1]ž round robin žrebna lista'!$A$7:$R$128,2)))</f>
        <v/>
      </c>
      <c r="D26" s="50" t="str">
        <f>UPPER(IF($A26="","",VLOOKUP($A26,'[1]ž round robin žrebna lista'!$A$7:$R$128,3)))</f>
        <v/>
      </c>
      <c r="E26" s="50" t="str">
        <f>PROPER(IF($A26="","",VLOOKUP($A26,'[1]ž round robin žrebna lista'!$A$7:$R$128,4)))</f>
        <v/>
      </c>
      <c r="F26" s="51" t="str">
        <f>UPPER(IF($A26="","",VLOOKUP($A26,'[1]ž round robin žrebna lista'!$A$7:$R$128,5)))</f>
        <v/>
      </c>
      <c r="G26" s="53"/>
      <c r="H26" s="53"/>
      <c r="I26" s="53"/>
      <c r="J26" s="52"/>
      <c r="K26" s="54"/>
      <c r="L26" s="54"/>
      <c r="M26" s="3" t="str">
        <f>IF($A26="","",VLOOKUP($A26,'[1]ž round robin žrebna lista'!$A$7:$R$128,14))</f>
        <v/>
      </c>
      <c r="N26" s="55">
        <v>4</v>
      </c>
      <c r="O26" s="56" t="str">
        <f>UPPER(IF($A26="","",VLOOKUP($A26,'[1]ž round robin žrebna lista'!$A$7:$R$128,2)))</f>
        <v/>
      </c>
      <c r="P26" s="56" t="str">
        <f>UPPER(IF($A26="","",VLOOKUP($A26,'[1]ž round robin žrebna lista'!$A$7:$R$128,3)))</f>
        <v/>
      </c>
      <c r="Q26" s="56" t="str">
        <f>PROPER(IF($A26="","",VLOOKUP($A26,'[1]ž round robin žrebna lista'!$A$7:$R$128,4)))</f>
        <v/>
      </c>
      <c r="R26" s="56" t="str">
        <f>UPPER(IF($A26="","",VLOOKUP($A26,'[1]ž round robin žrebna lista'!$A$7:$R$128,5)))</f>
        <v/>
      </c>
      <c r="S26" s="58"/>
      <c r="T26" s="58"/>
      <c r="U26" s="58"/>
      <c r="V26" s="57"/>
      <c r="W26" s="55">
        <v>4</v>
      </c>
      <c r="X26" s="56" t="str">
        <f>UPPER(IF($A26="","",VLOOKUP($A26,'[1]ž round robin žrebna lista'!$A$7:$R$128,2)))</f>
        <v/>
      </c>
      <c r="Y26" s="56" t="str">
        <f>UPPER(IF($A26="","",VLOOKUP($A26,'[1]ž round robin žrebna lista'!$A$7:$R$128,3)))</f>
        <v/>
      </c>
      <c r="Z26" s="56" t="str">
        <f>PROPER(IF($A26="","",VLOOKUP($A26,'[1]ž round robin žrebna lista'!$A$7:$R$128,4)))</f>
        <v/>
      </c>
      <c r="AA26" s="56" t="str">
        <f>UPPER(IF($A26="","",VLOOKUP($A26,'[1]ž round robin žrebna lista'!$A$7:$R$128,5)))</f>
        <v/>
      </c>
      <c r="AB26" s="58" t="str">
        <f>IF(S26="","",IF(S26="1bb","1bb",IF(S26="4bb","4bb",IF(S26=1,0,M23))))</f>
        <v/>
      </c>
      <c r="AC26" s="58" t="str">
        <f>IF(T26="","",IF(T26="2bb","2bb",IF(T26="4bb","4bb",IF(T26=2,0,M24))))</f>
        <v/>
      </c>
      <c r="AD26" s="58" t="str">
        <f>IF(U26="","",IF(U26="3bb","3bb",IF(U26="4bb","4bb",IF(U26=3,0,M25))))</f>
        <v/>
      </c>
      <c r="AE26" s="59"/>
      <c r="AF26" s="60">
        <f>SUM(AB26:AD26)</f>
        <v>0</v>
      </c>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79.5" customHeight="1" x14ac:dyDescent="0.55000000000000004">
      <c r="A27" s="75"/>
      <c r="B27" s="75"/>
      <c r="C27" s="76"/>
      <c r="D27" s="76"/>
      <c r="E27" s="1"/>
      <c r="F27" s="77" t="s">
        <v>17</v>
      </c>
      <c r="G27" s="78"/>
      <c r="H27" s="78"/>
      <c r="I27" s="78"/>
      <c r="J27" s="79" t="s">
        <v>18</v>
      </c>
      <c r="K27" s="80"/>
      <c r="L27" s="80"/>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39" customFormat="1" ht="50.1" customHeight="1" x14ac:dyDescent="0.55000000000000004">
      <c r="A28" s="75"/>
      <c r="B28" s="75"/>
      <c r="C28" s="81" t="s">
        <v>19</v>
      </c>
      <c r="D28" s="1"/>
      <c r="E28" s="1"/>
      <c r="F28" s="82" t="s">
        <v>20</v>
      </c>
      <c r="G28" s="83" t="str">
        <f>'[1]vnos podatkov'!$E$10</f>
        <v>ANJA REGENT</v>
      </c>
      <c r="H28" s="83" t="str">
        <f>'[1]vnos podatkov'!$E$10</f>
        <v>ANJA REGENT</v>
      </c>
      <c r="I28" s="83" t="str">
        <f>'[1]vnos podatkov'!$E$10</f>
        <v>ANJA REGENT</v>
      </c>
      <c r="J28" s="79" t="s">
        <v>18</v>
      </c>
      <c r="K28" s="84"/>
      <c r="L28" s="84"/>
      <c r="M28" s="3"/>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row>
    <row r="29" spans="1:255" ht="50.1" customHeight="1" x14ac:dyDescent="0.55000000000000004">
      <c r="A29" s="75"/>
      <c r="B29" s="75"/>
      <c r="C29" s="85" t="s">
        <v>21</v>
      </c>
      <c r="D29" s="1"/>
      <c r="E29" s="1"/>
      <c r="F29" s="77" t="s">
        <v>22</v>
      </c>
      <c r="G29" s="83"/>
      <c r="H29" s="83"/>
      <c r="I29" s="83"/>
      <c r="J29" s="79" t="s">
        <v>18</v>
      </c>
      <c r="K29" s="84"/>
      <c r="L29" s="84"/>
    </row>
    <row r="30" spans="1:255" x14ac:dyDescent="0.4">
      <c r="A30" s="75"/>
      <c r="B30" s="75"/>
      <c r="C30" s="75"/>
      <c r="D30" s="75"/>
      <c r="E30" s="75"/>
      <c r="F30" s="75"/>
      <c r="G30" s="75"/>
      <c r="H30" s="75"/>
      <c r="I30" s="75"/>
      <c r="J30" s="75"/>
      <c r="K30" s="75"/>
      <c r="L30" s="75"/>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row>
    <row r="31" spans="1:255" s="39" customFormat="1" ht="30.6" x14ac:dyDescent="0.55000000000000004">
      <c r="A31" s="81"/>
      <c r="B31" s="81"/>
      <c r="C31" s="81"/>
      <c r="D31" s="81"/>
      <c r="E31" s="81"/>
      <c r="F31" s="5"/>
      <c r="G31" s="81"/>
      <c r="H31" s="81"/>
      <c r="I31" s="81"/>
      <c r="J31" s="81"/>
      <c r="K31" s="81"/>
      <c r="L31" s="81"/>
      <c r="M31" s="87"/>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row>
    <row r="32" spans="1:255" x14ac:dyDescent="0.4">
      <c r="A32" s="88"/>
      <c r="B32" s="89"/>
      <c r="C32" s="89"/>
      <c r="D32" s="89"/>
      <c r="E32" s="89"/>
      <c r="F32" s="89"/>
      <c r="G32" s="89"/>
      <c r="H32" s="89"/>
      <c r="I32" s="89"/>
      <c r="J32" s="89"/>
      <c r="K32" s="89"/>
      <c r="L32" s="89"/>
      <c r="M32" s="87"/>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row>
    <row r="33" spans="10:255" x14ac:dyDescent="0.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0:255" x14ac:dyDescent="0.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0:255" ht="30" x14ac:dyDescent="0.5">
      <c r="J35" s="90"/>
      <c r="K35" s="90"/>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0:255" ht="30" x14ac:dyDescent="0.5">
      <c r="J36" s="90"/>
      <c r="K36" s="90"/>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0:255" ht="30" x14ac:dyDescent="0.5">
      <c r="J37" s="90"/>
      <c r="K37" s="90"/>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0:255" ht="30" x14ac:dyDescent="0.5">
      <c r="J38" s="90"/>
      <c r="K38" s="90"/>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0:255" ht="30" x14ac:dyDescent="0.5">
      <c r="J39" s="90"/>
      <c r="K39" s="90"/>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0:255" ht="30" x14ac:dyDescent="0.5">
      <c r="J40" s="90"/>
      <c r="K40" s="90"/>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0:255" ht="30" x14ac:dyDescent="0.5">
      <c r="J41" s="90"/>
      <c r="K41" s="90"/>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0:255" ht="30" x14ac:dyDescent="0.5">
      <c r="J42" s="90"/>
      <c r="K42" s="90"/>
      <c r="N42" s="91"/>
      <c r="O42" s="91"/>
      <c r="P42" s="91"/>
      <c r="Q42" s="91"/>
      <c r="R42" s="91"/>
      <c r="S42" s="91"/>
      <c r="T42" s="91"/>
    </row>
    <row r="43" spans="10:255" ht="30" x14ac:dyDescent="0.5">
      <c r="J43" s="90"/>
      <c r="K43" s="90"/>
      <c r="N43" s="91"/>
      <c r="O43" s="91"/>
      <c r="P43" s="91"/>
      <c r="Q43" s="91"/>
      <c r="R43" s="91"/>
      <c r="S43" s="91"/>
      <c r="T43" s="91"/>
    </row>
    <row r="44" spans="10:255" ht="30" x14ac:dyDescent="0.5">
      <c r="J44" s="90"/>
      <c r="K44" s="90"/>
      <c r="N44" s="91"/>
      <c r="O44" s="91"/>
      <c r="P44" s="91"/>
      <c r="Q44" s="91"/>
      <c r="R44" s="91"/>
      <c r="S44" s="91"/>
      <c r="T44" s="91"/>
    </row>
    <row r="45" spans="10:255" ht="30" x14ac:dyDescent="0.5">
      <c r="J45" s="90"/>
      <c r="K45" s="90"/>
      <c r="N45" s="91"/>
      <c r="O45" s="91"/>
      <c r="P45" s="91"/>
      <c r="Q45" s="91"/>
      <c r="R45" s="91"/>
      <c r="S45" s="91"/>
      <c r="T45" s="91"/>
    </row>
    <row r="46" spans="10:255" ht="30" x14ac:dyDescent="0.5">
      <c r="J46" s="90"/>
      <c r="K46" s="90"/>
      <c r="N46" s="91"/>
      <c r="O46" s="91"/>
      <c r="P46" s="91"/>
      <c r="Q46" s="91"/>
      <c r="R46" s="91"/>
      <c r="S46" s="91"/>
      <c r="T46" s="91"/>
    </row>
    <row r="47" spans="10:255" ht="30" x14ac:dyDescent="0.5">
      <c r="J47" s="90"/>
      <c r="K47" s="90"/>
      <c r="N47" s="91"/>
      <c r="O47" s="91"/>
      <c r="P47" s="91"/>
      <c r="Q47" s="91"/>
      <c r="R47" s="91"/>
      <c r="S47" s="91"/>
      <c r="T47" s="91"/>
    </row>
    <row r="48" spans="10:255" ht="30" x14ac:dyDescent="0.5">
      <c r="J48" s="90"/>
      <c r="K48" s="90"/>
      <c r="N48" s="91"/>
      <c r="O48" s="91"/>
      <c r="P48" s="91"/>
      <c r="Q48" s="91"/>
      <c r="R48" s="91"/>
      <c r="S48" s="91"/>
      <c r="T48" s="91"/>
    </row>
    <row r="49" spans="10:20" ht="30" x14ac:dyDescent="0.5">
      <c r="J49" s="90"/>
      <c r="K49" s="90"/>
      <c r="N49" s="91"/>
      <c r="O49" s="91"/>
      <c r="P49" s="91"/>
      <c r="Q49" s="91"/>
      <c r="R49" s="91"/>
      <c r="S49" s="91"/>
      <c r="T49" s="91"/>
    </row>
    <row r="50" spans="10:20" ht="30" x14ac:dyDescent="0.5">
      <c r="J50" s="90"/>
      <c r="K50" s="90"/>
      <c r="N50" s="91"/>
      <c r="O50" s="91"/>
      <c r="P50" s="91"/>
      <c r="Q50" s="91"/>
      <c r="R50" s="91"/>
      <c r="S50" s="91"/>
      <c r="T50" s="91"/>
    </row>
    <row r="51" spans="10:20" ht="30" x14ac:dyDescent="0.5">
      <c r="J51" s="90"/>
      <c r="K51" s="90"/>
      <c r="N51" s="91"/>
      <c r="O51" s="91"/>
      <c r="P51" s="91"/>
      <c r="Q51" s="91"/>
      <c r="R51" s="91"/>
      <c r="S51" s="91"/>
      <c r="T51" s="91"/>
    </row>
    <row r="52" spans="10:20" ht="30" x14ac:dyDescent="0.5">
      <c r="J52" s="90"/>
      <c r="K52" s="90"/>
      <c r="N52" s="91"/>
      <c r="O52" s="91"/>
      <c r="P52" s="91"/>
      <c r="Q52" s="91"/>
      <c r="R52" s="91"/>
      <c r="S52" s="91"/>
      <c r="T52" s="91"/>
    </row>
    <row r="53" spans="10:20" ht="30" x14ac:dyDescent="0.5">
      <c r="J53" s="90"/>
      <c r="K53" s="90"/>
      <c r="N53" s="91"/>
      <c r="O53" s="91"/>
      <c r="P53" s="91"/>
      <c r="Q53" s="91"/>
      <c r="R53" s="91"/>
      <c r="S53" s="91"/>
      <c r="T53" s="91"/>
    </row>
    <row r="54" spans="10:20" ht="30" x14ac:dyDescent="0.5">
      <c r="J54" s="90"/>
      <c r="K54" s="90"/>
      <c r="N54" s="91"/>
      <c r="O54" s="91"/>
      <c r="P54" s="91"/>
      <c r="Q54" s="91"/>
      <c r="R54" s="91"/>
      <c r="S54" s="91"/>
      <c r="T54" s="91"/>
    </row>
    <row r="55" spans="10:20" ht="30" x14ac:dyDescent="0.5">
      <c r="J55" s="90"/>
      <c r="K55" s="90"/>
      <c r="N55" s="91"/>
      <c r="O55" s="91"/>
      <c r="P55" s="91"/>
      <c r="Q55" s="91"/>
      <c r="R55" s="91"/>
      <c r="S55" s="91"/>
      <c r="T55" s="91"/>
    </row>
    <row r="56" spans="10:20" ht="30" x14ac:dyDescent="0.5">
      <c r="J56" s="90"/>
      <c r="K56" s="90"/>
      <c r="N56" s="91"/>
      <c r="O56" s="91"/>
      <c r="P56" s="91"/>
      <c r="Q56" s="91"/>
      <c r="R56" s="91"/>
      <c r="S56" s="91"/>
      <c r="T56" s="91"/>
    </row>
    <row r="57" spans="10:20" ht="30" x14ac:dyDescent="0.5">
      <c r="J57" s="90"/>
      <c r="K57" s="90"/>
      <c r="N57" s="91"/>
      <c r="O57" s="91"/>
      <c r="P57" s="91"/>
      <c r="Q57" s="91"/>
      <c r="R57" s="91"/>
      <c r="S57" s="91"/>
      <c r="T57" s="91"/>
    </row>
    <row r="58" spans="10:20" ht="30" x14ac:dyDescent="0.5">
      <c r="J58" s="90"/>
      <c r="K58" s="90"/>
      <c r="N58" s="91"/>
      <c r="O58" s="91"/>
      <c r="P58" s="91"/>
      <c r="Q58" s="91"/>
      <c r="R58" s="91"/>
      <c r="S58" s="91"/>
      <c r="T58" s="91"/>
    </row>
    <row r="59" spans="10:20" ht="30" x14ac:dyDescent="0.5">
      <c r="J59" s="90"/>
      <c r="K59" s="90"/>
      <c r="N59" s="91"/>
      <c r="O59" s="91"/>
      <c r="P59" s="91"/>
      <c r="Q59" s="91"/>
      <c r="R59" s="91"/>
      <c r="S59" s="91"/>
      <c r="T59" s="91"/>
    </row>
    <row r="60" spans="10:20" ht="30" x14ac:dyDescent="0.5">
      <c r="J60" s="90"/>
      <c r="K60" s="90"/>
      <c r="N60" s="91"/>
      <c r="O60" s="91"/>
      <c r="P60" s="91"/>
      <c r="Q60" s="91"/>
      <c r="R60" s="91"/>
      <c r="S60" s="91"/>
      <c r="T60" s="91"/>
    </row>
    <row r="61" spans="10:20" ht="30" x14ac:dyDescent="0.5">
      <c r="J61" s="90"/>
      <c r="K61" s="90"/>
      <c r="N61" s="91"/>
      <c r="O61" s="91"/>
      <c r="P61" s="91"/>
      <c r="Q61" s="91"/>
      <c r="R61" s="91"/>
      <c r="S61" s="91"/>
      <c r="T61" s="91"/>
    </row>
    <row r="62" spans="10:20" ht="30" x14ac:dyDescent="0.5">
      <c r="J62" s="90"/>
      <c r="K62" s="90"/>
      <c r="N62" s="91"/>
      <c r="O62" s="91"/>
      <c r="P62" s="91"/>
      <c r="Q62" s="91"/>
      <c r="R62" s="91"/>
      <c r="S62" s="91"/>
      <c r="T62" s="91"/>
    </row>
    <row r="63" spans="10:20" ht="30" x14ac:dyDescent="0.5">
      <c r="J63" s="90"/>
      <c r="K63" s="90"/>
      <c r="N63" s="91"/>
      <c r="O63" s="91"/>
      <c r="P63" s="91"/>
      <c r="Q63" s="91"/>
      <c r="R63" s="91"/>
      <c r="S63" s="91"/>
      <c r="T63" s="91"/>
    </row>
    <row r="64" spans="10:20" ht="30" x14ac:dyDescent="0.5">
      <c r="J64" s="90"/>
      <c r="K64" s="90"/>
      <c r="N64" s="91"/>
      <c r="O64" s="91"/>
      <c r="P64" s="91"/>
      <c r="Q64" s="91"/>
      <c r="R64" s="91"/>
      <c r="S64" s="91"/>
      <c r="T64" s="91"/>
    </row>
    <row r="65" spans="10:20" ht="30" x14ac:dyDescent="0.5">
      <c r="J65" s="90"/>
      <c r="K65" s="90"/>
      <c r="N65" s="91"/>
      <c r="O65" s="91"/>
      <c r="P65" s="91"/>
      <c r="Q65" s="91"/>
      <c r="R65" s="91"/>
      <c r="S65" s="91"/>
      <c r="T65" s="91"/>
    </row>
    <row r="66" spans="10:20" ht="30" x14ac:dyDescent="0.5">
      <c r="J66" s="90"/>
      <c r="K66" s="90"/>
      <c r="N66" s="91"/>
      <c r="O66" s="91"/>
      <c r="P66" s="91"/>
      <c r="Q66" s="91"/>
      <c r="R66" s="91"/>
      <c r="S66" s="91"/>
      <c r="T66" s="91"/>
    </row>
    <row r="67" spans="10:20" ht="30" x14ac:dyDescent="0.5">
      <c r="J67" s="90"/>
      <c r="K67" s="90"/>
      <c r="N67" s="91"/>
      <c r="O67" s="91"/>
      <c r="P67" s="91"/>
      <c r="Q67" s="91"/>
      <c r="R67" s="91"/>
      <c r="S67" s="91"/>
      <c r="T67" s="91"/>
    </row>
    <row r="68" spans="10:20" ht="30" x14ac:dyDescent="0.5">
      <c r="J68" s="90"/>
      <c r="K68" s="90"/>
      <c r="N68" s="91"/>
      <c r="O68" s="91"/>
      <c r="P68" s="91"/>
      <c r="Q68" s="91"/>
      <c r="R68" s="91"/>
      <c r="S68" s="91"/>
      <c r="T68" s="91"/>
    </row>
    <row r="69" spans="10:20" ht="30" x14ac:dyDescent="0.5">
      <c r="J69" s="90"/>
      <c r="K69" s="90"/>
      <c r="N69" s="91"/>
      <c r="O69" s="91"/>
      <c r="P69" s="91"/>
      <c r="Q69" s="91"/>
      <c r="R69" s="91"/>
      <c r="S69" s="91"/>
      <c r="T69" s="91"/>
    </row>
    <row r="70" spans="10:20" ht="30" x14ac:dyDescent="0.5">
      <c r="J70" s="90"/>
      <c r="K70" s="90"/>
      <c r="N70" s="91"/>
      <c r="O70" s="91"/>
      <c r="P70" s="91"/>
      <c r="Q70" s="91"/>
      <c r="R70" s="91"/>
      <c r="S70" s="91"/>
      <c r="T70" s="91"/>
    </row>
    <row r="71" spans="10:20" ht="30" x14ac:dyDescent="0.5">
      <c r="J71" s="90"/>
      <c r="K71" s="90"/>
      <c r="N71" s="91"/>
      <c r="O71" s="91"/>
      <c r="P71" s="91"/>
      <c r="Q71" s="91"/>
      <c r="R71" s="91"/>
      <c r="S71" s="91"/>
      <c r="T71" s="91"/>
    </row>
    <row r="72" spans="10:20" ht="30" x14ac:dyDescent="0.5">
      <c r="J72" s="90"/>
      <c r="K72" s="90"/>
      <c r="N72" s="91"/>
      <c r="O72" s="91"/>
      <c r="P72" s="91"/>
      <c r="Q72" s="91"/>
      <c r="R72" s="91"/>
      <c r="S72" s="91"/>
      <c r="T72" s="91"/>
    </row>
    <row r="73" spans="10:20" ht="30" x14ac:dyDescent="0.5">
      <c r="J73" s="90"/>
      <c r="K73" s="90"/>
      <c r="N73" s="91"/>
      <c r="O73" s="91"/>
      <c r="P73" s="91"/>
      <c r="Q73" s="91"/>
      <c r="R73" s="91"/>
      <c r="S73" s="91"/>
      <c r="T73" s="91"/>
    </row>
    <row r="74" spans="10:20" ht="30" x14ac:dyDescent="0.5">
      <c r="J74" s="90"/>
      <c r="K74" s="90"/>
      <c r="N74" s="91"/>
      <c r="O74" s="91"/>
      <c r="P74" s="91"/>
      <c r="Q74" s="91"/>
      <c r="R74" s="91"/>
      <c r="S74" s="91"/>
      <c r="T74" s="91"/>
    </row>
    <row r="75" spans="10:20" ht="30" x14ac:dyDescent="0.5">
      <c r="J75" s="90"/>
      <c r="K75" s="90"/>
      <c r="N75" s="91"/>
      <c r="O75" s="91"/>
      <c r="P75" s="91"/>
      <c r="Q75" s="91"/>
      <c r="R75" s="91"/>
      <c r="S75" s="91"/>
      <c r="T75" s="91"/>
    </row>
    <row r="76" spans="10:20" ht="30" x14ac:dyDescent="0.5">
      <c r="J76" s="90"/>
      <c r="K76" s="90"/>
      <c r="N76" s="91"/>
      <c r="O76" s="91"/>
      <c r="P76" s="91"/>
      <c r="Q76" s="91"/>
      <c r="R76" s="91"/>
      <c r="S76" s="91"/>
      <c r="T76" s="91"/>
    </row>
    <row r="77" spans="10:20" ht="30" x14ac:dyDescent="0.5">
      <c r="J77" s="90"/>
      <c r="K77" s="90"/>
      <c r="N77" s="91"/>
      <c r="O77" s="91"/>
      <c r="P77" s="91"/>
      <c r="Q77" s="91"/>
      <c r="R77" s="91"/>
      <c r="S77" s="91"/>
      <c r="T77" s="91"/>
    </row>
    <row r="78" spans="10:20" ht="30" x14ac:dyDescent="0.5">
      <c r="J78" s="90"/>
      <c r="K78" s="90"/>
      <c r="N78" s="91"/>
      <c r="O78" s="91"/>
      <c r="P78" s="91"/>
      <c r="Q78" s="91"/>
      <c r="R78" s="91"/>
      <c r="S78" s="91"/>
      <c r="T78" s="91"/>
    </row>
    <row r="79" spans="10:20" ht="30" x14ac:dyDescent="0.5">
      <c r="J79" s="90"/>
      <c r="K79" s="90"/>
      <c r="N79" s="91"/>
      <c r="O79" s="91"/>
      <c r="P79" s="91"/>
      <c r="Q79" s="91"/>
      <c r="R79" s="91"/>
      <c r="S79" s="91"/>
      <c r="T79" s="91"/>
    </row>
    <row r="80" spans="10:20" ht="30" x14ac:dyDescent="0.5">
      <c r="J80" s="90"/>
      <c r="K80" s="90"/>
      <c r="N80" s="91"/>
      <c r="O80" s="91"/>
      <c r="P80" s="91"/>
      <c r="Q80" s="91"/>
      <c r="R80" s="91"/>
      <c r="S80" s="91"/>
      <c r="T80" s="91"/>
    </row>
    <row r="81" spans="10:20" ht="30" x14ac:dyDescent="0.5">
      <c r="J81" s="90"/>
      <c r="K81" s="90"/>
      <c r="N81" s="91"/>
      <c r="O81" s="91"/>
      <c r="P81" s="91"/>
      <c r="Q81" s="91"/>
      <c r="R81" s="91"/>
      <c r="S81" s="91"/>
      <c r="T81" s="91"/>
    </row>
    <row r="82" spans="10:20" ht="30" x14ac:dyDescent="0.5">
      <c r="J82" s="90"/>
      <c r="K82" s="90"/>
      <c r="N82" s="91"/>
      <c r="O82" s="91"/>
      <c r="P82" s="91"/>
      <c r="Q82" s="91"/>
      <c r="R82" s="91"/>
      <c r="S82" s="91"/>
      <c r="T82" s="91"/>
    </row>
    <row r="83" spans="10:20" ht="30" x14ac:dyDescent="0.5">
      <c r="J83" s="90"/>
      <c r="K83" s="92"/>
      <c r="N83" s="91"/>
      <c r="O83" s="91"/>
      <c r="P83" s="91"/>
      <c r="Q83" s="91"/>
      <c r="R83" s="91"/>
      <c r="S83" s="91"/>
      <c r="T83" s="91"/>
    </row>
    <row r="84" spans="10:20" ht="30" x14ac:dyDescent="0.5">
      <c r="J84" s="90"/>
      <c r="K84" s="90"/>
      <c r="N84" s="91"/>
      <c r="O84" s="91"/>
      <c r="P84" s="91"/>
      <c r="Q84" s="91"/>
      <c r="R84" s="91"/>
      <c r="S84" s="91"/>
      <c r="T84" s="91"/>
    </row>
    <row r="85" spans="10:20" ht="30" x14ac:dyDescent="0.5">
      <c r="J85" s="90"/>
      <c r="K85" s="90"/>
      <c r="N85" s="91"/>
      <c r="O85" s="91"/>
      <c r="P85" s="91"/>
      <c r="Q85" s="91"/>
      <c r="R85" s="91"/>
      <c r="S85" s="91"/>
      <c r="T85" s="91"/>
    </row>
    <row r="86" spans="10:20" ht="30" x14ac:dyDescent="0.5">
      <c r="J86" s="90"/>
      <c r="K86" s="90"/>
      <c r="N86" s="91"/>
      <c r="O86" s="91"/>
      <c r="P86" s="91"/>
      <c r="Q86" s="91"/>
      <c r="R86" s="91"/>
      <c r="S86" s="91"/>
      <c r="T86" s="91"/>
    </row>
    <row r="87" spans="10:20" ht="30" x14ac:dyDescent="0.5">
      <c r="J87" s="90"/>
      <c r="K87" s="90"/>
      <c r="N87" s="91"/>
      <c r="O87" s="91"/>
      <c r="P87" s="91"/>
      <c r="Q87" s="91"/>
      <c r="R87" s="91"/>
      <c r="S87" s="91"/>
      <c r="T87" s="91"/>
    </row>
    <row r="88" spans="10:20" ht="30" x14ac:dyDescent="0.5">
      <c r="J88" s="90"/>
      <c r="K88" s="90"/>
      <c r="N88" s="91"/>
      <c r="O88" s="91"/>
      <c r="P88" s="91"/>
      <c r="Q88" s="91"/>
      <c r="R88" s="91"/>
      <c r="S88" s="91"/>
      <c r="T88" s="91"/>
    </row>
    <row r="89" spans="10:20" ht="30" x14ac:dyDescent="0.5">
      <c r="J89" s="90"/>
      <c r="K89" s="90"/>
      <c r="N89" s="91"/>
      <c r="O89" s="91"/>
      <c r="P89" s="91"/>
      <c r="Q89" s="91"/>
      <c r="R89" s="91"/>
      <c r="S89" s="91"/>
      <c r="T89" s="91"/>
    </row>
    <row r="90" spans="10:20" ht="30" x14ac:dyDescent="0.5">
      <c r="J90" s="90"/>
      <c r="K90" s="90"/>
      <c r="N90" s="91"/>
      <c r="O90" s="91"/>
      <c r="P90" s="91"/>
      <c r="Q90" s="91"/>
      <c r="R90" s="91"/>
      <c r="S90" s="91"/>
      <c r="T90" s="91"/>
    </row>
    <row r="91" spans="10:20" ht="30" x14ac:dyDescent="0.5">
      <c r="J91" s="90"/>
      <c r="K91" s="90"/>
      <c r="N91" s="91"/>
      <c r="O91" s="91"/>
      <c r="P91" s="91"/>
      <c r="Q91" s="91"/>
      <c r="R91" s="91"/>
      <c r="S91" s="91"/>
      <c r="T91" s="91"/>
    </row>
    <row r="92" spans="10:20" ht="30" x14ac:dyDescent="0.5">
      <c r="J92" s="90"/>
      <c r="K92" s="90"/>
      <c r="N92" s="91"/>
      <c r="O92" s="91"/>
      <c r="P92" s="91"/>
      <c r="Q92" s="91"/>
      <c r="R92" s="91"/>
      <c r="S92" s="91"/>
      <c r="T92" s="91"/>
    </row>
    <row r="93" spans="10:20" ht="30" x14ac:dyDescent="0.5">
      <c r="J93" s="90"/>
      <c r="K93" s="90"/>
      <c r="N93" s="91"/>
      <c r="O93" s="91"/>
      <c r="P93" s="91"/>
      <c r="Q93" s="91"/>
      <c r="R93" s="91"/>
      <c r="S93" s="91"/>
      <c r="T93" s="91"/>
    </row>
    <row r="94" spans="10:20" ht="30" x14ac:dyDescent="0.5">
      <c r="J94" s="90"/>
      <c r="K94" s="90"/>
      <c r="N94" s="91"/>
      <c r="O94" s="91"/>
      <c r="P94" s="91"/>
      <c r="Q94" s="91"/>
      <c r="R94" s="91"/>
      <c r="S94" s="91"/>
      <c r="T94" s="91"/>
    </row>
    <row r="95" spans="10:20" ht="30" x14ac:dyDescent="0.5">
      <c r="J95" s="90"/>
      <c r="K95" s="90"/>
      <c r="N95" s="91"/>
      <c r="O95" s="91"/>
      <c r="P95" s="91"/>
      <c r="Q95" s="91"/>
      <c r="R95" s="91"/>
      <c r="S95" s="91"/>
      <c r="T95" s="91"/>
    </row>
    <row r="96" spans="10:20" ht="30" x14ac:dyDescent="0.5">
      <c r="J96" s="90"/>
      <c r="K96" s="90"/>
      <c r="N96" s="91"/>
      <c r="O96" s="91"/>
      <c r="P96" s="91"/>
      <c r="Q96" s="91"/>
      <c r="R96" s="91"/>
      <c r="S96" s="91"/>
      <c r="T96" s="91"/>
    </row>
    <row r="97" spans="10:20" ht="30" x14ac:dyDescent="0.5">
      <c r="J97" s="90"/>
      <c r="K97" s="90"/>
      <c r="N97" s="91"/>
      <c r="O97" s="91"/>
      <c r="P97" s="91"/>
      <c r="Q97" s="91"/>
      <c r="R97" s="91"/>
      <c r="S97" s="91"/>
      <c r="T97" s="91"/>
    </row>
    <row r="98" spans="10:20" ht="30" x14ac:dyDescent="0.5">
      <c r="J98" s="90"/>
      <c r="K98" s="90"/>
      <c r="N98" s="91"/>
      <c r="O98" s="91"/>
      <c r="P98" s="91"/>
      <c r="Q98" s="91"/>
      <c r="R98" s="91"/>
      <c r="S98" s="91"/>
      <c r="T98" s="91"/>
    </row>
    <row r="99" spans="10:20" ht="30" x14ac:dyDescent="0.5">
      <c r="J99" s="90"/>
      <c r="K99" s="90"/>
      <c r="N99" s="91"/>
      <c r="O99" s="91"/>
      <c r="P99" s="91"/>
      <c r="Q99" s="91"/>
      <c r="R99" s="91"/>
      <c r="S99" s="91"/>
      <c r="T99" s="91"/>
    </row>
    <row r="100" spans="10:20" ht="30" x14ac:dyDescent="0.5">
      <c r="J100" s="90"/>
      <c r="K100" s="90"/>
      <c r="N100" s="91"/>
      <c r="O100" s="91"/>
      <c r="P100" s="91"/>
      <c r="Q100" s="91"/>
      <c r="R100" s="91"/>
      <c r="S100" s="91"/>
      <c r="T100" s="91"/>
    </row>
    <row r="101" spans="10:20" ht="30" x14ac:dyDescent="0.5">
      <c r="J101" s="90"/>
      <c r="K101" s="90"/>
      <c r="N101" s="91"/>
      <c r="O101" s="91"/>
      <c r="P101" s="91"/>
      <c r="Q101" s="91"/>
      <c r="R101" s="91"/>
      <c r="S101" s="91"/>
      <c r="T101" s="91"/>
    </row>
    <row r="102" spans="10:20" ht="30" x14ac:dyDescent="0.5">
      <c r="J102" s="90"/>
      <c r="K102" s="90"/>
      <c r="N102" s="91"/>
      <c r="O102" s="91"/>
      <c r="P102" s="91"/>
      <c r="Q102" s="91"/>
      <c r="R102" s="91"/>
      <c r="S102" s="91"/>
      <c r="T102" s="91"/>
    </row>
    <row r="103" spans="10:20" ht="30" x14ac:dyDescent="0.5">
      <c r="J103" s="90"/>
      <c r="K103" s="90"/>
      <c r="N103" s="91"/>
      <c r="O103" s="91"/>
      <c r="P103" s="91"/>
      <c r="Q103" s="91"/>
      <c r="R103" s="91"/>
      <c r="S103" s="91"/>
      <c r="T103" s="91"/>
    </row>
    <row r="104" spans="10:20" ht="30" x14ac:dyDescent="0.5">
      <c r="J104" s="90"/>
      <c r="K104" s="90"/>
      <c r="N104" s="91"/>
      <c r="O104" s="91"/>
      <c r="P104" s="91"/>
      <c r="Q104" s="91"/>
      <c r="R104" s="91"/>
      <c r="S104" s="91"/>
      <c r="T104" s="91"/>
    </row>
    <row r="105" spans="10:20" ht="30" x14ac:dyDescent="0.5">
      <c r="J105" s="90"/>
      <c r="K105" s="90"/>
      <c r="N105" s="91"/>
      <c r="O105" s="91"/>
      <c r="P105" s="91"/>
      <c r="Q105" s="91"/>
      <c r="R105" s="91"/>
      <c r="S105" s="91"/>
      <c r="T105" s="91"/>
    </row>
    <row r="106" spans="10:20" ht="30" x14ac:dyDescent="0.5">
      <c r="J106" s="90"/>
      <c r="K106" s="90"/>
      <c r="N106" s="91"/>
      <c r="O106" s="91"/>
      <c r="P106" s="91"/>
      <c r="Q106" s="91"/>
      <c r="R106" s="91"/>
      <c r="S106" s="91"/>
      <c r="T106" s="91"/>
    </row>
    <row r="107" spans="10:20" ht="30" x14ac:dyDescent="0.5">
      <c r="J107" s="90"/>
      <c r="K107" s="90"/>
      <c r="N107" s="91"/>
      <c r="O107" s="91"/>
      <c r="P107" s="91"/>
      <c r="Q107" s="91"/>
      <c r="R107" s="91"/>
      <c r="S107" s="91"/>
      <c r="T107" s="91"/>
    </row>
    <row r="108" spans="10:20" ht="30" x14ac:dyDescent="0.5">
      <c r="J108" s="90"/>
      <c r="K108" s="90"/>
      <c r="N108" s="91"/>
      <c r="O108" s="91"/>
      <c r="P108" s="91"/>
      <c r="Q108" s="91"/>
      <c r="R108" s="91"/>
      <c r="S108" s="91"/>
      <c r="T108" s="91"/>
    </row>
    <row r="109" spans="10:20" ht="30" x14ac:dyDescent="0.5">
      <c r="J109" s="90"/>
      <c r="K109" s="90"/>
      <c r="N109" s="91"/>
      <c r="O109" s="91"/>
      <c r="P109" s="91"/>
      <c r="Q109" s="91"/>
      <c r="R109" s="91"/>
      <c r="S109" s="91"/>
      <c r="T109" s="91"/>
    </row>
    <row r="110" spans="10:20" ht="30" x14ac:dyDescent="0.5">
      <c r="J110" s="90"/>
      <c r="K110" s="90"/>
      <c r="N110" s="91"/>
      <c r="O110" s="91"/>
      <c r="P110" s="91"/>
      <c r="Q110" s="91"/>
      <c r="R110" s="91"/>
      <c r="S110" s="91"/>
      <c r="T110" s="91"/>
    </row>
    <row r="111" spans="10:20" ht="30" x14ac:dyDescent="0.5">
      <c r="J111" s="90"/>
      <c r="K111" s="90"/>
      <c r="N111" s="91"/>
      <c r="O111" s="91"/>
      <c r="P111" s="91"/>
      <c r="Q111" s="91"/>
      <c r="R111" s="91"/>
      <c r="S111" s="91"/>
      <c r="T111" s="91"/>
    </row>
    <row r="112" spans="10:20" ht="30" x14ac:dyDescent="0.5">
      <c r="J112" s="90"/>
      <c r="K112" s="90"/>
      <c r="N112" s="91"/>
      <c r="O112" s="91"/>
      <c r="P112" s="91"/>
      <c r="Q112" s="91"/>
      <c r="R112" s="91"/>
      <c r="S112" s="91"/>
      <c r="T112" s="91"/>
    </row>
    <row r="113" spans="10:20" ht="30" x14ac:dyDescent="0.5">
      <c r="J113" s="90"/>
      <c r="K113" s="90"/>
      <c r="N113" s="91"/>
      <c r="O113" s="91"/>
      <c r="P113" s="91"/>
      <c r="Q113" s="91"/>
      <c r="R113" s="91"/>
      <c r="S113" s="91"/>
      <c r="T113" s="91"/>
    </row>
    <row r="114" spans="10:20" ht="30" x14ac:dyDescent="0.5">
      <c r="J114" s="90"/>
      <c r="K114" s="90"/>
      <c r="N114" s="91"/>
      <c r="O114" s="91"/>
      <c r="P114" s="91"/>
      <c r="Q114" s="91"/>
      <c r="R114" s="91"/>
      <c r="S114" s="91"/>
      <c r="T114" s="91"/>
    </row>
    <row r="115" spans="10:20" ht="30" x14ac:dyDescent="0.5">
      <c r="J115" s="90"/>
      <c r="K115" s="90"/>
      <c r="N115" s="91"/>
      <c r="O115" s="91"/>
      <c r="P115" s="91"/>
      <c r="Q115" s="91"/>
      <c r="R115" s="91"/>
      <c r="S115" s="91"/>
      <c r="T115" s="91"/>
    </row>
    <row r="116" spans="10:20" ht="30" x14ac:dyDescent="0.5">
      <c r="J116" s="90"/>
      <c r="K116" s="90"/>
      <c r="N116" s="91"/>
      <c r="O116" s="91"/>
      <c r="P116" s="91"/>
      <c r="Q116" s="91"/>
      <c r="R116" s="91"/>
      <c r="S116" s="91"/>
      <c r="T116" s="91"/>
    </row>
    <row r="117" spans="10:20" ht="30" x14ac:dyDescent="0.5">
      <c r="J117" s="90"/>
      <c r="K117" s="90"/>
      <c r="N117" s="91"/>
      <c r="O117" s="91"/>
      <c r="P117" s="91"/>
      <c r="Q117" s="91"/>
      <c r="R117" s="91"/>
      <c r="S117" s="91"/>
      <c r="T117" s="91"/>
    </row>
    <row r="118" spans="10:20" ht="30" x14ac:dyDescent="0.5">
      <c r="J118" s="90"/>
      <c r="K118" s="90"/>
      <c r="N118" s="91"/>
      <c r="O118" s="91"/>
      <c r="P118" s="91"/>
      <c r="Q118" s="91"/>
      <c r="R118" s="91"/>
      <c r="S118" s="91"/>
      <c r="T118" s="91"/>
    </row>
    <row r="119" spans="10:20" ht="30" x14ac:dyDescent="0.5">
      <c r="J119" s="90"/>
      <c r="K119" s="90"/>
      <c r="N119" s="91"/>
      <c r="O119" s="91"/>
      <c r="P119" s="91"/>
      <c r="Q119" s="91"/>
      <c r="R119" s="91"/>
      <c r="S119" s="91"/>
      <c r="T119" s="91"/>
    </row>
    <row r="120" spans="10:20" ht="30" x14ac:dyDescent="0.5">
      <c r="J120" s="90"/>
      <c r="K120" s="90"/>
      <c r="N120" s="91"/>
      <c r="O120" s="91"/>
      <c r="P120" s="91"/>
      <c r="Q120" s="91"/>
      <c r="R120" s="91"/>
      <c r="S120" s="91"/>
      <c r="T120" s="91"/>
    </row>
    <row r="121" spans="10:20" ht="30" x14ac:dyDescent="0.5">
      <c r="J121" s="90"/>
      <c r="K121" s="90"/>
      <c r="N121" s="91"/>
      <c r="O121" s="91"/>
      <c r="P121" s="91"/>
      <c r="Q121" s="91"/>
      <c r="R121" s="91"/>
      <c r="S121" s="91"/>
      <c r="T121" s="91"/>
    </row>
    <row r="122" spans="10:20" ht="30" x14ac:dyDescent="0.5">
      <c r="J122" s="90"/>
      <c r="K122" s="90"/>
      <c r="N122" s="91"/>
      <c r="O122" s="91"/>
      <c r="P122" s="91"/>
      <c r="Q122" s="91"/>
      <c r="R122" s="91"/>
      <c r="S122" s="91"/>
      <c r="T122" s="91"/>
    </row>
    <row r="123" spans="10:20" ht="30" x14ac:dyDescent="0.5">
      <c r="J123" s="90"/>
      <c r="K123" s="90"/>
      <c r="N123" s="91"/>
      <c r="O123" s="91"/>
      <c r="P123" s="91"/>
      <c r="Q123" s="91"/>
      <c r="R123" s="91"/>
      <c r="S123" s="91"/>
      <c r="T123" s="91"/>
    </row>
    <row r="124" spans="10:20" ht="30" x14ac:dyDescent="0.5">
      <c r="J124" s="90"/>
      <c r="K124" s="90"/>
      <c r="N124" s="91"/>
      <c r="O124" s="91"/>
      <c r="P124" s="91"/>
      <c r="Q124" s="91"/>
      <c r="R124" s="91"/>
      <c r="S124" s="91"/>
      <c r="T124" s="91"/>
    </row>
    <row r="125" spans="10:20" ht="30" x14ac:dyDescent="0.5">
      <c r="J125" s="90"/>
      <c r="K125" s="90"/>
      <c r="N125" s="91"/>
      <c r="O125" s="91"/>
      <c r="P125" s="91"/>
      <c r="Q125" s="91"/>
      <c r="R125" s="91"/>
      <c r="S125" s="91"/>
      <c r="T125" s="91"/>
    </row>
    <row r="126" spans="10:20" ht="30" x14ac:dyDescent="0.5">
      <c r="J126" s="90"/>
      <c r="K126" s="90"/>
      <c r="N126" s="91"/>
      <c r="O126" s="91"/>
      <c r="P126" s="91"/>
      <c r="Q126" s="91"/>
      <c r="R126" s="91"/>
      <c r="S126" s="91"/>
      <c r="T126" s="91"/>
    </row>
    <row r="127" spans="10:20" ht="30" x14ac:dyDescent="0.5">
      <c r="J127" s="90"/>
      <c r="K127" s="90"/>
      <c r="N127" s="91"/>
      <c r="O127" s="91"/>
      <c r="P127" s="91"/>
      <c r="Q127" s="91"/>
      <c r="R127" s="91"/>
      <c r="S127" s="91"/>
      <c r="T127" s="91"/>
    </row>
    <row r="128" spans="10:20" ht="30" x14ac:dyDescent="0.5">
      <c r="J128" s="90"/>
      <c r="K128" s="90"/>
      <c r="N128" s="91"/>
      <c r="O128" s="91"/>
      <c r="P128" s="91"/>
      <c r="Q128" s="91"/>
      <c r="R128" s="91"/>
      <c r="S128" s="91"/>
      <c r="T128" s="91"/>
    </row>
    <row r="129" spans="10:20" ht="30" x14ac:dyDescent="0.5">
      <c r="J129" s="90"/>
      <c r="K129" s="90"/>
      <c r="N129" s="91"/>
      <c r="O129" s="91"/>
      <c r="P129" s="91"/>
      <c r="Q129" s="91"/>
      <c r="R129" s="91"/>
      <c r="S129" s="91"/>
      <c r="T129" s="91"/>
    </row>
    <row r="130" spans="10:20" ht="30" x14ac:dyDescent="0.5">
      <c r="J130" s="90"/>
      <c r="K130" s="90"/>
      <c r="N130" s="91"/>
      <c r="O130" s="91"/>
      <c r="P130" s="91"/>
      <c r="Q130" s="91"/>
      <c r="R130" s="91"/>
      <c r="S130" s="91"/>
      <c r="T130" s="91"/>
    </row>
    <row r="131" spans="10:20" ht="30" x14ac:dyDescent="0.5">
      <c r="J131" s="90"/>
      <c r="K131" s="90"/>
      <c r="N131" s="91"/>
      <c r="O131" s="91"/>
      <c r="P131" s="91"/>
      <c r="Q131" s="91"/>
      <c r="R131" s="91"/>
      <c r="S131" s="91"/>
      <c r="T131" s="91"/>
    </row>
    <row r="132" spans="10:20" ht="30" x14ac:dyDescent="0.5">
      <c r="J132" s="90"/>
      <c r="K132" s="90"/>
      <c r="N132" s="91"/>
      <c r="O132" s="91"/>
      <c r="P132" s="91"/>
      <c r="Q132" s="91"/>
      <c r="R132" s="91"/>
      <c r="S132" s="91"/>
      <c r="T132" s="91"/>
    </row>
    <row r="133" spans="10:20" ht="30" x14ac:dyDescent="0.5">
      <c r="J133" s="90"/>
      <c r="K133" s="90"/>
      <c r="N133" s="91"/>
      <c r="O133" s="91"/>
      <c r="P133" s="91"/>
      <c r="Q133" s="91"/>
      <c r="R133" s="91"/>
      <c r="S133" s="91"/>
      <c r="T133" s="91"/>
    </row>
    <row r="134" spans="10:20" ht="30" x14ac:dyDescent="0.5">
      <c r="J134" s="90"/>
      <c r="K134" s="90"/>
      <c r="N134" s="91"/>
      <c r="O134" s="91"/>
      <c r="P134" s="91"/>
      <c r="Q134" s="91"/>
      <c r="R134" s="91"/>
      <c r="S134" s="91"/>
      <c r="T134" s="91"/>
    </row>
    <row r="135" spans="10:20" ht="30" x14ac:dyDescent="0.5">
      <c r="J135" s="90"/>
      <c r="K135" s="90"/>
      <c r="N135" s="91"/>
      <c r="O135" s="91"/>
      <c r="P135" s="91"/>
      <c r="Q135" s="91"/>
      <c r="R135" s="91"/>
      <c r="S135" s="91"/>
      <c r="T135" s="91"/>
    </row>
    <row r="136" spans="10:20" ht="30" x14ac:dyDescent="0.5">
      <c r="J136" s="90"/>
      <c r="K136" s="90"/>
      <c r="N136" s="91"/>
      <c r="O136" s="91"/>
      <c r="P136" s="91"/>
      <c r="Q136" s="91"/>
      <c r="R136" s="91"/>
      <c r="S136" s="91"/>
      <c r="T136" s="91"/>
    </row>
    <row r="137" spans="10:20" ht="30" x14ac:dyDescent="0.5">
      <c r="J137" s="90"/>
      <c r="K137" s="90"/>
      <c r="N137" s="91"/>
      <c r="O137" s="91"/>
      <c r="P137" s="91"/>
      <c r="Q137" s="91"/>
      <c r="R137" s="91"/>
      <c r="S137" s="91"/>
      <c r="T137" s="91"/>
    </row>
    <row r="138" spans="10:20" ht="30" x14ac:dyDescent="0.5">
      <c r="J138" s="90"/>
      <c r="K138" s="90"/>
      <c r="N138" s="91"/>
      <c r="O138" s="91"/>
      <c r="P138" s="91"/>
      <c r="Q138" s="91"/>
      <c r="R138" s="91"/>
      <c r="S138" s="91"/>
      <c r="T138" s="91"/>
    </row>
    <row r="139" spans="10:20" ht="30" x14ac:dyDescent="0.5">
      <c r="J139" s="90"/>
      <c r="K139" s="90"/>
      <c r="N139" s="91"/>
      <c r="O139" s="91"/>
      <c r="P139" s="91"/>
      <c r="Q139" s="91"/>
      <c r="R139" s="91"/>
      <c r="S139" s="91"/>
      <c r="T139" s="91"/>
    </row>
    <row r="140" spans="10:20" ht="30" x14ac:dyDescent="0.5">
      <c r="J140" s="90"/>
      <c r="K140" s="90"/>
      <c r="N140" s="91"/>
      <c r="O140" s="91"/>
      <c r="P140" s="91"/>
      <c r="Q140" s="91"/>
      <c r="R140" s="91"/>
      <c r="S140" s="91"/>
      <c r="T140" s="91"/>
    </row>
    <row r="141" spans="10:20" ht="30" x14ac:dyDescent="0.5">
      <c r="J141" s="90"/>
      <c r="K141" s="90"/>
      <c r="N141" s="91"/>
      <c r="O141" s="91"/>
      <c r="P141" s="91"/>
      <c r="Q141" s="91"/>
      <c r="R141" s="91"/>
      <c r="S141" s="91"/>
      <c r="T141" s="91"/>
    </row>
    <row r="142" spans="10:20" ht="30" x14ac:dyDescent="0.5">
      <c r="J142" s="90"/>
      <c r="K142" s="90"/>
      <c r="N142" s="91"/>
      <c r="O142" s="91"/>
      <c r="P142" s="91"/>
      <c r="Q142" s="91"/>
      <c r="R142" s="91"/>
      <c r="S142" s="91"/>
      <c r="T142" s="91"/>
    </row>
    <row r="143" spans="10:20" ht="30" x14ac:dyDescent="0.5">
      <c r="J143" s="90"/>
      <c r="K143" s="90"/>
      <c r="N143" s="91"/>
      <c r="O143" s="91"/>
      <c r="P143" s="91"/>
      <c r="Q143" s="91"/>
      <c r="R143" s="91"/>
      <c r="S143" s="91"/>
      <c r="T143" s="91"/>
    </row>
    <row r="144" spans="10:20" ht="30" x14ac:dyDescent="0.5">
      <c r="J144" s="90"/>
      <c r="K144" s="90"/>
      <c r="N144" s="91"/>
      <c r="O144" s="91"/>
      <c r="P144" s="91"/>
      <c r="Q144" s="91"/>
      <c r="R144" s="91"/>
      <c r="S144" s="91"/>
      <c r="T144" s="91"/>
    </row>
    <row r="145" spans="10:20" ht="30" x14ac:dyDescent="0.5">
      <c r="J145" s="90"/>
      <c r="K145" s="90"/>
      <c r="N145" s="91"/>
      <c r="O145" s="91"/>
      <c r="P145" s="91"/>
      <c r="Q145" s="91"/>
      <c r="R145" s="91"/>
      <c r="S145" s="91"/>
      <c r="T145" s="91"/>
    </row>
    <row r="146" spans="10:20" ht="30" x14ac:dyDescent="0.5">
      <c r="J146" s="90"/>
      <c r="K146" s="90"/>
      <c r="N146" s="91"/>
      <c r="O146" s="91"/>
      <c r="P146" s="91"/>
      <c r="Q146" s="91"/>
      <c r="R146" s="91"/>
      <c r="S146" s="91"/>
      <c r="T146" s="91"/>
    </row>
    <row r="147" spans="10:20" ht="30" x14ac:dyDescent="0.5">
      <c r="J147" s="90"/>
      <c r="K147" s="90"/>
      <c r="N147" s="91"/>
      <c r="O147" s="91"/>
      <c r="P147" s="91"/>
      <c r="Q147" s="91"/>
      <c r="R147" s="91"/>
      <c r="S147" s="91"/>
      <c r="T147" s="91"/>
    </row>
    <row r="148" spans="10:20" ht="30" x14ac:dyDescent="0.5">
      <c r="J148" s="90"/>
      <c r="K148" s="90"/>
      <c r="N148" s="91"/>
      <c r="O148" s="91"/>
      <c r="P148" s="91"/>
      <c r="Q148" s="91"/>
      <c r="R148" s="91"/>
      <c r="S148" s="91"/>
      <c r="T148" s="91"/>
    </row>
    <row r="149" spans="10:20" ht="30" x14ac:dyDescent="0.5">
      <c r="J149" s="90"/>
      <c r="K149" s="90"/>
      <c r="N149" s="91"/>
      <c r="O149" s="91"/>
      <c r="P149" s="91"/>
      <c r="Q149" s="91"/>
      <c r="R149" s="91"/>
      <c r="S149" s="91"/>
      <c r="T149" s="91"/>
    </row>
    <row r="150" spans="10:20" ht="30" x14ac:dyDescent="0.5">
      <c r="J150" s="90"/>
      <c r="K150" s="90"/>
      <c r="N150" s="91"/>
      <c r="O150" s="91"/>
      <c r="P150" s="91"/>
      <c r="Q150" s="91"/>
      <c r="R150" s="91"/>
      <c r="S150" s="91"/>
      <c r="T150" s="91"/>
    </row>
    <row r="151" spans="10:20" ht="30" x14ac:dyDescent="0.5">
      <c r="J151" s="90"/>
      <c r="K151" s="90"/>
      <c r="N151" s="91"/>
      <c r="O151" s="91"/>
      <c r="P151" s="91"/>
      <c r="Q151" s="91"/>
      <c r="R151" s="91"/>
      <c r="S151" s="91"/>
      <c r="T151" s="91"/>
    </row>
    <row r="152" spans="10:20" ht="30" x14ac:dyDescent="0.5">
      <c r="J152" s="90"/>
      <c r="K152" s="90"/>
      <c r="N152" s="91"/>
      <c r="O152" s="91"/>
      <c r="P152" s="91"/>
      <c r="Q152" s="91"/>
      <c r="R152" s="91"/>
      <c r="S152" s="91"/>
      <c r="T152" s="91"/>
    </row>
    <row r="153" spans="10:20" ht="30" x14ac:dyDescent="0.5">
      <c r="J153" s="90"/>
      <c r="K153" s="90"/>
      <c r="N153" s="91"/>
      <c r="O153" s="91"/>
      <c r="P153" s="91"/>
      <c r="Q153" s="91"/>
      <c r="R153" s="91"/>
      <c r="S153" s="91"/>
      <c r="T153" s="91"/>
    </row>
    <row r="154" spans="10:20" ht="30" x14ac:dyDescent="0.5">
      <c r="J154" s="90"/>
      <c r="K154" s="90"/>
      <c r="N154" s="91"/>
      <c r="O154" s="91"/>
      <c r="P154" s="91"/>
      <c r="Q154" s="91"/>
      <c r="R154" s="91"/>
      <c r="S154" s="91"/>
      <c r="T154" s="91"/>
    </row>
    <row r="155" spans="10:20" ht="30" x14ac:dyDescent="0.5">
      <c r="J155" s="90"/>
      <c r="K155" s="90"/>
      <c r="N155" s="91"/>
      <c r="O155" s="91"/>
      <c r="P155" s="91"/>
      <c r="Q155" s="91"/>
      <c r="R155" s="91"/>
      <c r="S155" s="91"/>
      <c r="T155" s="91"/>
    </row>
    <row r="156" spans="10:20" ht="30" x14ac:dyDescent="0.5">
      <c r="J156" s="90"/>
      <c r="K156" s="90"/>
      <c r="N156" s="91"/>
      <c r="O156" s="91"/>
      <c r="P156" s="91"/>
      <c r="Q156" s="91"/>
      <c r="R156" s="91"/>
      <c r="S156" s="91"/>
      <c r="T156" s="91"/>
    </row>
    <row r="157" spans="10:20" ht="30" x14ac:dyDescent="0.5">
      <c r="J157" s="90"/>
      <c r="K157" s="90"/>
      <c r="N157" s="91"/>
      <c r="O157" s="91"/>
      <c r="P157" s="91"/>
      <c r="Q157" s="91"/>
      <c r="R157" s="91"/>
      <c r="S157" s="91"/>
      <c r="T157" s="91"/>
    </row>
    <row r="158" spans="10:20" ht="30" x14ac:dyDescent="0.5">
      <c r="J158" s="90"/>
      <c r="K158" s="90"/>
      <c r="N158" s="91"/>
      <c r="O158" s="91"/>
      <c r="P158" s="91"/>
      <c r="Q158" s="91"/>
      <c r="R158" s="91"/>
      <c r="S158" s="91"/>
      <c r="T158" s="91"/>
    </row>
    <row r="159" spans="10:20" ht="30" x14ac:dyDescent="0.5">
      <c r="J159" s="90"/>
      <c r="K159" s="90"/>
      <c r="N159" s="91"/>
      <c r="O159" s="91"/>
      <c r="P159" s="91"/>
      <c r="Q159" s="91"/>
      <c r="R159" s="91"/>
      <c r="S159" s="91"/>
      <c r="T159" s="91"/>
    </row>
    <row r="160" spans="10:20" ht="30" x14ac:dyDescent="0.5">
      <c r="J160" s="90"/>
      <c r="K160" s="90"/>
      <c r="N160" s="91"/>
      <c r="O160" s="91"/>
      <c r="P160" s="91"/>
      <c r="Q160" s="91"/>
      <c r="R160" s="91"/>
      <c r="S160" s="91"/>
      <c r="T160" s="91"/>
    </row>
    <row r="161" spans="10:20" ht="30" x14ac:dyDescent="0.5">
      <c r="J161" s="90"/>
      <c r="K161" s="90"/>
      <c r="N161" s="91"/>
      <c r="O161" s="91"/>
      <c r="P161" s="91"/>
      <c r="Q161" s="91"/>
      <c r="R161" s="91"/>
      <c r="S161" s="91"/>
      <c r="T161" s="91"/>
    </row>
    <row r="162" spans="10:20" ht="30" x14ac:dyDescent="0.5">
      <c r="J162" s="90"/>
      <c r="K162" s="90"/>
      <c r="N162" s="91"/>
      <c r="O162" s="91"/>
      <c r="P162" s="91"/>
      <c r="Q162" s="91"/>
      <c r="R162" s="91"/>
      <c r="S162" s="91"/>
      <c r="T162" s="91"/>
    </row>
    <row r="163" spans="10:20" ht="30" x14ac:dyDescent="0.5">
      <c r="J163" s="90"/>
      <c r="K163" s="90"/>
      <c r="N163" s="91"/>
      <c r="O163" s="91"/>
      <c r="P163" s="91"/>
      <c r="Q163" s="91"/>
      <c r="R163" s="91"/>
      <c r="S163" s="91"/>
      <c r="T163" s="91"/>
    </row>
    <row r="164" spans="10:20" ht="30" x14ac:dyDescent="0.5">
      <c r="J164" s="90"/>
      <c r="K164" s="90"/>
      <c r="N164" s="91"/>
      <c r="O164" s="91"/>
      <c r="P164" s="91"/>
      <c r="Q164" s="91"/>
      <c r="R164" s="91"/>
      <c r="S164" s="91"/>
      <c r="T164" s="91"/>
    </row>
    <row r="165" spans="10:20" ht="30" x14ac:dyDescent="0.5">
      <c r="J165" s="90"/>
      <c r="K165" s="90"/>
      <c r="N165" s="91"/>
      <c r="O165" s="91"/>
      <c r="P165" s="91"/>
      <c r="Q165" s="91"/>
      <c r="R165" s="91"/>
      <c r="S165" s="91"/>
      <c r="T165" s="91"/>
    </row>
    <row r="166" spans="10:20" ht="30" x14ac:dyDescent="0.5">
      <c r="J166" s="90"/>
      <c r="K166" s="90"/>
      <c r="N166" s="91"/>
      <c r="O166" s="91"/>
      <c r="P166" s="91"/>
      <c r="Q166" s="91"/>
      <c r="R166" s="91"/>
      <c r="S166" s="91"/>
      <c r="T166" s="91"/>
    </row>
    <row r="167" spans="10:20" ht="30" x14ac:dyDescent="0.5">
      <c r="J167" s="90"/>
      <c r="K167" s="90"/>
      <c r="N167" s="91"/>
      <c r="O167" s="91"/>
      <c r="P167" s="91"/>
      <c r="Q167" s="91"/>
      <c r="R167" s="91"/>
      <c r="S167" s="91"/>
      <c r="T167" s="91"/>
    </row>
    <row r="168" spans="10:20" ht="30" x14ac:dyDescent="0.5">
      <c r="J168" s="90"/>
      <c r="K168" s="90"/>
      <c r="N168" s="91"/>
      <c r="O168" s="91"/>
      <c r="P168" s="91"/>
      <c r="Q168" s="91"/>
      <c r="R168" s="91"/>
      <c r="S168" s="91"/>
      <c r="T168" s="91"/>
    </row>
    <row r="169" spans="10:20" ht="30" x14ac:dyDescent="0.5">
      <c r="J169" s="90"/>
      <c r="K169" s="90"/>
      <c r="N169" s="91"/>
      <c r="O169" s="91"/>
      <c r="P169" s="91"/>
      <c r="Q169" s="91"/>
      <c r="R169" s="91"/>
      <c r="S169" s="91"/>
      <c r="T169" s="91"/>
    </row>
    <row r="170" spans="10:20" ht="30" x14ac:dyDescent="0.5">
      <c r="J170" s="90"/>
      <c r="K170" s="90"/>
      <c r="N170" s="91"/>
      <c r="O170" s="91"/>
      <c r="P170" s="91"/>
      <c r="Q170" s="91"/>
      <c r="R170" s="91"/>
      <c r="S170" s="91"/>
      <c r="T170" s="91"/>
    </row>
    <row r="171" spans="10:20" ht="30" x14ac:dyDescent="0.5">
      <c r="J171" s="90"/>
      <c r="K171" s="90"/>
      <c r="N171" s="91"/>
      <c r="O171" s="91"/>
      <c r="P171" s="91"/>
      <c r="Q171" s="91"/>
      <c r="R171" s="91"/>
      <c r="S171" s="91"/>
      <c r="T171" s="91"/>
    </row>
    <row r="172" spans="10:20" ht="30" x14ac:dyDescent="0.5">
      <c r="J172" s="90"/>
      <c r="K172" s="90"/>
      <c r="N172" s="91"/>
      <c r="O172" s="91"/>
      <c r="P172" s="91"/>
      <c r="Q172" s="91"/>
      <c r="R172" s="91"/>
      <c r="S172" s="91"/>
      <c r="T172" s="91"/>
    </row>
    <row r="173" spans="10:20" x14ac:dyDescent="0.4">
      <c r="N173" s="91"/>
      <c r="O173" s="91"/>
      <c r="P173" s="91"/>
      <c r="Q173" s="91"/>
      <c r="R173" s="91"/>
      <c r="S173" s="91"/>
      <c r="T173" s="91"/>
    </row>
    <row r="174" spans="10:20" x14ac:dyDescent="0.4">
      <c r="N174" s="91"/>
      <c r="O174" s="91"/>
      <c r="P174" s="91"/>
      <c r="Q174" s="91"/>
      <c r="R174" s="91"/>
      <c r="S174" s="91"/>
      <c r="T174" s="91"/>
    </row>
    <row r="175" spans="10:20" x14ac:dyDescent="0.4">
      <c r="N175" s="91"/>
      <c r="O175" s="91"/>
      <c r="P175" s="91"/>
      <c r="Q175" s="91"/>
      <c r="R175" s="91"/>
      <c r="S175" s="91"/>
      <c r="T175" s="91"/>
    </row>
    <row r="176" spans="10:20" x14ac:dyDescent="0.4">
      <c r="N176" s="91"/>
      <c r="O176" s="91"/>
      <c r="P176" s="91"/>
      <c r="Q176" s="91"/>
      <c r="R176" s="91"/>
      <c r="S176" s="91"/>
      <c r="T176" s="91"/>
    </row>
    <row r="177" spans="14:20" x14ac:dyDescent="0.4">
      <c r="N177" s="91"/>
      <c r="O177" s="91"/>
      <c r="P177" s="91"/>
      <c r="Q177" s="91"/>
      <c r="R177" s="91"/>
      <c r="S177" s="91"/>
      <c r="T177" s="91"/>
    </row>
    <row r="178" spans="14:20" x14ac:dyDescent="0.4">
      <c r="N178" s="91"/>
      <c r="O178" s="91"/>
      <c r="P178" s="91"/>
      <c r="Q178" s="91"/>
      <c r="R178" s="91"/>
      <c r="S178" s="91"/>
      <c r="T178" s="91"/>
    </row>
    <row r="179" spans="14:20" x14ac:dyDescent="0.4">
      <c r="N179" s="91"/>
      <c r="O179" s="91"/>
      <c r="P179" s="91"/>
      <c r="Q179" s="91"/>
      <c r="R179" s="91"/>
      <c r="S179" s="91"/>
      <c r="T179" s="91"/>
    </row>
    <row r="180" spans="14:20" x14ac:dyDescent="0.4">
      <c r="N180" s="91"/>
      <c r="O180" s="91"/>
      <c r="P180" s="91"/>
      <c r="Q180" s="91"/>
      <c r="R180" s="91"/>
      <c r="S180" s="91"/>
      <c r="T180" s="91"/>
    </row>
    <row r="181" spans="14:20" x14ac:dyDescent="0.4">
      <c r="N181" s="91"/>
      <c r="O181" s="91"/>
      <c r="P181" s="91"/>
      <c r="Q181" s="91"/>
      <c r="R181" s="91"/>
      <c r="S181" s="91"/>
      <c r="T181" s="91"/>
    </row>
    <row r="182" spans="14:20" x14ac:dyDescent="0.4">
      <c r="N182" s="91"/>
      <c r="O182" s="91"/>
      <c r="P182" s="91"/>
      <c r="Q182" s="91"/>
      <c r="R182" s="91"/>
      <c r="S182" s="91"/>
      <c r="T182" s="91"/>
    </row>
    <row r="183" spans="14:20" x14ac:dyDescent="0.4">
      <c r="N183" s="91"/>
      <c r="O183" s="91"/>
      <c r="P183" s="91"/>
      <c r="Q183" s="91"/>
      <c r="R183" s="91"/>
      <c r="S183" s="91"/>
      <c r="T183" s="91"/>
    </row>
    <row r="184" spans="14:20" x14ac:dyDescent="0.4">
      <c r="N184" s="91"/>
      <c r="O184" s="91"/>
      <c r="P184" s="91"/>
      <c r="Q184" s="91"/>
      <c r="R184" s="91"/>
      <c r="S184" s="91"/>
      <c r="T184" s="91"/>
    </row>
    <row r="185" spans="14:20" x14ac:dyDescent="0.4">
      <c r="N185" s="91"/>
      <c r="O185" s="91"/>
      <c r="P185" s="91"/>
      <c r="Q185" s="91"/>
      <c r="R185" s="91"/>
      <c r="S185" s="91"/>
      <c r="T185" s="91"/>
    </row>
    <row r="186" spans="14:20" x14ac:dyDescent="0.4">
      <c r="N186" s="91"/>
      <c r="O186" s="91"/>
      <c r="P186" s="91"/>
      <c r="Q186" s="91"/>
      <c r="R186" s="91"/>
      <c r="S186" s="91"/>
      <c r="T186" s="91"/>
    </row>
    <row r="187" spans="14:20" x14ac:dyDescent="0.4">
      <c r="N187" s="91"/>
      <c r="O187" s="91"/>
      <c r="P187" s="91"/>
      <c r="Q187" s="91"/>
      <c r="R187" s="91"/>
      <c r="S187" s="91"/>
      <c r="T187" s="91"/>
    </row>
    <row r="188" spans="14:20" x14ac:dyDescent="0.4">
      <c r="N188" s="91"/>
      <c r="O188" s="91"/>
      <c r="P188" s="91"/>
      <c r="Q188" s="91"/>
      <c r="R188" s="91"/>
      <c r="S188" s="91"/>
      <c r="T188" s="91"/>
    </row>
    <row r="189" spans="14:20" x14ac:dyDescent="0.4">
      <c r="N189" s="91"/>
      <c r="O189" s="91"/>
      <c r="P189" s="91"/>
      <c r="Q189" s="91"/>
      <c r="R189" s="91"/>
      <c r="S189" s="91"/>
      <c r="T189" s="91"/>
    </row>
    <row r="190" spans="14:20" x14ac:dyDescent="0.4">
      <c r="N190" s="91"/>
      <c r="O190" s="91"/>
      <c r="P190" s="91"/>
      <c r="Q190" s="91"/>
      <c r="R190" s="91"/>
      <c r="S190" s="91"/>
      <c r="T190" s="91"/>
    </row>
    <row r="191" spans="14:20" x14ac:dyDescent="0.4">
      <c r="N191" s="91"/>
      <c r="O191" s="91"/>
      <c r="P191" s="91"/>
      <c r="Q191" s="91"/>
      <c r="R191" s="91"/>
      <c r="S191" s="91"/>
      <c r="T191" s="91"/>
    </row>
    <row r="192" spans="14:20" x14ac:dyDescent="0.4">
      <c r="N192" s="91"/>
      <c r="O192" s="91"/>
      <c r="P192" s="91"/>
      <c r="Q192" s="91"/>
      <c r="R192" s="91"/>
      <c r="S192" s="91"/>
      <c r="T192" s="91"/>
    </row>
    <row r="193" spans="14:20" x14ac:dyDescent="0.4">
      <c r="N193" s="91"/>
      <c r="O193" s="91"/>
      <c r="P193" s="91"/>
      <c r="Q193" s="91"/>
      <c r="R193" s="91"/>
      <c r="S193" s="91"/>
      <c r="T193" s="91"/>
    </row>
    <row r="194" spans="14:20" x14ac:dyDescent="0.4">
      <c r="N194" s="91"/>
      <c r="O194" s="91"/>
      <c r="P194" s="91"/>
      <c r="Q194" s="91"/>
      <c r="R194" s="91"/>
      <c r="S194" s="91"/>
      <c r="T194" s="91"/>
    </row>
    <row r="195" spans="14:20" x14ac:dyDescent="0.4">
      <c r="N195" s="91"/>
      <c r="O195" s="91"/>
      <c r="P195" s="91"/>
      <c r="Q195" s="91"/>
      <c r="R195" s="91"/>
      <c r="S195" s="91"/>
      <c r="T195" s="91"/>
    </row>
    <row r="196" spans="14:20" x14ac:dyDescent="0.4">
      <c r="N196" s="91"/>
      <c r="O196" s="91"/>
      <c r="P196" s="91"/>
      <c r="Q196" s="91"/>
      <c r="R196" s="91"/>
      <c r="S196" s="91"/>
      <c r="T196" s="91"/>
    </row>
    <row r="197" spans="14:20" x14ac:dyDescent="0.4">
      <c r="N197" s="91"/>
      <c r="O197" s="91"/>
      <c r="P197" s="91"/>
      <c r="Q197" s="91"/>
      <c r="R197" s="91"/>
      <c r="S197" s="91"/>
      <c r="T197" s="91"/>
    </row>
    <row r="198" spans="14:20" x14ac:dyDescent="0.4">
      <c r="N198" s="91"/>
      <c r="O198" s="91"/>
      <c r="P198" s="91"/>
      <c r="Q198" s="91"/>
      <c r="R198" s="91"/>
      <c r="S198" s="91"/>
      <c r="T198" s="91"/>
    </row>
    <row r="199" spans="14:20" x14ac:dyDescent="0.4">
      <c r="N199" s="91"/>
      <c r="O199" s="91"/>
      <c r="P199" s="91"/>
      <c r="Q199" s="91"/>
      <c r="R199" s="91"/>
      <c r="S199" s="91"/>
      <c r="T199" s="91"/>
    </row>
    <row r="200" spans="14:20" x14ac:dyDescent="0.4">
      <c r="N200" s="91"/>
      <c r="O200" s="91"/>
      <c r="P200" s="91"/>
      <c r="Q200" s="91"/>
      <c r="R200" s="91"/>
      <c r="S200" s="91"/>
      <c r="T200" s="91"/>
    </row>
    <row r="201" spans="14:20" x14ac:dyDescent="0.4">
      <c r="N201" s="91"/>
      <c r="O201" s="91"/>
      <c r="P201" s="91"/>
      <c r="Q201" s="91"/>
      <c r="R201" s="91"/>
      <c r="S201" s="91"/>
      <c r="T201" s="91"/>
    </row>
    <row r="202" spans="14:20" x14ac:dyDescent="0.4">
      <c r="N202" s="91"/>
      <c r="O202" s="91"/>
      <c r="P202" s="91"/>
      <c r="Q202" s="91"/>
      <c r="R202" s="91"/>
      <c r="S202" s="91"/>
      <c r="T202" s="91"/>
    </row>
    <row r="203" spans="14:20" x14ac:dyDescent="0.4">
      <c r="N203" s="91"/>
      <c r="O203" s="91"/>
      <c r="P203" s="91"/>
      <c r="Q203" s="91"/>
      <c r="R203" s="91"/>
      <c r="S203" s="91"/>
      <c r="T203" s="91"/>
    </row>
    <row r="204" spans="14:20" x14ac:dyDescent="0.4">
      <c r="N204" s="91"/>
      <c r="O204" s="91"/>
      <c r="P204" s="91"/>
      <c r="Q204" s="91"/>
      <c r="R204" s="91"/>
      <c r="S204" s="91"/>
      <c r="T204" s="91"/>
    </row>
    <row r="205" spans="14:20" x14ac:dyDescent="0.4">
      <c r="N205" s="91"/>
      <c r="O205" s="91"/>
      <c r="P205" s="91"/>
      <c r="Q205" s="91"/>
      <c r="R205" s="91"/>
      <c r="S205" s="91"/>
      <c r="T205" s="91"/>
    </row>
    <row r="206" spans="14:20" x14ac:dyDescent="0.4">
      <c r="N206" s="91"/>
      <c r="O206" s="91"/>
      <c r="P206" s="91"/>
      <c r="Q206" s="91"/>
      <c r="R206" s="91"/>
      <c r="S206" s="91"/>
      <c r="T206" s="91"/>
    </row>
    <row r="207" spans="14:20" x14ac:dyDescent="0.4">
      <c r="N207" s="91"/>
      <c r="O207" s="91"/>
      <c r="P207" s="91"/>
      <c r="Q207" s="91"/>
      <c r="R207" s="91"/>
      <c r="S207" s="91"/>
      <c r="T207" s="91"/>
    </row>
    <row r="208" spans="14:20" x14ac:dyDescent="0.4">
      <c r="N208" s="91"/>
      <c r="O208" s="91"/>
      <c r="P208" s="91"/>
      <c r="Q208" s="91"/>
      <c r="R208" s="91"/>
      <c r="S208" s="91"/>
      <c r="T208" s="91"/>
    </row>
    <row r="209" spans="14:20" x14ac:dyDescent="0.4">
      <c r="N209" s="91"/>
      <c r="O209" s="91"/>
      <c r="P209" s="91"/>
      <c r="Q209" s="91"/>
      <c r="R209" s="91"/>
      <c r="S209" s="91"/>
      <c r="T209" s="91"/>
    </row>
    <row r="210" spans="14:20" x14ac:dyDescent="0.4">
      <c r="N210" s="91"/>
      <c r="O210" s="91"/>
      <c r="P210" s="91"/>
      <c r="Q210" s="91"/>
      <c r="R210" s="91"/>
      <c r="S210" s="91"/>
      <c r="T210" s="91"/>
    </row>
    <row r="211" spans="14:20" x14ac:dyDescent="0.4">
      <c r="N211" s="91"/>
      <c r="O211" s="91"/>
      <c r="P211" s="91"/>
      <c r="Q211" s="91"/>
      <c r="R211" s="91"/>
      <c r="S211" s="91"/>
      <c r="T211" s="91"/>
    </row>
    <row r="212" spans="14:20" x14ac:dyDescent="0.4">
      <c r="N212" s="91"/>
      <c r="O212" s="91"/>
      <c r="P212" s="91"/>
      <c r="Q212" s="91"/>
      <c r="R212" s="91"/>
      <c r="S212" s="91"/>
      <c r="T212" s="91"/>
    </row>
    <row r="213" spans="14:20" x14ac:dyDescent="0.4">
      <c r="N213" s="91"/>
      <c r="O213" s="91"/>
      <c r="P213" s="91"/>
      <c r="Q213" s="91"/>
      <c r="R213" s="91"/>
      <c r="S213" s="91"/>
      <c r="T213" s="91"/>
    </row>
  </sheetData>
  <mergeCells count="28">
    <mergeCell ref="K29:L29"/>
    <mergeCell ref="A30:L30"/>
    <mergeCell ref="B21:D21"/>
    <mergeCell ref="G21:J22"/>
    <mergeCell ref="K21:K22"/>
    <mergeCell ref="L21:L22"/>
    <mergeCell ref="A27:B29"/>
    <mergeCell ref="C27:D27"/>
    <mergeCell ref="K27:L27"/>
    <mergeCell ref="G28:I28"/>
    <mergeCell ref="K28:L28"/>
    <mergeCell ref="G29:I29"/>
    <mergeCell ref="B7:D7"/>
    <mergeCell ref="G7:J8"/>
    <mergeCell ref="K7:K8"/>
    <mergeCell ref="L7:L8"/>
    <mergeCell ref="O7:S7"/>
    <mergeCell ref="B14:D14"/>
    <mergeCell ref="G14:J15"/>
    <mergeCell ref="K14:K15"/>
    <mergeCell ref="L14:L15"/>
    <mergeCell ref="H1:L1"/>
    <mergeCell ref="H2:H3"/>
    <mergeCell ref="C4:D4"/>
    <mergeCell ref="E4:H4"/>
    <mergeCell ref="C5:D5"/>
    <mergeCell ref="E5:H5"/>
    <mergeCell ref="I5:J5"/>
  </mergeCells>
  <conditionalFormatting sqref="E4:H6 G28:I28 G27 K3">
    <cfRule type="cellIs" dxfId="104" priority="21" stopIfTrue="1" operator="equal">
      <formula>0</formula>
    </cfRule>
  </conditionalFormatting>
  <conditionalFormatting sqref="A9:A13 A16:A20 A23:A26">
    <cfRule type="cellIs" dxfId="103" priority="20" stopIfTrue="1" operator="greaterThan">
      <formula>0</formula>
    </cfRule>
  </conditionalFormatting>
  <conditionalFormatting sqref="T9 T23">
    <cfRule type="expression" dxfId="102" priority="19" stopIfTrue="1">
      <formula>S10&lt;&gt;T9</formula>
    </cfRule>
  </conditionalFormatting>
  <conditionalFormatting sqref="S10">
    <cfRule type="expression" dxfId="101" priority="18" stopIfTrue="1">
      <formula>$S$10&lt;&gt;$T$9</formula>
    </cfRule>
  </conditionalFormatting>
  <conditionalFormatting sqref="S11 U9">
    <cfRule type="expression" dxfId="100" priority="17" stopIfTrue="1">
      <formula>$U$9&lt;&gt;$S$11</formula>
    </cfRule>
  </conditionalFormatting>
  <conditionalFormatting sqref="V9 S12:S13">
    <cfRule type="expression" dxfId="99" priority="16" stopIfTrue="1">
      <formula>$V$9&lt;&gt;$S$12</formula>
    </cfRule>
  </conditionalFormatting>
  <conditionalFormatting sqref="T11 U10">
    <cfRule type="expression" dxfId="98" priority="15" stopIfTrue="1">
      <formula>$U$10&lt;&gt;$T$11</formula>
    </cfRule>
  </conditionalFormatting>
  <conditionalFormatting sqref="T12:T13 V10">
    <cfRule type="expression" dxfId="97" priority="14" stopIfTrue="1">
      <formula>$V$10&lt;&gt;$T$12</formula>
    </cfRule>
  </conditionalFormatting>
  <conditionalFormatting sqref="V11 U12:U13">
    <cfRule type="expression" dxfId="96" priority="13" stopIfTrue="1">
      <formula>$V$11&lt;&gt;$U$12</formula>
    </cfRule>
  </conditionalFormatting>
  <conditionalFormatting sqref="T16 S17">
    <cfRule type="expression" dxfId="95" priority="12" stopIfTrue="1">
      <formula>$S$17&lt;&gt;$T$16</formula>
    </cfRule>
  </conditionalFormatting>
  <conditionalFormatting sqref="U16 S18">
    <cfRule type="expression" dxfId="94" priority="11" stopIfTrue="1">
      <formula>$U$16&lt;&gt;$S$18</formula>
    </cfRule>
  </conditionalFormatting>
  <conditionalFormatting sqref="V16 S19:S20">
    <cfRule type="expression" dxfId="93" priority="10" stopIfTrue="1">
      <formula>$V$16&lt;&gt;$S$19</formula>
    </cfRule>
  </conditionalFormatting>
  <conditionalFormatting sqref="U17 T18">
    <cfRule type="expression" dxfId="92" priority="9" stopIfTrue="1">
      <formula>$U$17&lt;&gt;$T$18</formula>
    </cfRule>
  </conditionalFormatting>
  <conditionalFormatting sqref="V17 T19:T20">
    <cfRule type="expression" dxfId="91" priority="8" stopIfTrue="1">
      <formula>$V$17&lt;&gt;$T$19</formula>
    </cfRule>
  </conditionalFormatting>
  <conditionalFormatting sqref="V18 U19:U20">
    <cfRule type="expression" dxfId="90" priority="7" stopIfTrue="1">
      <formula>$V$18&lt;&gt;$U$19</formula>
    </cfRule>
  </conditionalFormatting>
  <conditionalFormatting sqref="U23 S25">
    <cfRule type="expression" dxfId="89" priority="6" stopIfTrue="1">
      <formula>$U$23&lt;&gt;$S$25</formula>
    </cfRule>
  </conditionalFormatting>
  <conditionalFormatting sqref="V23 S26">
    <cfRule type="expression" dxfId="88" priority="5" stopIfTrue="1">
      <formula>$V$23&lt;&gt;$S$26</formula>
    </cfRule>
  </conditionalFormatting>
  <conditionalFormatting sqref="S24">
    <cfRule type="expression" dxfId="87" priority="4" stopIfTrue="1">
      <formula>T23&lt;&gt;S24</formula>
    </cfRule>
  </conditionalFormatting>
  <conditionalFormatting sqref="U24 T25">
    <cfRule type="expression" dxfId="86" priority="3" stopIfTrue="1">
      <formula>$U$24&lt;&gt;$T$25</formula>
    </cfRule>
  </conditionalFormatting>
  <conditionalFormatting sqref="V24 T26">
    <cfRule type="expression" dxfId="85" priority="2" stopIfTrue="1">
      <formula>$V$24&lt;&gt;$T$26</formula>
    </cfRule>
  </conditionalFormatting>
  <conditionalFormatting sqref="V25 U26">
    <cfRule type="expression" dxfId="84"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488D5-475A-46DB-B3FA-99FAD170E90A}">
  <sheetPr codeName="List22"/>
  <dimension ref="A1:IU213"/>
  <sheetViews>
    <sheetView showGridLines="0" showZeros="0" topLeftCell="A4" zoomScale="50" zoomScaleNormal="50" workbookViewId="0">
      <selection activeCell="E7" sqref="E7:F7"/>
    </sheetView>
  </sheetViews>
  <sheetFormatPr defaultColWidth="15.33203125" defaultRowHeight="21" x14ac:dyDescent="0.4"/>
  <cols>
    <col min="1" max="1" width="7.5546875" style="21" customWidth="1"/>
    <col min="2" max="2" width="5.5546875" style="21" customWidth="1"/>
    <col min="3" max="3" width="13.6640625" style="21" customWidth="1"/>
    <col min="4" max="4" width="47.5546875" style="21" customWidth="1"/>
    <col min="5" max="5" width="31.109375" style="21" customWidth="1"/>
    <col min="6" max="6" width="19.33203125" style="21" customWidth="1"/>
    <col min="7" max="7" width="16.33203125" style="21" customWidth="1"/>
    <col min="8" max="8" width="16.88671875" style="21" customWidth="1"/>
    <col min="9" max="9" width="18.5546875" style="21" customWidth="1"/>
    <col min="10" max="10" width="16.5546875" style="21" customWidth="1"/>
    <col min="11" max="11" width="14.33203125" style="21" customWidth="1"/>
    <col min="12" max="12" width="16" style="21" customWidth="1"/>
    <col min="13" max="13" width="5" style="3" customWidth="1"/>
    <col min="14" max="14" width="14.44140625" style="5" hidden="1" customWidth="1"/>
    <col min="15" max="15" width="10.88671875" style="5" hidden="1" customWidth="1"/>
    <col min="16" max="16" width="24.44140625" style="5" hidden="1" customWidth="1"/>
    <col min="17" max="17" width="20.5546875" style="5" hidden="1" customWidth="1"/>
    <col min="18" max="23" width="14.5546875" style="5" hidden="1" customWidth="1"/>
    <col min="24" max="24" width="10.88671875" style="5" hidden="1" customWidth="1"/>
    <col min="25" max="25" width="24.6640625" style="5" hidden="1" customWidth="1"/>
    <col min="26" max="26" width="20.44140625" style="5" hidden="1" customWidth="1"/>
    <col min="27" max="30" width="15.33203125" style="5" hidden="1" customWidth="1"/>
    <col min="31" max="32" width="15" style="5" hidden="1" customWidth="1"/>
    <col min="33" max="34" width="15.33203125" style="5" hidden="1" customWidth="1"/>
    <col min="35" max="204" width="15.33203125" style="5" customWidth="1"/>
    <col min="205" max="205" width="3.109375" style="5" customWidth="1"/>
    <col min="206" max="256" width="15.33203125" style="5"/>
    <col min="257" max="257" width="7.5546875" style="5" customWidth="1"/>
    <col min="258" max="258" width="5.5546875" style="5" customWidth="1"/>
    <col min="259" max="259" width="13.6640625" style="5" customWidth="1"/>
    <col min="260" max="260" width="47.5546875" style="5" customWidth="1"/>
    <col min="261" max="261" width="31.109375" style="5" customWidth="1"/>
    <col min="262" max="262" width="19.33203125" style="5" customWidth="1"/>
    <col min="263" max="263" width="16.33203125" style="5" customWidth="1"/>
    <col min="264" max="264" width="16.88671875" style="5" customWidth="1"/>
    <col min="265" max="265" width="18.5546875" style="5" customWidth="1"/>
    <col min="266" max="266" width="16.5546875" style="5" customWidth="1"/>
    <col min="267" max="267" width="14.33203125" style="5" customWidth="1"/>
    <col min="268" max="268" width="16" style="5" customWidth="1"/>
    <col min="269" max="269" width="5" style="5" customWidth="1"/>
    <col min="270" max="290" width="0" style="5" hidden="1" customWidth="1"/>
    <col min="291" max="460" width="15.33203125" style="5"/>
    <col min="461" max="461" width="3.109375" style="5" customWidth="1"/>
    <col min="462" max="512" width="15.33203125" style="5"/>
    <col min="513" max="513" width="7.5546875" style="5" customWidth="1"/>
    <col min="514" max="514" width="5.5546875" style="5" customWidth="1"/>
    <col min="515" max="515" width="13.6640625" style="5" customWidth="1"/>
    <col min="516" max="516" width="47.5546875" style="5" customWidth="1"/>
    <col min="517" max="517" width="31.109375" style="5" customWidth="1"/>
    <col min="518" max="518" width="19.33203125" style="5" customWidth="1"/>
    <col min="519" max="519" width="16.33203125" style="5" customWidth="1"/>
    <col min="520" max="520" width="16.88671875" style="5" customWidth="1"/>
    <col min="521" max="521" width="18.5546875" style="5" customWidth="1"/>
    <col min="522" max="522" width="16.5546875" style="5" customWidth="1"/>
    <col min="523" max="523" width="14.33203125" style="5" customWidth="1"/>
    <col min="524" max="524" width="16" style="5" customWidth="1"/>
    <col min="525" max="525" width="5" style="5" customWidth="1"/>
    <col min="526" max="546" width="0" style="5" hidden="1" customWidth="1"/>
    <col min="547" max="716" width="15.33203125" style="5"/>
    <col min="717" max="717" width="3.109375" style="5" customWidth="1"/>
    <col min="718" max="768" width="15.33203125" style="5"/>
    <col min="769" max="769" width="7.5546875" style="5" customWidth="1"/>
    <col min="770" max="770" width="5.5546875" style="5" customWidth="1"/>
    <col min="771" max="771" width="13.6640625" style="5" customWidth="1"/>
    <col min="772" max="772" width="47.5546875" style="5" customWidth="1"/>
    <col min="773" max="773" width="31.109375" style="5" customWidth="1"/>
    <col min="774" max="774" width="19.33203125" style="5" customWidth="1"/>
    <col min="775" max="775" width="16.33203125" style="5" customWidth="1"/>
    <col min="776" max="776" width="16.88671875" style="5" customWidth="1"/>
    <col min="777" max="777" width="18.5546875" style="5" customWidth="1"/>
    <col min="778" max="778" width="16.5546875" style="5" customWidth="1"/>
    <col min="779" max="779" width="14.33203125" style="5" customWidth="1"/>
    <col min="780" max="780" width="16" style="5" customWidth="1"/>
    <col min="781" max="781" width="5" style="5" customWidth="1"/>
    <col min="782" max="802" width="0" style="5" hidden="1" customWidth="1"/>
    <col min="803" max="972" width="15.33203125" style="5"/>
    <col min="973" max="973" width="3.109375" style="5" customWidth="1"/>
    <col min="974" max="1024" width="15.33203125" style="5"/>
    <col min="1025" max="1025" width="7.5546875" style="5" customWidth="1"/>
    <col min="1026" max="1026" width="5.5546875" style="5" customWidth="1"/>
    <col min="1027" max="1027" width="13.6640625" style="5" customWidth="1"/>
    <col min="1028" max="1028" width="47.5546875" style="5" customWidth="1"/>
    <col min="1029" max="1029" width="31.109375" style="5" customWidth="1"/>
    <col min="1030" max="1030" width="19.33203125" style="5" customWidth="1"/>
    <col min="1031" max="1031" width="16.33203125" style="5" customWidth="1"/>
    <col min="1032" max="1032" width="16.88671875" style="5" customWidth="1"/>
    <col min="1033" max="1033" width="18.5546875" style="5" customWidth="1"/>
    <col min="1034" max="1034" width="16.5546875" style="5" customWidth="1"/>
    <col min="1035" max="1035" width="14.33203125" style="5" customWidth="1"/>
    <col min="1036" max="1036" width="16" style="5" customWidth="1"/>
    <col min="1037" max="1037" width="5" style="5" customWidth="1"/>
    <col min="1038" max="1058" width="0" style="5" hidden="1" customWidth="1"/>
    <col min="1059" max="1228" width="15.33203125" style="5"/>
    <col min="1229" max="1229" width="3.109375" style="5" customWidth="1"/>
    <col min="1230" max="1280" width="15.33203125" style="5"/>
    <col min="1281" max="1281" width="7.5546875" style="5" customWidth="1"/>
    <col min="1282" max="1282" width="5.5546875" style="5" customWidth="1"/>
    <col min="1283" max="1283" width="13.6640625" style="5" customWidth="1"/>
    <col min="1284" max="1284" width="47.5546875" style="5" customWidth="1"/>
    <col min="1285" max="1285" width="31.109375" style="5" customWidth="1"/>
    <col min="1286" max="1286" width="19.33203125" style="5" customWidth="1"/>
    <col min="1287" max="1287" width="16.33203125" style="5" customWidth="1"/>
    <col min="1288" max="1288" width="16.88671875" style="5" customWidth="1"/>
    <col min="1289" max="1289" width="18.5546875" style="5" customWidth="1"/>
    <col min="1290" max="1290" width="16.5546875" style="5" customWidth="1"/>
    <col min="1291" max="1291" width="14.33203125" style="5" customWidth="1"/>
    <col min="1292" max="1292" width="16" style="5" customWidth="1"/>
    <col min="1293" max="1293" width="5" style="5" customWidth="1"/>
    <col min="1294" max="1314" width="0" style="5" hidden="1" customWidth="1"/>
    <col min="1315" max="1484" width="15.33203125" style="5"/>
    <col min="1485" max="1485" width="3.109375" style="5" customWidth="1"/>
    <col min="1486" max="1536" width="15.33203125" style="5"/>
    <col min="1537" max="1537" width="7.5546875" style="5" customWidth="1"/>
    <col min="1538" max="1538" width="5.5546875" style="5" customWidth="1"/>
    <col min="1539" max="1539" width="13.6640625" style="5" customWidth="1"/>
    <col min="1540" max="1540" width="47.5546875" style="5" customWidth="1"/>
    <col min="1541" max="1541" width="31.109375" style="5" customWidth="1"/>
    <col min="1542" max="1542" width="19.33203125" style="5" customWidth="1"/>
    <col min="1543" max="1543" width="16.33203125" style="5" customWidth="1"/>
    <col min="1544" max="1544" width="16.88671875" style="5" customWidth="1"/>
    <col min="1545" max="1545" width="18.5546875" style="5" customWidth="1"/>
    <col min="1546" max="1546" width="16.5546875" style="5" customWidth="1"/>
    <col min="1547" max="1547" width="14.33203125" style="5" customWidth="1"/>
    <col min="1548" max="1548" width="16" style="5" customWidth="1"/>
    <col min="1549" max="1549" width="5" style="5" customWidth="1"/>
    <col min="1550" max="1570" width="0" style="5" hidden="1" customWidth="1"/>
    <col min="1571" max="1740" width="15.33203125" style="5"/>
    <col min="1741" max="1741" width="3.109375" style="5" customWidth="1"/>
    <col min="1742" max="1792" width="15.33203125" style="5"/>
    <col min="1793" max="1793" width="7.5546875" style="5" customWidth="1"/>
    <col min="1794" max="1794" width="5.5546875" style="5" customWidth="1"/>
    <col min="1795" max="1795" width="13.6640625" style="5" customWidth="1"/>
    <col min="1796" max="1796" width="47.5546875" style="5" customWidth="1"/>
    <col min="1797" max="1797" width="31.109375" style="5" customWidth="1"/>
    <col min="1798" max="1798" width="19.33203125" style="5" customWidth="1"/>
    <col min="1799" max="1799" width="16.33203125" style="5" customWidth="1"/>
    <col min="1800" max="1800" width="16.88671875" style="5" customWidth="1"/>
    <col min="1801" max="1801" width="18.5546875" style="5" customWidth="1"/>
    <col min="1802" max="1802" width="16.5546875" style="5" customWidth="1"/>
    <col min="1803" max="1803" width="14.33203125" style="5" customWidth="1"/>
    <col min="1804" max="1804" width="16" style="5" customWidth="1"/>
    <col min="1805" max="1805" width="5" style="5" customWidth="1"/>
    <col min="1806" max="1826" width="0" style="5" hidden="1" customWidth="1"/>
    <col min="1827" max="1996" width="15.33203125" style="5"/>
    <col min="1997" max="1997" width="3.109375" style="5" customWidth="1"/>
    <col min="1998" max="2048" width="15.33203125" style="5"/>
    <col min="2049" max="2049" width="7.5546875" style="5" customWidth="1"/>
    <col min="2050" max="2050" width="5.5546875" style="5" customWidth="1"/>
    <col min="2051" max="2051" width="13.6640625" style="5" customWidth="1"/>
    <col min="2052" max="2052" width="47.5546875" style="5" customWidth="1"/>
    <col min="2053" max="2053" width="31.109375" style="5" customWidth="1"/>
    <col min="2054" max="2054" width="19.33203125" style="5" customWidth="1"/>
    <col min="2055" max="2055" width="16.33203125" style="5" customWidth="1"/>
    <col min="2056" max="2056" width="16.88671875" style="5" customWidth="1"/>
    <col min="2057" max="2057" width="18.5546875" style="5" customWidth="1"/>
    <col min="2058" max="2058" width="16.5546875" style="5" customWidth="1"/>
    <col min="2059" max="2059" width="14.33203125" style="5" customWidth="1"/>
    <col min="2060" max="2060" width="16" style="5" customWidth="1"/>
    <col min="2061" max="2061" width="5" style="5" customWidth="1"/>
    <col min="2062" max="2082" width="0" style="5" hidden="1" customWidth="1"/>
    <col min="2083" max="2252" width="15.33203125" style="5"/>
    <col min="2253" max="2253" width="3.109375" style="5" customWidth="1"/>
    <col min="2254" max="2304" width="15.33203125" style="5"/>
    <col min="2305" max="2305" width="7.5546875" style="5" customWidth="1"/>
    <col min="2306" max="2306" width="5.5546875" style="5" customWidth="1"/>
    <col min="2307" max="2307" width="13.6640625" style="5" customWidth="1"/>
    <col min="2308" max="2308" width="47.5546875" style="5" customWidth="1"/>
    <col min="2309" max="2309" width="31.109375" style="5" customWidth="1"/>
    <col min="2310" max="2310" width="19.33203125" style="5" customWidth="1"/>
    <col min="2311" max="2311" width="16.33203125" style="5" customWidth="1"/>
    <col min="2312" max="2312" width="16.88671875" style="5" customWidth="1"/>
    <col min="2313" max="2313" width="18.5546875" style="5" customWidth="1"/>
    <col min="2314" max="2314" width="16.5546875" style="5" customWidth="1"/>
    <col min="2315" max="2315" width="14.33203125" style="5" customWidth="1"/>
    <col min="2316" max="2316" width="16" style="5" customWidth="1"/>
    <col min="2317" max="2317" width="5" style="5" customWidth="1"/>
    <col min="2318" max="2338" width="0" style="5" hidden="1" customWidth="1"/>
    <col min="2339" max="2508" width="15.33203125" style="5"/>
    <col min="2509" max="2509" width="3.109375" style="5" customWidth="1"/>
    <col min="2510" max="2560" width="15.33203125" style="5"/>
    <col min="2561" max="2561" width="7.5546875" style="5" customWidth="1"/>
    <col min="2562" max="2562" width="5.5546875" style="5" customWidth="1"/>
    <col min="2563" max="2563" width="13.6640625" style="5" customWidth="1"/>
    <col min="2564" max="2564" width="47.5546875" style="5" customWidth="1"/>
    <col min="2565" max="2565" width="31.109375" style="5" customWidth="1"/>
    <col min="2566" max="2566" width="19.33203125" style="5" customWidth="1"/>
    <col min="2567" max="2567" width="16.33203125" style="5" customWidth="1"/>
    <col min="2568" max="2568" width="16.88671875" style="5" customWidth="1"/>
    <col min="2569" max="2569" width="18.5546875" style="5" customWidth="1"/>
    <col min="2570" max="2570" width="16.5546875" style="5" customWidth="1"/>
    <col min="2571" max="2571" width="14.33203125" style="5" customWidth="1"/>
    <col min="2572" max="2572" width="16" style="5" customWidth="1"/>
    <col min="2573" max="2573" width="5" style="5" customWidth="1"/>
    <col min="2574" max="2594" width="0" style="5" hidden="1" customWidth="1"/>
    <col min="2595" max="2764" width="15.33203125" style="5"/>
    <col min="2765" max="2765" width="3.109375" style="5" customWidth="1"/>
    <col min="2766" max="2816" width="15.33203125" style="5"/>
    <col min="2817" max="2817" width="7.5546875" style="5" customWidth="1"/>
    <col min="2818" max="2818" width="5.5546875" style="5" customWidth="1"/>
    <col min="2819" max="2819" width="13.6640625" style="5" customWidth="1"/>
    <col min="2820" max="2820" width="47.5546875" style="5" customWidth="1"/>
    <col min="2821" max="2821" width="31.109375" style="5" customWidth="1"/>
    <col min="2822" max="2822" width="19.33203125" style="5" customWidth="1"/>
    <col min="2823" max="2823" width="16.33203125" style="5" customWidth="1"/>
    <col min="2824" max="2824" width="16.88671875" style="5" customWidth="1"/>
    <col min="2825" max="2825" width="18.5546875" style="5" customWidth="1"/>
    <col min="2826" max="2826" width="16.5546875" style="5" customWidth="1"/>
    <col min="2827" max="2827" width="14.33203125" style="5" customWidth="1"/>
    <col min="2828" max="2828" width="16" style="5" customWidth="1"/>
    <col min="2829" max="2829" width="5" style="5" customWidth="1"/>
    <col min="2830" max="2850" width="0" style="5" hidden="1" customWidth="1"/>
    <col min="2851" max="3020" width="15.33203125" style="5"/>
    <col min="3021" max="3021" width="3.109375" style="5" customWidth="1"/>
    <col min="3022" max="3072" width="15.33203125" style="5"/>
    <col min="3073" max="3073" width="7.5546875" style="5" customWidth="1"/>
    <col min="3074" max="3074" width="5.5546875" style="5" customWidth="1"/>
    <col min="3075" max="3075" width="13.6640625" style="5" customWidth="1"/>
    <col min="3076" max="3076" width="47.5546875" style="5" customWidth="1"/>
    <col min="3077" max="3077" width="31.109375" style="5" customWidth="1"/>
    <col min="3078" max="3078" width="19.33203125" style="5" customWidth="1"/>
    <col min="3079" max="3079" width="16.33203125" style="5" customWidth="1"/>
    <col min="3080" max="3080" width="16.88671875" style="5" customWidth="1"/>
    <col min="3081" max="3081" width="18.5546875" style="5" customWidth="1"/>
    <col min="3082" max="3082" width="16.5546875" style="5" customWidth="1"/>
    <col min="3083" max="3083" width="14.33203125" style="5" customWidth="1"/>
    <col min="3084" max="3084" width="16" style="5" customWidth="1"/>
    <col min="3085" max="3085" width="5" style="5" customWidth="1"/>
    <col min="3086" max="3106" width="0" style="5" hidden="1" customWidth="1"/>
    <col min="3107" max="3276" width="15.33203125" style="5"/>
    <col min="3277" max="3277" width="3.109375" style="5" customWidth="1"/>
    <col min="3278" max="3328" width="15.33203125" style="5"/>
    <col min="3329" max="3329" width="7.5546875" style="5" customWidth="1"/>
    <col min="3330" max="3330" width="5.5546875" style="5" customWidth="1"/>
    <col min="3331" max="3331" width="13.6640625" style="5" customWidth="1"/>
    <col min="3332" max="3332" width="47.5546875" style="5" customWidth="1"/>
    <col min="3333" max="3333" width="31.109375" style="5" customWidth="1"/>
    <col min="3334" max="3334" width="19.33203125" style="5" customWidth="1"/>
    <col min="3335" max="3335" width="16.33203125" style="5" customWidth="1"/>
    <col min="3336" max="3336" width="16.88671875" style="5" customWidth="1"/>
    <col min="3337" max="3337" width="18.5546875" style="5" customWidth="1"/>
    <col min="3338" max="3338" width="16.5546875" style="5" customWidth="1"/>
    <col min="3339" max="3339" width="14.33203125" style="5" customWidth="1"/>
    <col min="3340" max="3340" width="16" style="5" customWidth="1"/>
    <col min="3341" max="3341" width="5" style="5" customWidth="1"/>
    <col min="3342" max="3362" width="0" style="5" hidden="1" customWidth="1"/>
    <col min="3363" max="3532" width="15.33203125" style="5"/>
    <col min="3533" max="3533" width="3.109375" style="5" customWidth="1"/>
    <col min="3534" max="3584" width="15.33203125" style="5"/>
    <col min="3585" max="3585" width="7.5546875" style="5" customWidth="1"/>
    <col min="3586" max="3586" width="5.5546875" style="5" customWidth="1"/>
    <col min="3587" max="3587" width="13.6640625" style="5" customWidth="1"/>
    <col min="3588" max="3588" width="47.5546875" style="5" customWidth="1"/>
    <col min="3589" max="3589" width="31.109375" style="5" customWidth="1"/>
    <col min="3590" max="3590" width="19.33203125" style="5" customWidth="1"/>
    <col min="3591" max="3591" width="16.33203125" style="5" customWidth="1"/>
    <col min="3592" max="3592" width="16.88671875" style="5" customWidth="1"/>
    <col min="3593" max="3593" width="18.5546875" style="5" customWidth="1"/>
    <col min="3594" max="3594" width="16.5546875" style="5" customWidth="1"/>
    <col min="3595" max="3595" width="14.33203125" style="5" customWidth="1"/>
    <col min="3596" max="3596" width="16" style="5" customWidth="1"/>
    <col min="3597" max="3597" width="5" style="5" customWidth="1"/>
    <col min="3598" max="3618" width="0" style="5" hidden="1" customWidth="1"/>
    <col min="3619" max="3788" width="15.33203125" style="5"/>
    <col min="3789" max="3789" width="3.109375" style="5" customWidth="1"/>
    <col min="3790" max="3840" width="15.33203125" style="5"/>
    <col min="3841" max="3841" width="7.5546875" style="5" customWidth="1"/>
    <col min="3842" max="3842" width="5.5546875" style="5" customWidth="1"/>
    <col min="3843" max="3843" width="13.6640625" style="5" customWidth="1"/>
    <col min="3844" max="3844" width="47.5546875" style="5" customWidth="1"/>
    <col min="3845" max="3845" width="31.109375" style="5" customWidth="1"/>
    <col min="3846" max="3846" width="19.33203125" style="5" customWidth="1"/>
    <col min="3847" max="3847" width="16.33203125" style="5" customWidth="1"/>
    <col min="3848" max="3848" width="16.88671875" style="5" customWidth="1"/>
    <col min="3849" max="3849" width="18.5546875" style="5" customWidth="1"/>
    <col min="3850" max="3850" width="16.5546875" style="5" customWidth="1"/>
    <col min="3851" max="3851" width="14.33203125" style="5" customWidth="1"/>
    <col min="3852" max="3852" width="16" style="5" customWidth="1"/>
    <col min="3853" max="3853" width="5" style="5" customWidth="1"/>
    <col min="3854" max="3874" width="0" style="5" hidden="1" customWidth="1"/>
    <col min="3875" max="4044" width="15.33203125" style="5"/>
    <col min="4045" max="4045" width="3.109375" style="5" customWidth="1"/>
    <col min="4046" max="4096" width="15.33203125" style="5"/>
    <col min="4097" max="4097" width="7.5546875" style="5" customWidth="1"/>
    <col min="4098" max="4098" width="5.5546875" style="5" customWidth="1"/>
    <col min="4099" max="4099" width="13.6640625" style="5" customWidth="1"/>
    <col min="4100" max="4100" width="47.5546875" style="5" customWidth="1"/>
    <col min="4101" max="4101" width="31.109375" style="5" customWidth="1"/>
    <col min="4102" max="4102" width="19.33203125" style="5" customWidth="1"/>
    <col min="4103" max="4103" width="16.33203125" style="5" customWidth="1"/>
    <col min="4104" max="4104" width="16.88671875" style="5" customWidth="1"/>
    <col min="4105" max="4105" width="18.5546875" style="5" customWidth="1"/>
    <col min="4106" max="4106" width="16.5546875" style="5" customWidth="1"/>
    <col min="4107" max="4107" width="14.33203125" style="5" customWidth="1"/>
    <col min="4108" max="4108" width="16" style="5" customWidth="1"/>
    <col min="4109" max="4109" width="5" style="5" customWidth="1"/>
    <col min="4110" max="4130" width="0" style="5" hidden="1" customWidth="1"/>
    <col min="4131" max="4300" width="15.33203125" style="5"/>
    <col min="4301" max="4301" width="3.109375" style="5" customWidth="1"/>
    <col min="4302" max="4352" width="15.33203125" style="5"/>
    <col min="4353" max="4353" width="7.5546875" style="5" customWidth="1"/>
    <col min="4354" max="4354" width="5.5546875" style="5" customWidth="1"/>
    <col min="4355" max="4355" width="13.6640625" style="5" customWidth="1"/>
    <col min="4356" max="4356" width="47.5546875" style="5" customWidth="1"/>
    <col min="4357" max="4357" width="31.109375" style="5" customWidth="1"/>
    <col min="4358" max="4358" width="19.33203125" style="5" customWidth="1"/>
    <col min="4359" max="4359" width="16.33203125" style="5" customWidth="1"/>
    <col min="4360" max="4360" width="16.88671875" style="5" customWidth="1"/>
    <col min="4361" max="4361" width="18.5546875" style="5" customWidth="1"/>
    <col min="4362" max="4362" width="16.5546875" style="5" customWidth="1"/>
    <col min="4363" max="4363" width="14.33203125" style="5" customWidth="1"/>
    <col min="4364" max="4364" width="16" style="5" customWidth="1"/>
    <col min="4365" max="4365" width="5" style="5" customWidth="1"/>
    <col min="4366" max="4386" width="0" style="5" hidden="1" customWidth="1"/>
    <col min="4387" max="4556" width="15.33203125" style="5"/>
    <col min="4557" max="4557" width="3.109375" style="5" customWidth="1"/>
    <col min="4558" max="4608" width="15.33203125" style="5"/>
    <col min="4609" max="4609" width="7.5546875" style="5" customWidth="1"/>
    <col min="4610" max="4610" width="5.5546875" style="5" customWidth="1"/>
    <col min="4611" max="4611" width="13.6640625" style="5" customWidth="1"/>
    <col min="4612" max="4612" width="47.5546875" style="5" customWidth="1"/>
    <col min="4613" max="4613" width="31.109375" style="5" customWidth="1"/>
    <col min="4614" max="4614" width="19.33203125" style="5" customWidth="1"/>
    <col min="4615" max="4615" width="16.33203125" style="5" customWidth="1"/>
    <col min="4616" max="4616" width="16.88671875" style="5" customWidth="1"/>
    <col min="4617" max="4617" width="18.5546875" style="5" customWidth="1"/>
    <col min="4618" max="4618" width="16.5546875" style="5" customWidth="1"/>
    <col min="4619" max="4619" width="14.33203125" style="5" customWidth="1"/>
    <col min="4620" max="4620" width="16" style="5" customWidth="1"/>
    <col min="4621" max="4621" width="5" style="5" customWidth="1"/>
    <col min="4622" max="4642" width="0" style="5" hidden="1" customWidth="1"/>
    <col min="4643" max="4812" width="15.33203125" style="5"/>
    <col min="4813" max="4813" width="3.109375" style="5" customWidth="1"/>
    <col min="4814" max="4864" width="15.33203125" style="5"/>
    <col min="4865" max="4865" width="7.5546875" style="5" customWidth="1"/>
    <col min="4866" max="4866" width="5.5546875" style="5" customWidth="1"/>
    <col min="4867" max="4867" width="13.6640625" style="5" customWidth="1"/>
    <col min="4868" max="4868" width="47.5546875" style="5" customWidth="1"/>
    <col min="4869" max="4869" width="31.109375" style="5" customWidth="1"/>
    <col min="4870" max="4870" width="19.33203125" style="5" customWidth="1"/>
    <col min="4871" max="4871" width="16.33203125" style="5" customWidth="1"/>
    <col min="4872" max="4872" width="16.88671875" style="5" customWidth="1"/>
    <col min="4873" max="4873" width="18.5546875" style="5" customWidth="1"/>
    <col min="4874" max="4874" width="16.5546875" style="5" customWidth="1"/>
    <col min="4875" max="4875" width="14.33203125" style="5" customWidth="1"/>
    <col min="4876" max="4876" width="16" style="5" customWidth="1"/>
    <col min="4877" max="4877" width="5" style="5" customWidth="1"/>
    <col min="4878" max="4898" width="0" style="5" hidden="1" customWidth="1"/>
    <col min="4899" max="5068" width="15.33203125" style="5"/>
    <col min="5069" max="5069" width="3.109375" style="5" customWidth="1"/>
    <col min="5070" max="5120" width="15.33203125" style="5"/>
    <col min="5121" max="5121" width="7.5546875" style="5" customWidth="1"/>
    <col min="5122" max="5122" width="5.5546875" style="5" customWidth="1"/>
    <col min="5123" max="5123" width="13.6640625" style="5" customWidth="1"/>
    <col min="5124" max="5124" width="47.5546875" style="5" customWidth="1"/>
    <col min="5125" max="5125" width="31.109375" style="5" customWidth="1"/>
    <col min="5126" max="5126" width="19.33203125" style="5" customWidth="1"/>
    <col min="5127" max="5127" width="16.33203125" style="5" customWidth="1"/>
    <col min="5128" max="5128" width="16.88671875" style="5" customWidth="1"/>
    <col min="5129" max="5129" width="18.5546875" style="5" customWidth="1"/>
    <col min="5130" max="5130" width="16.5546875" style="5" customWidth="1"/>
    <col min="5131" max="5131" width="14.33203125" style="5" customWidth="1"/>
    <col min="5132" max="5132" width="16" style="5" customWidth="1"/>
    <col min="5133" max="5133" width="5" style="5" customWidth="1"/>
    <col min="5134" max="5154" width="0" style="5" hidden="1" customWidth="1"/>
    <col min="5155" max="5324" width="15.33203125" style="5"/>
    <col min="5325" max="5325" width="3.109375" style="5" customWidth="1"/>
    <col min="5326" max="5376" width="15.33203125" style="5"/>
    <col min="5377" max="5377" width="7.5546875" style="5" customWidth="1"/>
    <col min="5378" max="5378" width="5.5546875" style="5" customWidth="1"/>
    <col min="5379" max="5379" width="13.6640625" style="5" customWidth="1"/>
    <col min="5380" max="5380" width="47.5546875" style="5" customWidth="1"/>
    <col min="5381" max="5381" width="31.109375" style="5" customWidth="1"/>
    <col min="5382" max="5382" width="19.33203125" style="5" customWidth="1"/>
    <col min="5383" max="5383" width="16.33203125" style="5" customWidth="1"/>
    <col min="5384" max="5384" width="16.88671875" style="5" customWidth="1"/>
    <col min="5385" max="5385" width="18.5546875" style="5" customWidth="1"/>
    <col min="5386" max="5386" width="16.5546875" style="5" customWidth="1"/>
    <col min="5387" max="5387" width="14.33203125" style="5" customWidth="1"/>
    <col min="5388" max="5388" width="16" style="5" customWidth="1"/>
    <col min="5389" max="5389" width="5" style="5" customWidth="1"/>
    <col min="5390" max="5410" width="0" style="5" hidden="1" customWidth="1"/>
    <col min="5411" max="5580" width="15.33203125" style="5"/>
    <col min="5581" max="5581" width="3.109375" style="5" customWidth="1"/>
    <col min="5582" max="5632" width="15.33203125" style="5"/>
    <col min="5633" max="5633" width="7.5546875" style="5" customWidth="1"/>
    <col min="5634" max="5634" width="5.5546875" style="5" customWidth="1"/>
    <col min="5635" max="5635" width="13.6640625" style="5" customWidth="1"/>
    <col min="5636" max="5636" width="47.5546875" style="5" customWidth="1"/>
    <col min="5637" max="5637" width="31.109375" style="5" customWidth="1"/>
    <col min="5638" max="5638" width="19.33203125" style="5" customWidth="1"/>
    <col min="5639" max="5639" width="16.33203125" style="5" customWidth="1"/>
    <col min="5640" max="5640" width="16.88671875" style="5" customWidth="1"/>
    <col min="5641" max="5641" width="18.5546875" style="5" customWidth="1"/>
    <col min="5642" max="5642" width="16.5546875" style="5" customWidth="1"/>
    <col min="5643" max="5643" width="14.33203125" style="5" customWidth="1"/>
    <col min="5644" max="5644" width="16" style="5" customWidth="1"/>
    <col min="5645" max="5645" width="5" style="5" customWidth="1"/>
    <col min="5646" max="5666" width="0" style="5" hidden="1" customWidth="1"/>
    <col min="5667" max="5836" width="15.33203125" style="5"/>
    <col min="5837" max="5837" width="3.109375" style="5" customWidth="1"/>
    <col min="5838" max="5888" width="15.33203125" style="5"/>
    <col min="5889" max="5889" width="7.5546875" style="5" customWidth="1"/>
    <col min="5890" max="5890" width="5.5546875" style="5" customWidth="1"/>
    <col min="5891" max="5891" width="13.6640625" style="5" customWidth="1"/>
    <col min="5892" max="5892" width="47.5546875" style="5" customWidth="1"/>
    <col min="5893" max="5893" width="31.109375" style="5" customWidth="1"/>
    <col min="5894" max="5894" width="19.33203125" style="5" customWidth="1"/>
    <col min="5895" max="5895" width="16.33203125" style="5" customWidth="1"/>
    <col min="5896" max="5896" width="16.88671875" style="5" customWidth="1"/>
    <col min="5897" max="5897" width="18.5546875" style="5" customWidth="1"/>
    <col min="5898" max="5898" width="16.5546875" style="5" customWidth="1"/>
    <col min="5899" max="5899" width="14.33203125" style="5" customWidth="1"/>
    <col min="5900" max="5900" width="16" style="5" customWidth="1"/>
    <col min="5901" max="5901" width="5" style="5" customWidth="1"/>
    <col min="5902" max="5922" width="0" style="5" hidden="1" customWidth="1"/>
    <col min="5923" max="6092" width="15.33203125" style="5"/>
    <col min="6093" max="6093" width="3.109375" style="5" customWidth="1"/>
    <col min="6094" max="6144" width="15.33203125" style="5"/>
    <col min="6145" max="6145" width="7.5546875" style="5" customWidth="1"/>
    <col min="6146" max="6146" width="5.5546875" style="5" customWidth="1"/>
    <col min="6147" max="6147" width="13.6640625" style="5" customWidth="1"/>
    <col min="6148" max="6148" width="47.5546875" style="5" customWidth="1"/>
    <col min="6149" max="6149" width="31.109375" style="5" customWidth="1"/>
    <col min="6150" max="6150" width="19.33203125" style="5" customWidth="1"/>
    <col min="6151" max="6151" width="16.33203125" style="5" customWidth="1"/>
    <col min="6152" max="6152" width="16.88671875" style="5" customWidth="1"/>
    <col min="6153" max="6153" width="18.5546875" style="5" customWidth="1"/>
    <col min="6154" max="6154" width="16.5546875" style="5" customWidth="1"/>
    <col min="6155" max="6155" width="14.33203125" style="5" customWidth="1"/>
    <col min="6156" max="6156" width="16" style="5" customWidth="1"/>
    <col min="6157" max="6157" width="5" style="5" customWidth="1"/>
    <col min="6158" max="6178" width="0" style="5" hidden="1" customWidth="1"/>
    <col min="6179" max="6348" width="15.33203125" style="5"/>
    <col min="6349" max="6349" width="3.109375" style="5" customWidth="1"/>
    <col min="6350" max="6400" width="15.33203125" style="5"/>
    <col min="6401" max="6401" width="7.5546875" style="5" customWidth="1"/>
    <col min="6402" max="6402" width="5.5546875" style="5" customWidth="1"/>
    <col min="6403" max="6403" width="13.6640625" style="5" customWidth="1"/>
    <col min="6404" max="6404" width="47.5546875" style="5" customWidth="1"/>
    <col min="6405" max="6405" width="31.109375" style="5" customWidth="1"/>
    <col min="6406" max="6406" width="19.33203125" style="5" customWidth="1"/>
    <col min="6407" max="6407" width="16.33203125" style="5" customWidth="1"/>
    <col min="6408" max="6408" width="16.88671875" style="5" customWidth="1"/>
    <col min="6409" max="6409" width="18.5546875" style="5" customWidth="1"/>
    <col min="6410" max="6410" width="16.5546875" style="5" customWidth="1"/>
    <col min="6411" max="6411" width="14.33203125" style="5" customWidth="1"/>
    <col min="6412" max="6412" width="16" style="5" customWidth="1"/>
    <col min="6413" max="6413" width="5" style="5" customWidth="1"/>
    <col min="6414" max="6434" width="0" style="5" hidden="1" customWidth="1"/>
    <col min="6435" max="6604" width="15.33203125" style="5"/>
    <col min="6605" max="6605" width="3.109375" style="5" customWidth="1"/>
    <col min="6606" max="6656" width="15.33203125" style="5"/>
    <col min="6657" max="6657" width="7.5546875" style="5" customWidth="1"/>
    <col min="6658" max="6658" width="5.5546875" style="5" customWidth="1"/>
    <col min="6659" max="6659" width="13.6640625" style="5" customWidth="1"/>
    <col min="6660" max="6660" width="47.5546875" style="5" customWidth="1"/>
    <col min="6661" max="6661" width="31.109375" style="5" customWidth="1"/>
    <col min="6662" max="6662" width="19.33203125" style="5" customWidth="1"/>
    <col min="6663" max="6663" width="16.33203125" style="5" customWidth="1"/>
    <col min="6664" max="6664" width="16.88671875" style="5" customWidth="1"/>
    <col min="6665" max="6665" width="18.5546875" style="5" customWidth="1"/>
    <col min="6666" max="6666" width="16.5546875" style="5" customWidth="1"/>
    <col min="6667" max="6667" width="14.33203125" style="5" customWidth="1"/>
    <col min="6668" max="6668" width="16" style="5" customWidth="1"/>
    <col min="6669" max="6669" width="5" style="5" customWidth="1"/>
    <col min="6670" max="6690" width="0" style="5" hidden="1" customWidth="1"/>
    <col min="6691" max="6860" width="15.33203125" style="5"/>
    <col min="6861" max="6861" width="3.109375" style="5" customWidth="1"/>
    <col min="6862" max="6912" width="15.33203125" style="5"/>
    <col min="6913" max="6913" width="7.5546875" style="5" customWidth="1"/>
    <col min="6914" max="6914" width="5.5546875" style="5" customWidth="1"/>
    <col min="6915" max="6915" width="13.6640625" style="5" customWidth="1"/>
    <col min="6916" max="6916" width="47.5546875" style="5" customWidth="1"/>
    <col min="6917" max="6917" width="31.109375" style="5" customWidth="1"/>
    <col min="6918" max="6918" width="19.33203125" style="5" customWidth="1"/>
    <col min="6919" max="6919" width="16.33203125" style="5" customWidth="1"/>
    <col min="6920" max="6920" width="16.88671875" style="5" customWidth="1"/>
    <col min="6921" max="6921" width="18.5546875" style="5" customWidth="1"/>
    <col min="6922" max="6922" width="16.5546875" style="5" customWidth="1"/>
    <col min="6923" max="6923" width="14.33203125" style="5" customWidth="1"/>
    <col min="6924" max="6924" width="16" style="5" customWidth="1"/>
    <col min="6925" max="6925" width="5" style="5" customWidth="1"/>
    <col min="6926" max="6946" width="0" style="5" hidden="1" customWidth="1"/>
    <col min="6947" max="7116" width="15.33203125" style="5"/>
    <col min="7117" max="7117" width="3.109375" style="5" customWidth="1"/>
    <col min="7118" max="7168" width="15.33203125" style="5"/>
    <col min="7169" max="7169" width="7.5546875" style="5" customWidth="1"/>
    <col min="7170" max="7170" width="5.5546875" style="5" customWidth="1"/>
    <col min="7171" max="7171" width="13.6640625" style="5" customWidth="1"/>
    <col min="7172" max="7172" width="47.5546875" style="5" customWidth="1"/>
    <col min="7173" max="7173" width="31.109375" style="5" customWidth="1"/>
    <col min="7174" max="7174" width="19.33203125" style="5" customWidth="1"/>
    <col min="7175" max="7175" width="16.33203125" style="5" customWidth="1"/>
    <col min="7176" max="7176" width="16.88671875" style="5" customWidth="1"/>
    <col min="7177" max="7177" width="18.5546875" style="5" customWidth="1"/>
    <col min="7178" max="7178" width="16.5546875" style="5" customWidth="1"/>
    <col min="7179" max="7179" width="14.33203125" style="5" customWidth="1"/>
    <col min="7180" max="7180" width="16" style="5" customWidth="1"/>
    <col min="7181" max="7181" width="5" style="5" customWidth="1"/>
    <col min="7182" max="7202" width="0" style="5" hidden="1" customWidth="1"/>
    <col min="7203" max="7372" width="15.33203125" style="5"/>
    <col min="7373" max="7373" width="3.109375" style="5" customWidth="1"/>
    <col min="7374" max="7424" width="15.33203125" style="5"/>
    <col min="7425" max="7425" width="7.5546875" style="5" customWidth="1"/>
    <col min="7426" max="7426" width="5.5546875" style="5" customWidth="1"/>
    <col min="7427" max="7427" width="13.6640625" style="5" customWidth="1"/>
    <col min="7428" max="7428" width="47.5546875" style="5" customWidth="1"/>
    <col min="7429" max="7429" width="31.109375" style="5" customWidth="1"/>
    <col min="7430" max="7430" width="19.33203125" style="5" customWidth="1"/>
    <col min="7431" max="7431" width="16.33203125" style="5" customWidth="1"/>
    <col min="7432" max="7432" width="16.88671875" style="5" customWidth="1"/>
    <col min="7433" max="7433" width="18.5546875" style="5" customWidth="1"/>
    <col min="7434" max="7434" width="16.5546875" style="5" customWidth="1"/>
    <col min="7435" max="7435" width="14.33203125" style="5" customWidth="1"/>
    <col min="7436" max="7436" width="16" style="5" customWidth="1"/>
    <col min="7437" max="7437" width="5" style="5" customWidth="1"/>
    <col min="7438" max="7458" width="0" style="5" hidden="1" customWidth="1"/>
    <col min="7459" max="7628" width="15.33203125" style="5"/>
    <col min="7629" max="7629" width="3.109375" style="5" customWidth="1"/>
    <col min="7630" max="7680" width="15.33203125" style="5"/>
    <col min="7681" max="7681" width="7.5546875" style="5" customWidth="1"/>
    <col min="7682" max="7682" width="5.5546875" style="5" customWidth="1"/>
    <col min="7683" max="7683" width="13.6640625" style="5" customWidth="1"/>
    <col min="7684" max="7684" width="47.5546875" style="5" customWidth="1"/>
    <col min="7685" max="7685" width="31.109375" style="5" customWidth="1"/>
    <col min="7686" max="7686" width="19.33203125" style="5" customWidth="1"/>
    <col min="7687" max="7687" width="16.33203125" style="5" customWidth="1"/>
    <col min="7688" max="7688" width="16.88671875" style="5" customWidth="1"/>
    <col min="7689" max="7689" width="18.5546875" style="5" customWidth="1"/>
    <col min="7690" max="7690" width="16.5546875" style="5" customWidth="1"/>
    <col min="7691" max="7691" width="14.33203125" style="5" customWidth="1"/>
    <col min="7692" max="7692" width="16" style="5" customWidth="1"/>
    <col min="7693" max="7693" width="5" style="5" customWidth="1"/>
    <col min="7694" max="7714" width="0" style="5" hidden="1" customWidth="1"/>
    <col min="7715" max="7884" width="15.33203125" style="5"/>
    <col min="7885" max="7885" width="3.109375" style="5" customWidth="1"/>
    <col min="7886" max="7936" width="15.33203125" style="5"/>
    <col min="7937" max="7937" width="7.5546875" style="5" customWidth="1"/>
    <col min="7938" max="7938" width="5.5546875" style="5" customWidth="1"/>
    <col min="7939" max="7939" width="13.6640625" style="5" customWidth="1"/>
    <col min="7940" max="7940" width="47.5546875" style="5" customWidth="1"/>
    <col min="7941" max="7941" width="31.109375" style="5" customWidth="1"/>
    <col min="7942" max="7942" width="19.33203125" style="5" customWidth="1"/>
    <col min="7943" max="7943" width="16.33203125" style="5" customWidth="1"/>
    <col min="7944" max="7944" width="16.88671875" style="5" customWidth="1"/>
    <col min="7945" max="7945" width="18.5546875" style="5" customWidth="1"/>
    <col min="7946" max="7946" width="16.5546875" style="5" customWidth="1"/>
    <col min="7947" max="7947" width="14.33203125" style="5" customWidth="1"/>
    <col min="7948" max="7948" width="16" style="5" customWidth="1"/>
    <col min="7949" max="7949" width="5" style="5" customWidth="1"/>
    <col min="7950" max="7970" width="0" style="5" hidden="1" customWidth="1"/>
    <col min="7971" max="8140" width="15.33203125" style="5"/>
    <col min="8141" max="8141" width="3.109375" style="5" customWidth="1"/>
    <col min="8142" max="8192" width="15.33203125" style="5"/>
    <col min="8193" max="8193" width="7.5546875" style="5" customWidth="1"/>
    <col min="8194" max="8194" width="5.5546875" style="5" customWidth="1"/>
    <col min="8195" max="8195" width="13.6640625" style="5" customWidth="1"/>
    <col min="8196" max="8196" width="47.5546875" style="5" customWidth="1"/>
    <col min="8197" max="8197" width="31.109375" style="5" customWidth="1"/>
    <col min="8198" max="8198" width="19.33203125" style="5" customWidth="1"/>
    <col min="8199" max="8199" width="16.33203125" style="5" customWidth="1"/>
    <col min="8200" max="8200" width="16.88671875" style="5" customWidth="1"/>
    <col min="8201" max="8201" width="18.5546875" style="5" customWidth="1"/>
    <col min="8202" max="8202" width="16.5546875" style="5" customWidth="1"/>
    <col min="8203" max="8203" width="14.33203125" style="5" customWidth="1"/>
    <col min="8204" max="8204" width="16" style="5" customWidth="1"/>
    <col min="8205" max="8205" width="5" style="5" customWidth="1"/>
    <col min="8206" max="8226" width="0" style="5" hidden="1" customWidth="1"/>
    <col min="8227" max="8396" width="15.33203125" style="5"/>
    <col min="8397" max="8397" width="3.109375" style="5" customWidth="1"/>
    <col min="8398" max="8448" width="15.33203125" style="5"/>
    <col min="8449" max="8449" width="7.5546875" style="5" customWidth="1"/>
    <col min="8450" max="8450" width="5.5546875" style="5" customWidth="1"/>
    <col min="8451" max="8451" width="13.6640625" style="5" customWidth="1"/>
    <col min="8452" max="8452" width="47.5546875" style="5" customWidth="1"/>
    <col min="8453" max="8453" width="31.109375" style="5" customWidth="1"/>
    <col min="8454" max="8454" width="19.33203125" style="5" customWidth="1"/>
    <col min="8455" max="8455" width="16.33203125" style="5" customWidth="1"/>
    <col min="8456" max="8456" width="16.88671875" style="5" customWidth="1"/>
    <col min="8457" max="8457" width="18.5546875" style="5" customWidth="1"/>
    <col min="8458" max="8458" width="16.5546875" style="5" customWidth="1"/>
    <col min="8459" max="8459" width="14.33203125" style="5" customWidth="1"/>
    <col min="8460" max="8460" width="16" style="5" customWidth="1"/>
    <col min="8461" max="8461" width="5" style="5" customWidth="1"/>
    <col min="8462" max="8482" width="0" style="5" hidden="1" customWidth="1"/>
    <col min="8483" max="8652" width="15.33203125" style="5"/>
    <col min="8653" max="8653" width="3.109375" style="5" customWidth="1"/>
    <col min="8654" max="8704" width="15.33203125" style="5"/>
    <col min="8705" max="8705" width="7.5546875" style="5" customWidth="1"/>
    <col min="8706" max="8706" width="5.5546875" style="5" customWidth="1"/>
    <col min="8707" max="8707" width="13.6640625" style="5" customWidth="1"/>
    <col min="8708" max="8708" width="47.5546875" style="5" customWidth="1"/>
    <col min="8709" max="8709" width="31.109375" style="5" customWidth="1"/>
    <col min="8710" max="8710" width="19.33203125" style="5" customWidth="1"/>
    <col min="8711" max="8711" width="16.33203125" style="5" customWidth="1"/>
    <col min="8712" max="8712" width="16.88671875" style="5" customWidth="1"/>
    <col min="8713" max="8713" width="18.5546875" style="5" customWidth="1"/>
    <col min="8714" max="8714" width="16.5546875" style="5" customWidth="1"/>
    <col min="8715" max="8715" width="14.33203125" style="5" customWidth="1"/>
    <col min="8716" max="8716" width="16" style="5" customWidth="1"/>
    <col min="8717" max="8717" width="5" style="5" customWidth="1"/>
    <col min="8718" max="8738" width="0" style="5" hidden="1" customWidth="1"/>
    <col min="8739" max="8908" width="15.33203125" style="5"/>
    <col min="8909" max="8909" width="3.109375" style="5" customWidth="1"/>
    <col min="8910" max="8960" width="15.33203125" style="5"/>
    <col min="8961" max="8961" width="7.5546875" style="5" customWidth="1"/>
    <col min="8962" max="8962" width="5.5546875" style="5" customWidth="1"/>
    <col min="8963" max="8963" width="13.6640625" style="5" customWidth="1"/>
    <col min="8964" max="8964" width="47.5546875" style="5" customWidth="1"/>
    <col min="8965" max="8965" width="31.109375" style="5" customWidth="1"/>
    <col min="8966" max="8966" width="19.33203125" style="5" customWidth="1"/>
    <col min="8967" max="8967" width="16.33203125" style="5" customWidth="1"/>
    <col min="8968" max="8968" width="16.88671875" style="5" customWidth="1"/>
    <col min="8969" max="8969" width="18.5546875" style="5" customWidth="1"/>
    <col min="8970" max="8970" width="16.5546875" style="5" customWidth="1"/>
    <col min="8971" max="8971" width="14.33203125" style="5" customWidth="1"/>
    <col min="8972" max="8972" width="16" style="5" customWidth="1"/>
    <col min="8973" max="8973" width="5" style="5" customWidth="1"/>
    <col min="8974" max="8994" width="0" style="5" hidden="1" customWidth="1"/>
    <col min="8995" max="9164" width="15.33203125" style="5"/>
    <col min="9165" max="9165" width="3.109375" style="5" customWidth="1"/>
    <col min="9166" max="9216" width="15.33203125" style="5"/>
    <col min="9217" max="9217" width="7.5546875" style="5" customWidth="1"/>
    <col min="9218" max="9218" width="5.5546875" style="5" customWidth="1"/>
    <col min="9219" max="9219" width="13.6640625" style="5" customWidth="1"/>
    <col min="9220" max="9220" width="47.5546875" style="5" customWidth="1"/>
    <col min="9221" max="9221" width="31.109375" style="5" customWidth="1"/>
    <col min="9222" max="9222" width="19.33203125" style="5" customWidth="1"/>
    <col min="9223" max="9223" width="16.33203125" style="5" customWidth="1"/>
    <col min="9224" max="9224" width="16.88671875" style="5" customWidth="1"/>
    <col min="9225" max="9225" width="18.5546875" style="5" customWidth="1"/>
    <col min="9226" max="9226" width="16.5546875" style="5" customWidth="1"/>
    <col min="9227" max="9227" width="14.33203125" style="5" customWidth="1"/>
    <col min="9228" max="9228" width="16" style="5" customWidth="1"/>
    <col min="9229" max="9229" width="5" style="5" customWidth="1"/>
    <col min="9230" max="9250" width="0" style="5" hidden="1" customWidth="1"/>
    <col min="9251" max="9420" width="15.33203125" style="5"/>
    <col min="9421" max="9421" width="3.109375" style="5" customWidth="1"/>
    <col min="9422" max="9472" width="15.33203125" style="5"/>
    <col min="9473" max="9473" width="7.5546875" style="5" customWidth="1"/>
    <col min="9474" max="9474" width="5.5546875" style="5" customWidth="1"/>
    <col min="9475" max="9475" width="13.6640625" style="5" customWidth="1"/>
    <col min="9476" max="9476" width="47.5546875" style="5" customWidth="1"/>
    <col min="9477" max="9477" width="31.109375" style="5" customWidth="1"/>
    <col min="9478" max="9478" width="19.33203125" style="5" customWidth="1"/>
    <col min="9479" max="9479" width="16.33203125" style="5" customWidth="1"/>
    <col min="9480" max="9480" width="16.88671875" style="5" customWidth="1"/>
    <col min="9481" max="9481" width="18.5546875" style="5" customWidth="1"/>
    <col min="9482" max="9482" width="16.5546875" style="5" customWidth="1"/>
    <col min="9483" max="9483" width="14.33203125" style="5" customWidth="1"/>
    <col min="9484" max="9484" width="16" style="5" customWidth="1"/>
    <col min="9485" max="9485" width="5" style="5" customWidth="1"/>
    <col min="9486" max="9506" width="0" style="5" hidden="1" customWidth="1"/>
    <col min="9507" max="9676" width="15.33203125" style="5"/>
    <col min="9677" max="9677" width="3.109375" style="5" customWidth="1"/>
    <col min="9678" max="9728" width="15.33203125" style="5"/>
    <col min="9729" max="9729" width="7.5546875" style="5" customWidth="1"/>
    <col min="9730" max="9730" width="5.5546875" style="5" customWidth="1"/>
    <col min="9731" max="9731" width="13.6640625" style="5" customWidth="1"/>
    <col min="9732" max="9732" width="47.5546875" style="5" customWidth="1"/>
    <col min="9733" max="9733" width="31.109375" style="5" customWidth="1"/>
    <col min="9734" max="9734" width="19.33203125" style="5" customWidth="1"/>
    <col min="9735" max="9735" width="16.33203125" style="5" customWidth="1"/>
    <col min="9736" max="9736" width="16.88671875" style="5" customWidth="1"/>
    <col min="9737" max="9737" width="18.5546875" style="5" customWidth="1"/>
    <col min="9738" max="9738" width="16.5546875" style="5" customWidth="1"/>
    <col min="9739" max="9739" width="14.33203125" style="5" customWidth="1"/>
    <col min="9740" max="9740" width="16" style="5" customWidth="1"/>
    <col min="9741" max="9741" width="5" style="5" customWidth="1"/>
    <col min="9742" max="9762" width="0" style="5" hidden="1" customWidth="1"/>
    <col min="9763" max="9932" width="15.33203125" style="5"/>
    <col min="9933" max="9933" width="3.109375" style="5" customWidth="1"/>
    <col min="9934" max="9984" width="15.33203125" style="5"/>
    <col min="9985" max="9985" width="7.5546875" style="5" customWidth="1"/>
    <col min="9986" max="9986" width="5.5546875" style="5" customWidth="1"/>
    <col min="9987" max="9987" width="13.6640625" style="5" customWidth="1"/>
    <col min="9988" max="9988" width="47.5546875" style="5" customWidth="1"/>
    <col min="9989" max="9989" width="31.109375" style="5" customWidth="1"/>
    <col min="9990" max="9990" width="19.33203125" style="5" customWidth="1"/>
    <col min="9991" max="9991" width="16.33203125" style="5" customWidth="1"/>
    <col min="9992" max="9992" width="16.88671875" style="5" customWidth="1"/>
    <col min="9993" max="9993" width="18.5546875" style="5" customWidth="1"/>
    <col min="9994" max="9994" width="16.5546875" style="5" customWidth="1"/>
    <col min="9995" max="9995" width="14.33203125" style="5" customWidth="1"/>
    <col min="9996" max="9996" width="16" style="5" customWidth="1"/>
    <col min="9997" max="9997" width="5" style="5" customWidth="1"/>
    <col min="9998" max="10018" width="0" style="5" hidden="1" customWidth="1"/>
    <col min="10019" max="10188" width="15.33203125" style="5"/>
    <col min="10189" max="10189" width="3.109375" style="5" customWidth="1"/>
    <col min="10190" max="10240" width="15.33203125" style="5"/>
    <col min="10241" max="10241" width="7.5546875" style="5" customWidth="1"/>
    <col min="10242" max="10242" width="5.5546875" style="5" customWidth="1"/>
    <col min="10243" max="10243" width="13.6640625" style="5" customWidth="1"/>
    <col min="10244" max="10244" width="47.5546875" style="5" customWidth="1"/>
    <col min="10245" max="10245" width="31.109375" style="5" customWidth="1"/>
    <col min="10246" max="10246" width="19.33203125" style="5" customWidth="1"/>
    <col min="10247" max="10247" width="16.33203125" style="5" customWidth="1"/>
    <col min="10248" max="10248" width="16.88671875" style="5" customWidth="1"/>
    <col min="10249" max="10249" width="18.5546875" style="5" customWidth="1"/>
    <col min="10250" max="10250" width="16.5546875" style="5" customWidth="1"/>
    <col min="10251" max="10251" width="14.33203125" style="5" customWidth="1"/>
    <col min="10252" max="10252" width="16" style="5" customWidth="1"/>
    <col min="10253" max="10253" width="5" style="5" customWidth="1"/>
    <col min="10254" max="10274" width="0" style="5" hidden="1" customWidth="1"/>
    <col min="10275" max="10444" width="15.33203125" style="5"/>
    <col min="10445" max="10445" width="3.109375" style="5" customWidth="1"/>
    <col min="10446" max="10496" width="15.33203125" style="5"/>
    <col min="10497" max="10497" width="7.5546875" style="5" customWidth="1"/>
    <col min="10498" max="10498" width="5.5546875" style="5" customWidth="1"/>
    <col min="10499" max="10499" width="13.6640625" style="5" customWidth="1"/>
    <col min="10500" max="10500" width="47.5546875" style="5" customWidth="1"/>
    <col min="10501" max="10501" width="31.109375" style="5" customWidth="1"/>
    <col min="10502" max="10502" width="19.33203125" style="5" customWidth="1"/>
    <col min="10503" max="10503" width="16.33203125" style="5" customWidth="1"/>
    <col min="10504" max="10504" width="16.88671875" style="5" customWidth="1"/>
    <col min="10505" max="10505" width="18.5546875" style="5" customWidth="1"/>
    <col min="10506" max="10506" width="16.5546875" style="5" customWidth="1"/>
    <col min="10507" max="10507" width="14.33203125" style="5" customWidth="1"/>
    <col min="10508" max="10508" width="16" style="5" customWidth="1"/>
    <col min="10509" max="10509" width="5" style="5" customWidth="1"/>
    <col min="10510" max="10530" width="0" style="5" hidden="1" customWidth="1"/>
    <col min="10531" max="10700" width="15.33203125" style="5"/>
    <col min="10701" max="10701" width="3.109375" style="5" customWidth="1"/>
    <col min="10702" max="10752" width="15.33203125" style="5"/>
    <col min="10753" max="10753" width="7.5546875" style="5" customWidth="1"/>
    <col min="10754" max="10754" width="5.5546875" style="5" customWidth="1"/>
    <col min="10755" max="10755" width="13.6640625" style="5" customWidth="1"/>
    <col min="10756" max="10756" width="47.5546875" style="5" customWidth="1"/>
    <col min="10757" max="10757" width="31.109375" style="5" customWidth="1"/>
    <col min="10758" max="10758" width="19.33203125" style="5" customWidth="1"/>
    <col min="10759" max="10759" width="16.33203125" style="5" customWidth="1"/>
    <col min="10760" max="10760" width="16.88671875" style="5" customWidth="1"/>
    <col min="10761" max="10761" width="18.5546875" style="5" customWidth="1"/>
    <col min="10762" max="10762" width="16.5546875" style="5" customWidth="1"/>
    <col min="10763" max="10763" width="14.33203125" style="5" customWidth="1"/>
    <col min="10764" max="10764" width="16" style="5" customWidth="1"/>
    <col min="10765" max="10765" width="5" style="5" customWidth="1"/>
    <col min="10766" max="10786" width="0" style="5" hidden="1" customWidth="1"/>
    <col min="10787" max="10956" width="15.33203125" style="5"/>
    <col min="10957" max="10957" width="3.109375" style="5" customWidth="1"/>
    <col min="10958" max="11008" width="15.33203125" style="5"/>
    <col min="11009" max="11009" width="7.5546875" style="5" customWidth="1"/>
    <col min="11010" max="11010" width="5.5546875" style="5" customWidth="1"/>
    <col min="11011" max="11011" width="13.6640625" style="5" customWidth="1"/>
    <col min="11012" max="11012" width="47.5546875" style="5" customWidth="1"/>
    <col min="11013" max="11013" width="31.109375" style="5" customWidth="1"/>
    <col min="11014" max="11014" width="19.33203125" style="5" customWidth="1"/>
    <col min="11015" max="11015" width="16.33203125" style="5" customWidth="1"/>
    <col min="11016" max="11016" width="16.88671875" style="5" customWidth="1"/>
    <col min="11017" max="11017" width="18.5546875" style="5" customWidth="1"/>
    <col min="11018" max="11018" width="16.5546875" style="5" customWidth="1"/>
    <col min="11019" max="11019" width="14.33203125" style="5" customWidth="1"/>
    <col min="11020" max="11020" width="16" style="5" customWidth="1"/>
    <col min="11021" max="11021" width="5" style="5" customWidth="1"/>
    <col min="11022" max="11042" width="0" style="5" hidden="1" customWidth="1"/>
    <col min="11043" max="11212" width="15.33203125" style="5"/>
    <col min="11213" max="11213" width="3.109375" style="5" customWidth="1"/>
    <col min="11214" max="11264" width="15.33203125" style="5"/>
    <col min="11265" max="11265" width="7.5546875" style="5" customWidth="1"/>
    <col min="11266" max="11266" width="5.5546875" style="5" customWidth="1"/>
    <col min="11267" max="11267" width="13.6640625" style="5" customWidth="1"/>
    <col min="11268" max="11268" width="47.5546875" style="5" customWidth="1"/>
    <col min="11269" max="11269" width="31.109375" style="5" customWidth="1"/>
    <col min="11270" max="11270" width="19.33203125" style="5" customWidth="1"/>
    <col min="11271" max="11271" width="16.33203125" style="5" customWidth="1"/>
    <col min="11272" max="11272" width="16.88671875" style="5" customWidth="1"/>
    <col min="11273" max="11273" width="18.5546875" style="5" customWidth="1"/>
    <col min="11274" max="11274" width="16.5546875" style="5" customWidth="1"/>
    <col min="11275" max="11275" width="14.33203125" style="5" customWidth="1"/>
    <col min="11276" max="11276" width="16" style="5" customWidth="1"/>
    <col min="11277" max="11277" width="5" style="5" customWidth="1"/>
    <col min="11278" max="11298" width="0" style="5" hidden="1" customWidth="1"/>
    <col min="11299" max="11468" width="15.33203125" style="5"/>
    <col min="11469" max="11469" width="3.109375" style="5" customWidth="1"/>
    <col min="11470" max="11520" width="15.33203125" style="5"/>
    <col min="11521" max="11521" width="7.5546875" style="5" customWidth="1"/>
    <col min="11522" max="11522" width="5.5546875" style="5" customWidth="1"/>
    <col min="11523" max="11523" width="13.6640625" style="5" customWidth="1"/>
    <col min="11524" max="11524" width="47.5546875" style="5" customWidth="1"/>
    <col min="11525" max="11525" width="31.109375" style="5" customWidth="1"/>
    <col min="11526" max="11526" width="19.33203125" style="5" customWidth="1"/>
    <col min="11527" max="11527" width="16.33203125" style="5" customWidth="1"/>
    <col min="11528" max="11528" width="16.88671875" style="5" customWidth="1"/>
    <col min="11529" max="11529" width="18.5546875" style="5" customWidth="1"/>
    <col min="11530" max="11530" width="16.5546875" style="5" customWidth="1"/>
    <col min="11531" max="11531" width="14.33203125" style="5" customWidth="1"/>
    <col min="11532" max="11532" width="16" style="5" customWidth="1"/>
    <col min="11533" max="11533" width="5" style="5" customWidth="1"/>
    <col min="11534" max="11554" width="0" style="5" hidden="1" customWidth="1"/>
    <col min="11555" max="11724" width="15.33203125" style="5"/>
    <col min="11725" max="11725" width="3.109375" style="5" customWidth="1"/>
    <col min="11726" max="11776" width="15.33203125" style="5"/>
    <col min="11777" max="11777" width="7.5546875" style="5" customWidth="1"/>
    <col min="11778" max="11778" width="5.5546875" style="5" customWidth="1"/>
    <col min="11779" max="11779" width="13.6640625" style="5" customWidth="1"/>
    <col min="11780" max="11780" width="47.5546875" style="5" customWidth="1"/>
    <col min="11781" max="11781" width="31.109375" style="5" customWidth="1"/>
    <col min="11782" max="11782" width="19.33203125" style="5" customWidth="1"/>
    <col min="11783" max="11783" width="16.33203125" style="5" customWidth="1"/>
    <col min="11784" max="11784" width="16.88671875" style="5" customWidth="1"/>
    <col min="11785" max="11785" width="18.5546875" style="5" customWidth="1"/>
    <col min="11786" max="11786" width="16.5546875" style="5" customWidth="1"/>
    <col min="11787" max="11787" width="14.33203125" style="5" customWidth="1"/>
    <col min="11788" max="11788" width="16" style="5" customWidth="1"/>
    <col min="11789" max="11789" width="5" style="5" customWidth="1"/>
    <col min="11790" max="11810" width="0" style="5" hidden="1" customWidth="1"/>
    <col min="11811" max="11980" width="15.33203125" style="5"/>
    <col min="11981" max="11981" width="3.109375" style="5" customWidth="1"/>
    <col min="11982" max="12032" width="15.33203125" style="5"/>
    <col min="12033" max="12033" width="7.5546875" style="5" customWidth="1"/>
    <col min="12034" max="12034" width="5.5546875" style="5" customWidth="1"/>
    <col min="12035" max="12035" width="13.6640625" style="5" customWidth="1"/>
    <col min="12036" max="12036" width="47.5546875" style="5" customWidth="1"/>
    <col min="12037" max="12037" width="31.109375" style="5" customWidth="1"/>
    <col min="12038" max="12038" width="19.33203125" style="5" customWidth="1"/>
    <col min="12039" max="12039" width="16.33203125" style="5" customWidth="1"/>
    <col min="12040" max="12040" width="16.88671875" style="5" customWidth="1"/>
    <col min="12041" max="12041" width="18.5546875" style="5" customWidth="1"/>
    <col min="12042" max="12042" width="16.5546875" style="5" customWidth="1"/>
    <col min="12043" max="12043" width="14.33203125" style="5" customWidth="1"/>
    <col min="12044" max="12044" width="16" style="5" customWidth="1"/>
    <col min="12045" max="12045" width="5" style="5" customWidth="1"/>
    <col min="12046" max="12066" width="0" style="5" hidden="1" customWidth="1"/>
    <col min="12067" max="12236" width="15.33203125" style="5"/>
    <col min="12237" max="12237" width="3.109375" style="5" customWidth="1"/>
    <col min="12238" max="12288" width="15.33203125" style="5"/>
    <col min="12289" max="12289" width="7.5546875" style="5" customWidth="1"/>
    <col min="12290" max="12290" width="5.5546875" style="5" customWidth="1"/>
    <col min="12291" max="12291" width="13.6640625" style="5" customWidth="1"/>
    <col min="12292" max="12292" width="47.5546875" style="5" customWidth="1"/>
    <col min="12293" max="12293" width="31.109375" style="5" customWidth="1"/>
    <col min="12294" max="12294" width="19.33203125" style="5" customWidth="1"/>
    <col min="12295" max="12295" width="16.33203125" style="5" customWidth="1"/>
    <col min="12296" max="12296" width="16.88671875" style="5" customWidth="1"/>
    <col min="12297" max="12297" width="18.5546875" style="5" customWidth="1"/>
    <col min="12298" max="12298" width="16.5546875" style="5" customWidth="1"/>
    <col min="12299" max="12299" width="14.33203125" style="5" customWidth="1"/>
    <col min="12300" max="12300" width="16" style="5" customWidth="1"/>
    <col min="12301" max="12301" width="5" style="5" customWidth="1"/>
    <col min="12302" max="12322" width="0" style="5" hidden="1" customWidth="1"/>
    <col min="12323" max="12492" width="15.33203125" style="5"/>
    <col min="12493" max="12493" width="3.109375" style="5" customWidth="1"/>
    <col min="12494" max="12544" width="15.33203125" style="5"/>
    <col min="12545" max="12545" width="7.5546875" style="5" customWidth="1"/>
    <col min="12546" max="12546" width="5.5546875" style="5" customWidth="1"/>
    <col min="12547" max="12547" width="13.6640625" style="5" customWidth="1"/>
    <col min="12548" max="12548" width="47.5546875" style="5" customWidth="1"/>
    <col min="12549" max="12549" width="31.109375" style="5" customWidth="1"/>
    <col min="12550" max="12550" width="19.33203125" style="5" customWidth="1"/>
    <col min="12551" max="12551" width="16.33203125" style="5" customWidth="1"/>
    <col min="12552" max="12552" width="16.88671875" style="5" customWidth="1"/>
    <col min="12553" max="12553" width="18.5546875" style="5" customWidth="1"/>
    <col min="12554" max="12554" width="16.5546875" style="5" customWidth="1"/>
    <col min="12555" max="12555" width="14.33203125" style="5" customWidth="1"/>
    <col min="12556" max="12556" width="16" style="5" customWidth="1"/>
    <col min="12557" max="12557" width="5" style="5" customWidth="1"/>
    <col min="12558" max="12578" width="0" style="5" hidden="1" customWidth="1"/>
    <col min="12579" max="12748" width="15.33203125" style="5"/>
    <col min="12749" max="12749" width="3.109375" style="5" customWidth="1"/>
    <col min="12750" max="12800" width="15.33203125" style="5"/>
    <col min="12801" max="12801" width="7.5546875" style="5" customWidth="1"/>
    <col min="12802" max="12802" width="5.5546875" style="5" customWidth="1"/>
    <col min="12803" max="12803" width="13.6640625" style="5" customWidth="1"/>
    <col min="12804" max="12804" width="47.5546875" style="5" customWidth="1"/>
    <col min="12805" max="12805" width="31.109375" style="5" customWidth="1"/>
    <col min="12806" max="12806" width="19.33203125" style="5" customWidth="1"/>
    <col min="12807" max="12807" width="16.33203125" style="5" customWidth="1"/>
    <col min="12808" max="12808" width="16.88671875" style="5" customWidth="1"/>
    <col min="12809" max="12809" width="18.5546875" style="5" customWidth="1"/>
    <col min="12810" max="12810" width="16.5546875" style="5" customWidth="1"/>
    <col min="12811" max="12811" width="14.33203125" style="5" customWidth="1"/>
    <col min="12812" max="12812" width="16" style="5" customWidth="1"/>
    <col min="12813" max="12813" width="5" style="5" customWidth="1"/>
    <col min="12814" max="12834" width="0" style="5" hidden="1" customWidth="1"/>
    <col min="12835" max="13004" width="15.33203125" style="5"/>
    <col min="13005" max="13005" width="3.109375" style="5" customWidth="1"/>
    <col min="13006" max="13056" width="15.33203125" style="5"/>
    <col min="13057" max="13057" width="7.5546875" style="5" customWidth="1"/>
    <col min="13058" max="13058" width="5.5546875" style="5" customWidth="1"/>
    <col min="13059" max="13059" width="13.6640625" style="5" customWidth="1"/>
    <col min="13060" max="13060" width="47.5546875" style="5" customWidth="1"/>
    <col min="13061" max="13061" width="31.109375" style="5" customWidth="1"/>
    <col min="13062" max="13062" width="19.33203125" style="5" customWidth="1"/>
    <col min="13063" max="13063" width="16.33203125" style="5" customWidth="1"/>
    <col min="13064" max="13064" width="16.88671875" style="5" customWidth="1"/>
    <col min="13065" max="13065" width="18.5546875" style="5" customWidth="1"/>
    <col min="13066" max="13066" width="16.5546875" style="5" customWidth="1"/>
    <col min="13067" max="13067" width="14.33203125" style="5" customWidth="1"/>
    <col min="13068" max="13068" width="16" style="5" customWidth="1"/>
    <col min="13069" max="13069" width="5" style="5" customWidth="1"/>
    <col min="13070" max="13090" width="0" style="5" hidden="1" customWidth="1"/>
    <col min="13091" max="13260" width="15.33203125" style="5"/>
    <col min="13261" max="13261" width="3.109375" style="5" customWidth="1"/>
    <col min="13262" max="13312" width="15.33203125" style="5"/>
    <col min="13313" max="13313" width="7.5546875" style="5" customWidth="1"/>
    <col min="13314" max="13314" width="5.5546875" style="5" customWidth="1"/>
    <col min="13315" max="13315" width="13.6640625" style="5" customWidth="1"/>
    <col min="13316" max="13316" width="47.5546875" style="5" customWidth="1"/>
    <col min="13317" max="13317" width="31.109375" style="5" customWidth="1"/>
    <col min="13318" max="13318" width="19.33203125" style="5" customWidth="1"/>
    <col min="13319" max="13319" width="16.33203125" style="5" customWidth="1"/>
    <col min="13320" max="13320" width="16.88671875" style="5" customWidth="1"/>
    <col min="13321" max="13321" width="18.5546875" style="5" customWidth="1"/>
    <col min="13322" max="13322" width="16.5546875" style="5" customWidth="1"/>
    <col min="13323" max="13323" width="14.33203125" style="5" customWidth="1"/>
    <col min="13324" max="13324" width="16" style="5" customWidth="1"/>
    <col min="13325" max="13325" width="5" style="5" customWidth="1"/>
    <col min="13326" max="13346" width="0" style="5" hidden="1" customWidth="1"/>
    <col min="13347" max="13516" width="15.33203125" style="5"/>
    <col min="13517" max="13517" width="3.109375" style="5" customWidth="1"/>
    <col min="13518" max="13568" width="15.33203125" style="5"/>
    <col min="13569" max="13569" width="7.5546875" style="5" customWidth="1"/>
    <col min="13570" max="13570" width="5.5546875" style="5" customWidth="1"/>
    <col min="13571" max="13571" width="13.6640625" style="5" customWidth="1"/>
    <col min="13572" max="13572" width="47.5546875" style="5" customWidth="1"/>
    <col min="13573" max="13573" width="31.109375" style="5" customWidth="1"/>
    <col min="13574" max="13574" width="19.33203125" style="5" customWidth="1"/>
    <col min="13575" max="13575" width="16.33203125" style="5" customWidth="1"/>
    <col min="13576" max="13576" width="16.88671875" style="5" customWidth="1"/>
    <col min="13577" max="13577" width="18.5546875" style="5" customWidth="1"/>
    <col min="13578" max="13578" width="16.5546875" style="5" customWidth="1"/>
    <col min="13579" max="13579" width="14.33203125" style="5" customWidth="1"/>
    <col min="13580" max="13580" width="16" style="5" customWidth="1"/>
    <col min="13581" max="13581" width="5" style="5" customWidth="1"/>
    <col min="13582" max="13602" width="0" style="5" hidden="1" customWidth="1"/>
    <col min="13603" max="13772" width="15.33203125" style="5"/>
    <col min="13773" max="13773" width="3.109375" style="5" customWidth="1"/>
    <col min="13774" max="13824" width="15.33203125" style="5"/>
    <col min="13825" max="13825" width="7.5546875" style="5" customWidth="1"/>
    <col min="13826" max="13826" width="5.5546875" style="5" customWidth="1"/>
    <col min="13827" max="13827" width="13.6640625" style="5" customWidth="1"/>
    <col min="13828" max="13828" width="47.5546875" style="5" customWidth="1"/>
    <col min="13829" max="13829" width="31.109375" style="5" customWidth="1"/>
    <col min="13830" max="13830" width="19.33203125" style="5" customWidth="1"/>
    <col min="13831" max="13831" width="16.33203125" style="5" customWidth="1"/>
    <col min="13832" max="13832" width="16.88671875" style="5" customWidth="1"/>
    <col min="13833" max="13833" width="18.5546875" style="5" customWidth="1"/>
    <col min="13834" max="13834" width="16.5546875" style="5" customWidth="1"/>
    <col min="13835" max="13835" width="14.33203125" style="5" customWidth="1"/>
    <col min="13836" max="13836" width="16" style="5" customWidth="1"/>
    <col min="13837" max="13837" width="5" style="5" customWidth="1"/>
    <col min="13838" max="13858" width="0" style="5" hidden="1" customWidth="1"/>
    <col min="13859" max="14028" width="15.33203125" style="5"/>
    <col min="14029" max="14029" width="3.109375" style="5" customWidth="1"/>
    <col min="14030" max="14080" width="15.33203125" style="5"/>
    <col min="14081" max="14081" width="7.5546875" style="5" customWidth="1"/>
    <col min="14082" max="14082" width="5.5546875" style="5" customWidth="1"/>
    <col min="14083" max="14083" width="13.6640625" style="5" customWidth="1"/>
    <col min="14084" max="14084" width="47.5546875" style="5" customWidth="1"/>
    <col min="14085" max="14085" width="31.109375" style="5" customWidth="1"/>
    <col min="14086" max="14086" width="19.33203125" style="5" customWidth="1"/>
    <col min="14087" max="14087" width="16.33203125" style="5" customWidth="1"/>
    <col min="14088" max="14088" width="16.88671875" style="5" customWidth="1"/>
    <col min="14089" max="14089" width="18.5546875" style="5" customWidth="1"/>
    <col min="14090" max="14090" width="16.5546875" style="5" customWidth="1"/>
    <col min="14091" max="14091" width="14.33203125" style="5" customWidth="1"/>
    <col min="14092" max="14092" width="16" style="5" customWidth="1"/>
    <col min="14093" max="14093" width="5" style="5" customWidth="1"/>
    <col min="14094" max="14114" width="0" style="5" hidden="1" customWidth="1"/>
    <col min="14115" max="14284" width="15.33203125" style="5"/>
    <col min="14285" max="14285" width="3.109375" style="5" customWidth="1"/>
    <col min="14286" max="14336" width="15.33203125" style="5"/>
    <col min="14337" max="14337" width="7.5546875" style="5" customWidth="1"/>
    <col min="14338" max="14338" width="5.5546875" style="5" customWidth="1"/>
    <col min="14339" max="14339" width="13.6640625" style="5" customWidth="1"/>
    <col min="14340" max="14340" width="47.5546875" style="5" customWidth="1"/>
    <col min="14341" max="14341" width="31.109375" style="5" customWidth="1"/>
    <col min="14342" max="14342" width="19.33203125" style="5" customWidth="1"/>
    <col min="14343" max="14343" width="16.33203125" style="5" customWidth="1"/>
    <col min="14344" max="14344" width="16.88671875" style="5" customWidth="1"/>
    <col min="14345" max="14345" width="18.5546875" style="5" customWidth="1"/>
    <col min="14346" max="14346" width="16.5546875" style="5" customWidth="1"/>
    <col min="14347" max="14347" width="14.33203125" style="5" customWidth="1"/>
    <col min="14348" max="14348" width="16" style="5" customWidth="1"/>
    <col min="14349" max="14349" width="5" style="5" customWidth="1"/>
    <col min="14350" max="14370" width="0" style="5" hidden="1" customWidth="1"/>
    <col min="14371" max="14540" width="15.33203125" style="5"/>
    <col min="14541" max="14541" width="3.109375" style="5" customWidth="1"/>
    <col min="14542" max="14592" width="15.33203125" style="5"/>
    <col min="14593" max="14593" width="7.5546875" style="5" customWidth="1"/>
    <col min="14594" max="14594" width="5.5546875" style="5" customWidth="1"/>
    <col min="14595" max="14595" width="13.6640625" style="5" customWidth="1"/>
    <col min="14596" max="14596" width="47.5546875" style="5" customWidth="1"/>
    <col min="14597" max="14597" width="31.109375" style="5" customWidth="1"/>
    <col min="14598" max="14598" width="19.33203125" style="5" customWidth="1"/>
    <col min="14599" max="14599" width="16.33203125" style="5" customWidth="1"/>
    <col min="14600" max="14600" width="16.88671875" style="5" customWidth="1"/>
    <col min="14601" max="14601" width="18.5546875" style="5" customWidth="1"/>
    <col min="14602" max="14602" width="16.5546875" style="5" customWidth="1"/>
    <col min="14603" max="14603" width="14.33203125" style="5" customWidth="1"/>
    <col min="14604" max="14604" width="16" style="5" customWidth="1"/>
    <col min="14605" max="14605" width="5" style="5" customWidth="1"/>
    <col min="14606" max="14626" width="0" style="5" hidden="1" customWidth="1"/>
    <col min="14627" max="14796" width="15.33203125" style="5"/>
    <col min="14797" max="14797" width="3.109375" style="5" customWidth="1"/>
    <col min="14798" max="14848" width="15.33203125" style="5"/>
    <col min="14849" max="14849" width="7.5546875" style="5" customWidth="1"/>
    <col min="14850" max="14850" width="5.5546875" style="5" customWidth="1"/>
    <col min="14851" max="14851" width="13.6640625" style="5" customWidth="1"/>
    <col min="14852" max="14852" width="47.5546875" style="5" customWidth="1"/>
    <col min="14853" max="14853" width="31.109375" style="5" customWidth="1"/>
    <col min="14854" max="14854" width="19.33203125" style="5" customWidth="1"/>
    <col min="14855" max="14855" width="16.33203125" style="5" customWidth="1"/>
    <col min="14856" max="14856" width="16.88671875" style="5" customWidth="1"/>
    <col min="14857" max="14857" width="18.5546875" style="5" customWidth="1"/>
    <col min="14858" max="14858" width="16.5546875" style="5" customWidth="1"/>
    <col min="14859" max="14859" width="14.33203125" style="5" customWidth="1"/>
    <col min="14860" max="14860" width="16" style="5" customWidth="1"/>
    <col min="14861" max="14861" width="5" style="5" customWidth="1"/>
    <col min="14862" max="14882" width="0" style="5" hidden="1" customWidth="1"/>
    <col min="14883" max="15052" width="15.33203125" style="5"/>
    <col min="15053" max="15053" width="3.109375" style="5" customWidth="1"/>
    <col min="15054" max="15104" width="15.33203125" style="5"/>
    <col min="15105" max="15105" width="7.5546875" style="5" customWidth="1"/>
    <col min="15106" max="15106" width="5.5546875" style="5" customWidth="1"/>
    <col min="15107" max="15107" width="13.6640625" style="5" customWidth="1"/>
    <col min="15108" max="15108" width="47.5546875" style="5" customWidth="1"/>
    <col min="15109" max="15109" width="31.109375" style="5" customWidth="1"/>
    <col min="15110" max="15110" width="19.33203125" style="5" customWidth="1"/>
    <col min="15111" max="15111" width="16.33203125" style="5" customWidth="1"/>
    <col min="15112" max="15112" width="16.88671875" style="5" customWidth="1"/>
    <col min="15113" max="15113" width="18.5546875" style="5" customWidth="1"/>
    <col min="15114" max="15114" width="16.5546875" style="5" customWidth="1"/>
    <col min="15115" max="15115" width="14.33203125" style="5" customWidth="1"/>
    <col min="15116" max="15116" width="16" style="5" customWidth="1"/>
    <col min="15117" max="15117" width="5" style="5" customWidth="1"/>
    <col min="15118" max="15138" width="0" style="5" hidden="1" customWidth="1"/>
    <col min="15139" max="15308" width="15.33203125" style="5"/>
    <col min="15309" max="15309" width="3.109375" style="5" customWidth="1"/>
    <col min="15310" max="15360" width="15.33203125" style="5"/>
    <col min="15361" max="15361" width="7.5546875" style="5" customWidth="1"/>
    <col min="15362" max="15362" width="5.5546875" style="5" customWidth="1"/>
    <col min="15363" max="15363" width="13.6640625" style="5" customWidth="1"/>
    <col min="15364" max="15364" width="47.5546875" style="5" customWidth="1"/>
    <col min="15365" max="15365" width="31.109375" style="5" customWidth="1"/>
    <col min="15366" max="15366" width="19.33203125" style="5" customWidth="1"/>
    <col min="15367" max="15367" width="16.33203125" style="5" customWidth="1"/>
    <col min="15368" max="15368" width="16.88671875" style="5" customWidth="1"/>
    <col min="15369" max="15369" width="18.5546875" style="5" customWidth="1"/>
    <col min="15370" max="15370" width="16.5546875" style="5" customWidth="1"/>
    <col min="15371" max="15371" width="14.33203125" style="5" customWidth="1"/>
    <col min="15372" max="15372" width="16" style="5" customWidth="1"/>
    <col min="15373" max="15373" width="5" style="5" customWidth="1"/>
    <col min="15374" max="15394" width="0" style="5" hidden="1" customWidth="1"/>
    <col min="15395" max="15564" width="15.33203125" style="5"/>
    <col min="15565" max="15565" width="3.109375" style="5" customWidth="1"/>
    <col min="15566" max="15616" width="15.33203125" style="5"/>
    <col min="15617" max="15617" width="7.5546875" style="5" customWidth="1"/>
    <col min="15618" max="15618" width="5.5546875" style="5" customWidth="1"/>
    <col min="15619" max="15619" width="13.6640625" style="5" customWidth="1"/>
    <col min="15620" max="15620" width="47.5546875" style="5" customWidth="1"/>
    <col min="15621" max="15621" width="31.109375" style="5" customWidth="1"/>
    <col min="15622" max="15622" width="19.33203125" style="5" customWidth="1"/>
    <col min="15623" max="15623" width="16.33203125" style="5" customWidth="1"/>
    <col min="15624" max="15624" width="16.88671875" style="5" customWidth="1"/>
    <col min="15625" max="15625" width="18.5546875" style="5" customWidth="1"/>
    <col min="15626" max="15626" width="16.5546875" style="5" customWidth="1"/>
    <col min="15627" max="15627" width="14.33203125" style="5" customWidth="1"/>
    <col min="15628" max="15628" width="16" style="5" customWidth="1"/>
    <col min="15629" max="15629" width="5" style="5" customWidth="1"/>
    <col min="15630" max="15650" width="0" style="5" hidden="1" customWidth="1"/>
    <col min="15651" max="15820" width="15.33203125" style="5"/>
    <col min="15821" max="15821" width="3.109375" style="5" customWidth="1"/>
    <col min="15822" max="15872" width="15.33203125" style="5"/>
    <col min="15873" max="15873" width="7.5546875" style="5" customWidth="1"/>
    <col min="15874" max="15874" width="5.5546875" style="5" customWidth="1"/>
    <col min="15875" max="15875" width="13.6640625" style="5" customWidth="1"/>
    <col min="15876" max="15876" width="47.5546875" style="5" customWidth="1"/>
    <col min="15877" max="15877" width="31.109375" style="5" customWidth="1"/>
    <col min="15878" max="15878" width="19.33203125" style="5" customWidth="1"/>
    <col min="15879" max="15879" width="16.33203125" style="5" customWidth="1"/>
    <col min="15880" max="15880" width="16.88671875" style="5" customWidth="1"/>
    <col min="15881" max="15881" width="18.5546875" style="5" customWidth="1"/>
    <col min="15882" max="15882" width="16.5546875" style="5" customWidth="1"/>
    <col min="15883" max="15883" width="14.33203125" style="5" customWidth="1"/>
    <col min="15884" max="15884" width="16" style="5" customWidth="1"/>
    <col min="15885" max="15885" width="5" style="5" customWidth="1"/>
    <col min="15886" max="15906" width="0" style="5" hidden="1" customWidth="1"/>
    <col min="15907" max="16076" width="15.33203125" style="5"/>
    <col min="16077" max="16077" width="3.109375" style="5" customWidth="1"/>
    <col min="16078" max="16128" width="15.33203125" style="5"/>
    <col min="16129" max="16129" width="7.5546875" style="5" customWidth="1"/>
    <col min="16130" max="16130" width="5.5546875" style="5" customWidth="1"/>
    <col min="16131" max="16131" width="13.6640625" style="5" customWidth="1"/>
    <col min="16132" max="16132" width="47.5546875" style="5" customWidth="1"/>
    <col min="16133" max="16133" width="31.109375" style="5" customWidth="1"/>
    <col min="16134" max="16134" width="19.33203125" style="5" customWidth="1"/>
    <col min="16135" max="16135" width="16.33203125" style="5" customWidth="1"/>
    <col min="16136" max="16136" width="16.88671875" style="5" customWidth="1"/>
    <col min="16137" max="16137" width="18.5546875" style="5" customWidth="1"/>
    <col min="16138" max="16138" width="16.5546875" style="5" customWidth="1"/>
    <col min="16139" max="16139" width="14.33203125" style="5" customWidth="1"/>
    <col min="16140" max="16140" width="16" style="5" customWidth="1"/>
    <col min="16141" max="16141" width="5" style="5" customWidth="1"/>
    <col min="16142" max="16162" width="0" style="5" hidden="1" customWidth="1"/>
    <col min="16163" max="16332" width="15.33203125" style="5"/>
    <col min="16333" max="16333" width="3.109375" style="5" customWidth="1"/>
    <col min="16334" max="16384" width="15.33203125" style="5"/>
  </cols>
  <sheetData>
    <row r="1" spans="1:255" ht="45.75" customHeight="1" x14ac:dyDescent="0.75">
      <c r="A1" s="1"/>
      <c r="B1" s="1"/>
      <c r="C1" s="1"/>
      <c r="D1" s="1"/>
      <c r="E1" s="1"/>
      <c r="F1" s="1"/>
      <c r="G1" s="1"/>
      <c r="H1" s="2" t="s">
        <v>0</v>
      </c>
      <c r="I1" s="2"/>
      <c r="J1" s="2"/>
      <c r="K1" s="2"/>
      <c r="L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6"/>
      <c r="I2" s="7" t="s">
        <v>1</v>
      </c>
      <c r="J2" s="7"/>
      <c r="K2" s="8"/>
      <c r="L2" s="9"/>
      <c r="N2" s="4"/>
      <c r="O2" s="10" t="str">
        <f>'[1]vnos podatkov'!$A$6</f>
        <v>OP 8-11 - MIDI TENIS</v>
      </c>
      <c r="P2" s="11"/>
      <c r="Q2" s="11"/>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6"/>
      <c r="I3" s="12" t="s">
        <v>2</v>
      </c>
      <c r="J3" s="12"/>
      <c r="K3" s="13">
        <f>'[1]vnos podatkov'!$A$8</f>
        <v>0</v>
      </c>
      <c r="L3" s="14"/>
      <c r="N3" s="4"/>
      <c r="O3" s="15">
        <f>'[1]vnos podatkov'!$A$8</f>
        <v>0</v>
      </c>
      <c r="P3" s="15">
        <f>'[1]vnos podatkov'!$B$8</f>
        <v>0</v>
      </c>
      <c r="Q3" s="15">
        <f>'[1]vnos podatkov'!$A$10</f>
        <v>0</v>
      </c>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3</v>
      </c>
      <c r="D4" s="16"/>
      <c r="E4" s="17" t="s">
        <v>82</v>
      </c>
      <c r="F4" s="17">
        <f>'[1]vnos podatkov'!$C$10</f>
        <v>0</v>
      </c>
      <c r="G4" s="18">
        <f>'[1]vnos podatkov'!$C$10</f>
        <v>0</v>
      </c>
      <c r="H4" s="18">
        <f>'[1]vnos podatkov'!$C$10</f>
        <v>0</v>
      </c>
      <c r="I4" s="19" t="s">
        <v>4</v>
      </c>
      <c r="J4" s="20"/>
      <c r="K4" s="20"/>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5</v>
      </c>
      <c r="D5" s="16"/>
      <c r="E5" s="17" t="str">
        <f>'[1]vnos podatkov'!$A$6</f>
        <v>OP 8-11 - MIDI TENIS</v>
      </c>
      <c r="F5" s="17"/>
      <c r="G5" s="18"/>
      <c r="H5" s="18"/>
      <c r="I5" s="22" t="s">
        <v>6</v>
      </c>
      <c r="J5" s="22"/>
      <c r="K5" s="23"/>
      <c r="L5" s="2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50.1" customHeight="1" thickBot="1" x14ac:dyDescent="0.8">
      <c r="A6" s="1"/>
      <c r="B6" s="1"/>
      <c r="C6" s="25"/>
      <c r="D6" s="25"/>
      <c r="E6" s="26"/>
      <c r="F6" s="26"/>
      <c r="G6" s="26"/>
      <c r="H6" s="26"/>
      <c r="I6" s="19"/>
      <c r="J6" s="19"/>
      <c r="K6" s="23"/>
      <c r="L6" s="9"/>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9" customFormat="1" ht="67.5" customHeight="1" thickBot="1" x14ac:dyDescent="0.85">
      <c r="A7" s="1"/>
      <c r="B7" s="27" t="s">
        <v>28</v>
      </c>
      <c r="C7" s="28"/>
      <c r="D7" s="29"/>
      <c r="E7" s="30"/>
      <c r="F7" s="31"/>
      <c r="G7" s="32"/>
      <c r="H7" s="32"/>
      <c r="I7" s="32"/>
      <c r="J7" s="32"/>
      <c r="K7" s="33" t="s">
        <v>8</v>
      </c>
      <c r="L7" s="33" t="s">
        <v>9</v>
      </c>
      <c r="M7" s="3"/>
      <c r="N7" s="34"/>
      <c r="O7" s="35" t="s">
        <v>10</v>
      </c>
      <c r="P7" s="36"/>
      <c r="Q7" s="36"/>
      <c r="R7" s="36"/>
      <c r="S7" s="37"/>
      <c r="T7" s="38"/>
      <c r="U7" s="38"/>
      <c r="V7" s="38"/>
      <c r="W7" s="38"/>
      <c r="X7" s="38"/>
      <c r="Y7" s="38"/>
      <c r="Z7" s="38"/>
      <c r="AA7" s="38"/>
      <c r="AB7" s="38"/>
      <c r="AC7" s="38"/>
      <c r="AD7" s="38"/>
      <c r="AE7" s="38"/>
      <c r="AF7" s="38"/>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row>
    <row r="8" spans="1:255" s="46" customFormat="1" ht="40.5" customHeight="1" x14ac:dyDescent="0.55000000000000004">
      <c r="A8" s="1"/>
      <c r="B8" s="1"/>
      <c r="C8" s="40" t="s">
        <v>11</v>
      </c>
      <c r="D8" s="40" t="s">
        <v>12</v>
      </c>
      <c r="E8" s="40" t="s">
        <v>13</v>
      </c>
      <c r="F8" s="40" t="s">
        <v>14</v>
      </c>
      <c r="G8" s="32"/>
      <c r="H8" s="32"/>
      <c r="I8" s="32"/>
      <c r="J8" s="32"/>
      <c r="K8" s="33"/>
      <c r="L8" s="33"/>
      <c r="M8" s="3"/>
      <c r="N8" s="41"/>
      <c r="O8" s="42" t="s">
        <v>11</v>
      </c>
      <c r="P8" s="42" t="s">
        <v>12</v>
      </c>
      <c r="Q8" s="42" t="s">
        <v>13</v>
      </c>
      <c r="R8" s="42" t="s">
        <v>14</v>
      </c>
      <c r="S8" s="43"/>
      <c r="T8" s="43"/>
      <c r="U8" s="43"/>
      <c r="V8" s="43"/>
      <c r="W8" s="44"/>
      <c r="X8" s="42" t="s">
        <v>11</v>
      </c>
      <c r="Y8" s="42" t="s">
        <v>12</v>
      </c>
      <c r="Z8" s="42" t="s">
        <v>13</v>
      </c>
      <c r="AA8" s="42" t="s">
        <v>14</v>
      </c>
      <c r="AB8" s="44"/>
      <c r="AC8" s="44"/>
      <c r="AD8" s="44"/>
      <c r="AE8" s="44"/>
      <c r="AF8" s="45" t="s">
        <v>15</v>
      </c>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row>
    <row r="9" spans="1:255" ht="69" customHeight="1" x14ac:dyDescent="0.5">
      <c r="A9" s="47">
        <v>4</v>
      </c>
      <c r="B9" s="48">
        <v>1</v>
      </c>
      <c r="C9" s="49" t="str">
        <f>UPPER(IF($A9="","",VLOOKUP($A9,'[1]ž round robin žrebna lista'!$A$7:$R$128,2)))</f>
        <v>12732</v>
      </c>
      <c r="D9" s="50" t="str">
        <f>UPPER(IF($A9="","",VLOOKUP($A9,'[1]ž round robin žrebna lista'!$A$7:$R$128,3)))</f>
        <v>STRAŽAR</v>
      </c>
      <c r="E9" s="50" t="str">
        <f>PROPER(IF($A9="","",VLOOKUP($A9,'[1]ž round robin žrebna lista'!$A$7:$R$128,4)))</f>
        <v>Tjaša</v>
      </c>
      <c r="F9" s="51" t="str">
        <f>UPPER(IF($A9="","",VLOOKUP($A9,'[1]ž round robin žrebna lista'!$A$7:$R$128,5)))</f>
        <v>MAJA</v>
      </c>
      <c r="G9" s="52"/>
      <c r="H9" s="53" t="s">
        <v>25</v>
      </c>
      <c r="I9" s="53" t="s">
        <v>25</v>
      </c>
      <c r="J9" s="53"/>
      <c r="K9" s="54">
        <v>2</v>
      </c>
      <c r="L9" s="54">
        <v>1</v>
      </c>
      <c r="M9" s="3">
        <f>IF($A9="","",VLOOKUP($A9,'[1]ž round robin žrebna lista'!$A$7:$R$128,14))</f>
        <v>0</v>
      </c>
      <c r="N9" s="55">
        <v>1</v>
      </c>
      <c r="O9" s="56" t="str">
        <f>UPPER(IF($A9="","",VLOOKUP($A9,'[1]ž round robin žrebna lista'!$A$7:$R$128,2)))</f>
        <v>12732</v>
      </c>
      <c r="P9" s="56" t="str">
        <f>UPPER(IF($A9="","",VLOOKUP($A9,'[1]ž round robin žrebna lista'!$A$7:$R$128,3)))</f>
        <v>STRAŽAR</v>
      </c>
      <c r="Q9" s="56" t="str">
        <f>PROPER(IF($A9="","",VLOOKUP($A9,'[1]ž round robin žrebna lista'!$A$7:$R$128,4)))</f>
        <v>Tjaša</v>
      </c>
      <c r="R9" s="56" t="str">
        <f>UPPER(IF($A9="","",VLOOKUP($A9,'[1]ž round robin žrebna lista'!$A$7:$R$128,5)))</f>
        <v>MAJA</v>
      </c>
      <c r="S9" s="57"/>
      <c r="T9" s="58"/>
      <c r="U9" s="58"/>
      <c r="V9" s="58"/>
      <c r="W9" s="55">
        <v>1</v>
      </c>
      <c r="X9" s="56" t="str">
        <f>UPPER(IF($A9="","",VLOOKUP($A9,'[1]ž round robin žrebna lista'!$A$7:$R$128,2)))</f>
        <v>12732</v>
      </c>
      <c r="Y9" s="56" t="str">
        <f>UPPER(IF($A9="","",VLOOKUP($A9,'[1]ž round robin žrebna lista'!$A$7:$R$128,3)))</f>
        <v>STRAŽAR</v>
      </c>
      <c r="Z9" s="56" t="str">
        <f>PROPER(IF($A9="","",VLOOKUP($A9,'[1]ž round robin žrebna lista'!$A$7:$R$128,4)))</f>
        <v>Tjaša</v>
      </c>
      <c r="AA9" s="56" t="str">
        <f>UPPER(IF($A9="","",VLOOKUP($A9,'[1]ž round robin žrebna lista'!$A$7:$R$128,5)))</f>
        <v>MAJA</v>
      </c>
      <c r="AB9" s="59"/>
      <c r="AC9" s="58" t="str">
        <f>IF(T9="","",IF(T9="1bb","1bb",IF(T9="2bb","2bb",IF(T9=1,$M10,0))))</f>
        <v/>
      </c>
      <c r="AD9" s="58" t="str">
        <f>IF(U9="","",IF(U9="1bb","1bb",IF(U9="3bb","3bb",IF(U9=1,$M11,0))))</f>
        <v/>
      </c>
      <c r="AE9" s="58" t="str">
        <f>IF(V9="","",IF(V9="1bb","1bb",IF(V9="4bb","4bb",IF(V9=1,$M12,0))))</f>
        <v/>
      </c>
      <c r="AF9" s="60">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69" customHeight="1" x14ac:dyDescent="0.5">
      <c r="A10" s="47">
        <v>8</v>
      </c>
      <c r="B10" s="48">
        <v>2</v>
      </c>
      <c r="C10" s="49" t="str">
        <f>UPPER(IF($A10="","",VLOOKUP($A10,'[1]ž round robin žrebna lista'!$A$7:$R$128,2)))</f>
        <v>12808</v>
      </c>
      <c r="D10" s="50" t="str">
        <f>UPPER(IF($A10="","",VLOOKUP($A10,'[1]ž round robin žrebna lista'!$A$7:$R$128,3)))</f>
        <v>PERIC</v>
      </c>
      <c r="E10" s="50" t="str">
        <f>PROPER(IF($A10="","",VLOOKUP($A10,'[1]ž round robin žrebna lista'!$A$7:$R$128,4)))</f>
        <v>Mila</v>
      </c>
      <c r="F10" s="51" t="str">
        <f>UPPER(IF($A10="","",VLOOKUP($A10,'[1]ž round robin žrebna lista'!$A$7:$R$128,5)))</f>
        <v>LUKAKP</v>
      </c>
      <c r="G10" s="53" t="s">
        <v>23</v>
      </c>
      <c r="H10" s="52"/>
      <c r="I10" s="53" t="s">
        <v>25</v>
      </c>
      <c r="J10" s="53"/>
      <c r="K10" s="54">
        <v>1</v>
      </c>
      <c r="L10" s="54">
        <v>2</v>
      </c>
      <c r="M10" s="3">
        <f>IF($A10="","",VLOOKUP($A10,'[1]ž round robin žrebna lista'!$A$7:$R$128,14))</f>
        <v>0</v>
      </c>
      <c r="N10" s="55">
        <v>2</v>
      </c>
      <c r="O10" s="56" t="str">
        <f>UPPER(IF($A10="","",VLOOKUP($A10,'[1]ž round robin žrebna lista'!$A$7:$R$128,2)))</f>
        <v>12808</v>
      </c>
      <c r="P10" s="56" t="str">
        <f>UPPER(IF($A10="","",VLOOKUP($A10,'[1]ž round robin žrebna lista'!$A$7:$R$128,3)))</f>
        <v>PERIC</v>
      </c>
      <c r="Q10" s="56" t="str">
        <f>PROPER(IF($A10="","",VLOOKUP($A10,'[1]ž round robin žrebna lista'!$A$7:$R$128,4)))</f>
        <v>Mila</v>
      </c>
      <c r="R10" s="56" t="str">
        <f>UPPER(IF($A10="","",VLOOKUP($A10,'[1]ž round robin žrebna lista'!$A$7:$R$128,5)))</f>
        <v>LUKAKP</v>
      </c>
      <c r="S10" s="58"/>
      <c r="T10" s="57"/>
      <c r="U10" s="58"/>
      <c r="V10" s="58"/>
      <c r="W10" s="55">
        <v>2</v>
      </c>
      <c r="X10" s="56" t="str">
        <f>UPPER(IF($A10="","",VLOOKUP($A10,'[1]ž round robin žrebna lista'!$A$7:$R$128,2)))</f>
        <v>12808</v>
      </c>
      <c r="Y10" s="56" t="str">
        <f>UPPER(IF($A10="","",VLOOKUP($A10,'[1]ž round robin žrebna lista'!$A$7:$R$128,3)))</f>
        <v>PERIC</v>
      </c>
      <c r="Z10" s="56" t="str">
        <f>PROPER(IF($A10="","",VLOOKUP($A10,'[1]ž round robin žrebna lista'!$A$7:$R$128,4)))</f>
        <v>Mila</v>
      </c>
      <c r="AA10" s="56" t="str">
        <f>UPPER(IF($A10="","",VLOOKUP($A10,'[1]ž round robin žrebna lista'!$A$7:$R$128,5)))</f>
        <v>LUKAKP</v>
      </c>
      <c r="AB10" s="58" t="str">
        <f>IF(S10="","",IF(S10="1bb","1bb",IF(S10="2bb","2bb",IF(S10=1,0,M9))))</f>
        <v/>
      </c>
      <c r="AC10" s="59"/>
      <c r="AD10" s="58" t="str">
        <f>IF(U10="","",IF(U10="2bb","2bb",IF(U10="3bb","3bb",IF(U10=2,M11,0))))</f>
        <v/>
      </c>
      <c r="AE10" s="58" t="str">
        <f>IF(V10="","",IF(V10="2bb","2bb",IF(V10="4bb","4bb",IF(V10=2,M12,0))))</f>
        <v/>
      </c>
      <c r="AF10" s="60">
        <f>SUM(AC10:AE10)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69" customHeight="1" x14ac:dyDescent="0.5">
      <c r="A11" s="47">
        <v>12</v>
      </c>
      <c r="B11" s="61">
        <v>3</v>
      </c>
      <c r="C11" s="49" t="str">
        <f>UPPER(IF($A11="","",VLOOKUP($A11,'[1]ž round robin žrebna lista'!$A$7:$R$128,2)))</f>
        <v/>
      </c>
      <c r="D11" s="50" t="str">
        <f>UPPER(IF($A11="","",VLOOKUP($A11,'[1]ž round robin žrebna lista'!$A$7:$R$128,3)))</f>
        <v>JEVDENIČ</v>
      </c>
      <c r="E11" s="50" t="str">
        <f>PROPER(IF($A11="","",VLOOKUP($A11,'[1]ž round robin žrebna lista'!$A$7:$R$128,4)))</f>
        <v>Nola</v>
      </c>
      <c r="F11" s="51" t="str">
        <f>UPPER(IF($A11="","",VLOOKUP($A11,'[1]ž round robin žrebna lista'!$A$7:$R$128,5)))</f>
        <v>BR-MB</v>
      </c>
      <c r="G11" s="53" t="s">
        <v>23</v>
      </c>
      <c r="H11" s="53" t="s">
        <v>23</v>
      </c>
      <c r="I11" s="52"/>
      <c r="J11" s="53"/>
      <c r="K11" s="54" t="s">
        <v>27</v>
      </c>
      <c r="L11" s="54">
        <v>3</v>
      </c>
      <c r="M11" s="3">
        <f>IF($A11="","",VLOOKUP($A11,'[1]ž round robin žrebna lista'!$A$7:$R$128,14))</f>
        <v>0</v>
      </c>
      <c r="N11" s="55">
        <v>3</v>
      </c>
      <c r="O11" s="56" t="str">
        <f>UPPER(IF($A11="","",VLOOKUP($A11,'[1]ž round robin žrebna lista'!$A$7:$R$128,2)))</f>
        <v/>
      </c>
      <c r="P11" s="56" t="str">
        <f>UPPER(IF($A11="","",VLOOKUP($A11,'[1]ž round robin žrebna lista'!$A$7:$R$128,3)))</f>
        <v>JEVDENIČ</v>
      </c>
      <c r="Q11" s="56" t="str">
        <f>PROPER(IF($A11="","",VLOOKUP($A11,'[1]ž round robin žrebna lista'!$A$7:$R$128,4)))</f>
        <v>Nola</v>
      </c>
      <c r="R11" s="56" t="str">
        <f>UPPER(IF($A11="","",VLOOKUP($A11,'[1]ž round robin žrebna lista'!$A$7:$R$128,5)))</f>
        <v>BR-MB</v>
      </c>
      <c r="S11" s="58"/>
      <c r="T11" s="58"/>
      <c r="U11" s="57"/>
      <c r="V11" s="58"/>
      <c r="W11" s="55">
        <v>3</v>
      </c>
      <c r="X11" s="56" t="str">
        <f>UPPER(IF($A11="","",VLOOKUP($A11,'[1]ž round robin žrebna lista'!$A$7:$R$128,2)))</f>
        <v/>
      </c>
      <c r="Y11" s="56" t="str">
        <f>UPPER(IF($A11="","",VLOOKUP($A11,'[1]ž round robin žrebna lista'!$A$7:$R$128,3)))</f>
        <v>JEVDENIČ</v>
      </c>
      <c r="Z11" s="56" t="str">
        <f>PROPER(IF($A11="","",VLOOKUP($A11,'[1]ž round robin žrebna lista'!$A$7:$R$128,4)))</f>
        <v>Nola</v>
      </c>
      <c r="AA11" s="56" t="str">
        <f>UPPER(IF($A11="","",VLOOKUP($A11,'[1]ž round robin žrebna lista'!$A$7:$R$128,5)))</f>
        <v>BR-MB</v>
      </c>
      <c r="AB11" s="58" t="str">
        <f>IF(S11="","",IF(S11="1bb","1bb",IF(S11="3bb","3bb",IF(S11=1,0,M9))))</f>
        <v/>
      </c>
      <c r="AC11" s="58" t="str">
        <f>IF(T11="","",IF(T11="2bb","2bb",IF(T11="3bb","3bb",IF(T11=2,0,M10))))</f>
        <v/>
      </c>
      <c r="AD11" s="59"/>
      <c r="AE11" s="58" t="str">
        <f>IF(V11="","",IF(V11="3bb","3bb",IF(V11="4bb","4bb",IF(V11=3,M12,0))))</f>
        <v/>
      </c>
      <c r="AF11" s="60">
        <f>SUM(AC11:AE11)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69" customHeight="1" x14ac:dyDescent="0.5">
      <c r="A12" s="47"/>
      <c r="B12" s="48">
        <v>4</v>
      </c>
      <c r="C12" s="49" t="str">
        <f>UPPER(IF($A12="","",VLOOKUP($A12,'[1]ž round robin žrebna lista'!$A$7:$R$128,2)))</f>
        <v/>
      </c>
      <c r="D12" s="50" t="str">
        <f>UPPER(IF($A12="","",VLOOKUP($A12,'[1]ž round robin žrebna lista'!$A$7:$R$128,3)))</f>
        <v/>
      </c>
      <c r="E12" s="50" t="str">
        <f>PROPER(IF($A12="","",VLOOKUP($A12,'[1]ž round robin žrebna lista'!$A$7:$R$128,4)))</f>
        <v/>
      </c>
      <c r="F12" s="51" t="str">
        <f>UPPER(IF($A12="","",VLOOKUP($A12,'[1]ž round robin žrebna lista'!$A$7:$R$128,5)))</f>
        <v/>
      </c>
      <c r="G12" s="53"/>
      <c r="H12" s="53"/>
      <c r="I12" s="53"/>
      <c r="J12" s="52"/>
      <c r="K12" s="54"/>
      <c r="L12" s="54"/>
      <c r="M12" s="3" t="str">
        <f>IF($A12="","",VLOOKUP($A12,'[1]ž round robin žrebna lista'!$A$7:$R$128,14))</f>
        <v/>
      </c>
      <c r="N12" s="55">
        <v>4</v>
      </c>
      <c r="O12" s="56" t="str">
        <f>UPPER(IF($A12="","",VLOOKUP($A12,'[1]ž round robin žrebna lista'!$A$7:$R$128,2)))</f>
        <v/>
      </c>
      <c r="P12" s="56" t="str">
        <f>UPPER(IF($A12="","",VLOOKUP($A12,'[1]ž round robin žrebna lista'!$A$7:$R$128,3)))</f>
        <v/>
      </c>
      <c r="Q12" s="56" t="str">
        <f>PROPER(IF($A12="","",VLOOKUP($A12,'[1]ž round robin žrebna lista'!$A$7:$R$128,4)))</f>
        <v/>
      </c>
      <c r="R12" s="56" t="str">
        <f>UPPER(IF($A12="","",VLOOKUP($A12,'[1]ž round robin žrebna lista'!$A$7:$R$128,5)))</f>
        <v/>
      </c>
      <c r="S12" s="58"/>
      <c r="T12" s="58"/>
      <c r="U12" s="58"/>
      <c r="V12" s="57"/>
      <c r="W12" s="55">
        <v>4</v>
      </c>
      <c r="X12" s="56" t="str">
        <f>UPPER(IF($A12="","",VLOOKUP($A12,'[1]ž round robin žrebna lista'!$A$7:$R$128,2)))</f>
        <v/>
      </c>
      <c r="Y12" s="56" t="str">
        <f>UPPER(IF($A12="","",VLOOKUP($A12,'[1]ž round robin žrebna lista'!$A$7:$R$128,3)))</f>
        <v/>
      </c>
      <c r="Z12" s="56" t="str">
        <f>PROPER(IF($A12="","",VLOOKUP($A12,'[1]ž round robin žrebna lista'!$A$7:$R$128,4)))</f>
        <v/>
      </c>
      <c r="AA12" s="56" t="str">
        <f>UPPER(IF($A12="","",VLOOKUP($A12,'[1]ž round robin žrebna lista'!$A$7:$R$128,5)))</f>
        <v/>
      </c>
      <c r="AB12" s="58" t="str">
        <f>IF(S12="","",IF(S12="1bb","1bb",IF(S12="4bb","4bb",IF(S12=1,0,M9))))</f>
        <v/>
      </c>
      <c r="AC12" s="58" t="str">
        <f>IF(T12="","",IF(T12="2bb","2bb",IF(T12="4bb","4bb",IF(T12=2,0,M10))))</f>
        <v/>
      </c>
      <c r="AD12" s="58" t="str">
        <f>IF(U12="","",IF(U12="3bb","3bb",IF(U12="4bb","4bb",IF(U12=3,0,M11))))</f>
        <v/>
      </c>
      <c r="AE12" s="59"/>
      <c r="AF12" s="60">
        <f>SUM(AC12:AE12)</f>
        <v>0</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24" customHeight="1" thickBot="1" x14ac:dyDescent="0.55000000000000004">
      <c r="A13" s="62"/>
      <c r="B13" s="63"/>
      <c r="C13" s="64"/>
      <c r="D13" s="65"/>
      <c r="E13" s="65"/>
      <c r="F13" s="66"/>
      <c r="G13" s="67"/>
      <c r="H13" s="67"/>
      <c r="I13" s="67"/>
      <c r="J13" s="68"/>
      <c r="K13" s="69"/>
      <c r="L13" s="69"/>
      <c r="N13" s="55"/>
      <c r="O13" s="11"/>
      <c r="P13" s="11"/>
      <c r="Q13" s="11"/>
      <c r="R13" s="11"/>
      <c r="S13" s="43"/>
      <c r="T13" s="43"/>
      <c r="U13" s="43"/>
      <c r="V13" s="70"/>
      <c r="W13" s="55"/>
      <c r="X13" s="11"/>
      <c r="Y13" s="11"/>
      <c r="Z13" s="11"/>
      <c r="AA13" s="11"/>
      <c r="AB13" s="43"/>
      <c r="AC13" s="43"/>
      <c r="AD13" s="43"/>
      <c r="AE13" s="71"/>
      <c r="AF13" s="42"/>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55.5" customHeight="1" thickBot="1" x14ac:dyDescent="0.85">
      <c r="A14" s="72"/>
      <c r="B14" s="27"/>
      <c r="C14" s="28"/>
      <c r="D14" s="29"/>
      <c r="E14" s="30"/>
      <c r="F14" s="31"/>
      <c r="G14" s="32"/>
      <c r="H14" s="32"/>
      <c r="I14" s="32"/>
      <c r="J14" s="32"/>
      <c r="K14" s="33" t="s">
        <v>8</v>
      </c>
      <c r="L14" s="33" t="s">
        <v>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46" customFormat="1" ht="40.5" customHeight="1" x14ac:dyDescent="0.55000000000000004">
      <c r="A15" s="72"/>
      <c r="B15" s="72"/>
      <c r="C15" s="40" t="s">
        <v>11</v>
      </c>
      <c r="D15" s="40" t="s">
        <v>12</v>
      </c>
      <c r="E15" s="73" t="s">
        <v>13</v>
      </c>
      <c r="F15" s="40" t="s">
        <v>14</v>
      </c>
      <c r="G15" s="32"/>
      <c r="H15" s="32"/>
      <c r="I15" s="32"/>
      <c r="J15" s="32"/>
      <c r="K15" s="33"/>
      <c r="L15" s="33"/>
      <c r="M15" s="3"/>
      <c r="N15" s="41"/>
      <c r="O15" s="42" t="s">
        <v>11</v>
      </c>
      <c r="P15" s="42" t="s">
        <v>12</v>
      </c>
      <c r="Q15" s="42" t="s">
        <v>13</v>
      </c>
      <c r="R15" s="42" t="s">
        <v>14</v>
      </c>
      <c r="S15" s="43"/>
      <c r="T15" s="41"/>
      <c r="U15" s="41"/>
      <c r="V15" s="41"/>
      <c r="W15" s="41"/>
      <c r="X15" s="42" t="s">
        <v>11</v>
      </c>
      <c r="Y15" s="42" t="s">
        <v>12</v>
      </c>
      <c r="Z15" s="42" t="s">
        <v>13</v>
      </c>
      <c r="AA15" s="42" t="s">
        <v>14</v>
      </c>
      <c r="AB15" s="44"/>
      <c r="AC15" s="44"/>
      <c r="AD15" s="44"/>
      <c r="AE15" s="44"/>
      <c r="AF15" s="45" t="s">
        <v>15</v>
      </c>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row>
    <row r="16" spans="1:255" ht="69" customHeight="1" x14ac:dyDescent="0.5">
      <c r="A16" s="47"/>
      <c r="B16" s="48">
        <v>1</v>
      </c>
      <c r="C16" s="49" t="str">
        <f>UPPER(IF($A16="","",VLOOKUP($A16,'[1]ž round robin žrebna lista'!$A$7:$R$128,2)))</f>
        <v/>
      </c>
      <c r="D16" s="50" t="str">
        <f>UPPER(IF($A16="","",VLOOKUP($A16,'[1]ž round robin žrebna lista'!$A$7:$R$128,3)))</f>
        <v/>
      </c>
      <c r="E16" s="50" t="str">
        <f>PROPER(IF($A16="","",VLOOKUP($A16,'[1]ž round robin žrebna lista'!$A$7:$R$128,4)))</f>
        <v/>
      </c>
      <c r="F16" s="51" t="str">
        <f>UPPER(IF($A16="","",VLOOKUP($A16,'[1]ž round robin žrebna lista'!$A$7:$R$128,5)))</f>
        <v/>
      </c>
      <c r="G16" s="52"/>
      <c r="H16" s="53"/>
      <c r="I16" s="53"/>
      <c r="J16" s="53"/>
      <c r="K16" s="54"/>
      <c r="L16" s="54"/>
      <c r="M16" s="3" t="str">
        <f>IF($A16="","",VLOOKUP($A16,'[1]ž round robin žrebna lista'!$A$7:$R$128,14))</f>
        <v/>
      </c>
      <c r="N16" s="55">
        <v>1</v>
      </c>
      <c r="O16" s="56" t="str">
        <f>UPPER(IF($A16="","",VLOOKUP($A16,'[1]ž round robin žrebna lista'!$A$7:$R$128,2)))</f>
        <v/>
      </c>
      <c r="P16" s="56" t="str">
        <f>UPPER(IF($A16="","",VLOOKUP($A16,'[1]ž round robin žrebna lista'!$A$7:$R$128,3)))</f>
        <v/>
      </c>
      <c r="Q16" s="56" t="str">
        <f>PROPER(IF($A16="","",VLOOKUP($A16,'[1]ž round robin žrebna lista'!$A$7:$R$128,4)))</f>
        <v/>
      </c>
      <c r="R16" s="56" t="str">
        <f>UPPER(IF($A16="","",VLOOKUP($A16,'[1]ž round robin žrebna lista'!$A$7:$R$128,5)))</f>
        <v/>
      </c>
      <c r="S16" s="57"/>
      <c r="T16" s="58"/>
      <c r="U16" s="58"/>
      <c r="V16" s="58"/>
      <c r="W16" s="55">
        <v>1</v>
      </c>
      <c r="X16" s="56" t="str">
        <f>UPPER(IF($A16="","",VLOOKUP($A16,'[1]ž round robin žrebna lista'!$A$7:$R$128,2)))</f>
        <v/>
      </c>
      <c r="Y16" s="56" t="str">
        <f>UPPER(IF($A16="","",VLOOKUP($A16,'[1]ž round robin žrebna lista'!$A$7:$R$128,3)))</f>
        <v/>
      </c>
      <c r="Z16" s="56" t="str">
        <f>PROPER(IF($A16="","",VLOOKUP($A16,'[1]ž round robin žrebna lista'!$A$7:$R$128,4)))</f>
        <v/>
      </c>
      <c r="AA16" s="56" t="str">
        <f>UPPER(IF($A16="","",VLOOKUP($A16,'[1]ž round robin žrebna lista'!$A$7:$R$128,5)))</f>
        <v/>
      </c>
      <c r="AB16" s="59"/>
      <c r="AC16" s="58" t="str">
        <f>IF(T16="","",IF(T16="1bb","1bb",IF(T16="2bb","2bb",IF(T16=1,$M17,0))))</f>
        <v/>
      </c>
      <c r="AD16" s="58" t="str">
        <f>IF(U16="","",IF(U16="1bb","1bb",IF(U16="3bb","3bb",IF(U16=1,$M18,0))))</f>
        <v/>
      </c>
      <c r="AE16" s="58" t="str">
        <f>IF(V16="","",IF(V16="1bb","1bb",IF(V16="4bb","4bb",IF(V16=1,$M19,0))))</f>
        <v/>
      </c>
      <c r="AF16" s="60">
        <f>SUM(AC16:AE16)</f>
        <v>0</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ht="69" customHeight="1" x14ac:dyDescent="0.5">
      <c r="A17" s="47"/>
      <c r="B17" s="48">
        <v>2</v>
      </c>
      <c r="C17" s="49" t="str">
        <f>UPPER(IF($A17="","",VLOOKUP($A17,'[1]ž round robin žrebna lista'!$A$7:$R$128,2)))</f>
        <v/>
      </c>
      <c r="D17" s="50" t="str">
        <f>UPPER(IF($A17="","",VLOOKUP($A17,'[1]ž round robin žrebna lista'!$A$7:$R$128,3)))</f>
        <v/>
      </c>
      <c r="E17" s="50" t="str">
        <f>PROPER(IF($A17="","",VLOOKUP($A17,'[1]ž round robin žrebna lista'!$A$7:$R$128,4)))</f>
        <v/>
      </c>
      <c r="F17" s="51" t="str">
        <f>UPPER(IF($A17="","",VLOOKUP($A17,'[1]ž round robin žrebna lista'!$A$7:$R$128,5)))</f>
        <v/>
      </c>
      <c r="G17" s="53"/>
      <c r="H17" s="52"/>
      <c r="I17" s="53"/>
      <c r="J17" s="53"/>
      <c r="K17" s="54"/>
      <c r="L17" s="54"/>
      <c r="M17" s="3" t="str">
        <f>IF($A17="","",VLOOKUP($A17,'[1]ž round robin žrebna lista'!$A$7:$R$128,14))</f>
        <v/>
      </c>
      <c r="N17" s="55">
        <v>2</v>
      </c>
      <c r="O17" s="56" t="str">
        <f>UPPER(IF($A17="","",VLOOKUP($A17,'[1]ž round robin žrebna lista'!$A$7:$R$128,2)))</f>
        <v/>
      </c>
      <c r="P17" s="56" t="str">
        <f>UPPER(IF($A17="","",VLOOKUP($A17,'[1]ž round robin žrebna lista'!$A$7:$R$128,3)))</f>
        <v/>
      </c>
      <c r="Q17" s="56" t="str">
        <f>PROPER(IF($A17="","",VLOOKUP($A17,'[1]ž round robin žrebna lista'!$A$7:$R$128,4)))</f>
        <v/>
      </c>
      <c r="R17" s="56" t="str">
        <f>UPPER(IF($A17="","",VLOOKUP($A17,'[1]ž round robin žrebna lista'!$A$7:$R$128,5)))</f>
        <v/>
      </c>
      <c r="S17" s="58"/>
      <c r="T17" s="57"/>
      <c r="U17" s="58"/>
      <c r="V17" s="58"/>
      <c r="W17" s="55">
        <v>2</v>
      </c>
      <c r="X17" s="56" t="str">
        <f>UPPER(IF($A17="","",VLOOKUP($A17,'[1]ž round robin žrebna lista'!$A$7:$R$128,2)))</f>
        <v/>
      </c>
      <c r="Y17" s="56" t="str">
        <f>UPPER(IF($A17="","",VLOOKUP($A17,'[1]ž round robin žrebna lista'!$A$7:$R$128,3)))</f>
        <v/>
      </c>
      <c r="Z17" s="56" t="str">
        <f>PROPER(IF($A17="","",VLOOKUP($A17,'[1]ž round robin žrebna lista'!$A$7:$R$128,4)))</f>
        <v/>
      </c>
      <c r="AA17" s="56" t="str">
        <f>UPPER(IF($A17="","",VLOOKUP($A17,'[1]ž round robin žrebna lista'!$A$7:$R$128,5)))</f>
        <v/>
      </c>
      <c r="AB17" s="58" t="str">
        <f>IF(S17="","",IF(S17="1bb","1bb",IF(S17="2bb","2bb",IF(S17=1,0,M16))))</f>
        <v/>
      </c>
      <c r="AC17" s="59"/>
      <c r="AD17" s="58" t="str">
        <f>IF(U17="","",IF(U17="2bb","2bb",IF(U17="3bb","3bb",IF(U17=2,M18,0))))</f>
        <v/>
      </c>
      <c r="AE17" s="58" t="str">
        <f>IF(V17="","",IF(V17="2bb","2bb",IF(V17="4bb","4bb",IF(V17=2,M19,0))))</f>
        <v/>
      </c>
      <c r="AF17" s="60">
        <f>SUM(AB17:AE17)</f>
        <v>0</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ht="69" customHeight="1" x14ac:dyDescent="0.5">
      <c r="A18" s="47"/>
      <c r="B18" s="48">
        <v>3</v>
      </c>
      <c r="C18" s="49" t="str">
        <f>UPPER(IF($A18="","",VLOOKUP($A18,'[1]ž round robin žrebna lista'!$A$7:$R$128,2)))</f>
        <v/>
      </c>
      <c r="D18" s="50" t="str">
        <f>UPPER(IF($A18="","",VLOOKUP($A18,'[1]ž round robin žrebna lista'!$A$7:$R$128,3)))</f>
        <v/>
      </c>
      <c r="E18" s="50" t="str">
        <f>PROPER(IF($A18="","",VLOOKUP($A18,'[1]ž round robin žrebna lista'!$A$7:$R$128,4)))</f>
        <v/>
      </c>
      <c r="F18" s="51" t="str">
        <f>UPPER(IF($A18="","",VLOOKUP($A18,'[1]ž round robin žrebna lista'!$A$7:$R$128,5)))</f>
        <v/>
      </c>
      <c r="G18" s="53"/>
      <c r="H18" s="53"/>
      <c r="I18" s="52"/>
      <c r="J18" s="53"/>
      <c r="K18" s="54"/>
      <c r="L18" s="54"/>
      <c r="M18" s="3" t="str">
        <f>IF($A18="","",VLOOKUP($A18,'[1]ž round robin žrebna lista'!$A$7:$R$128,14))</f>
        <v/>
      </c>
      <c r="N18" s="55">
        <v>3</v>
      </c>
      <c r="O18" s="56" t="str">
        <f>UPPER(IF($A18="","",VLOOKUP($A18,'[1]ž round robin žrebna lista'!$A$7:$R$128,2)))</f>
        <v/>
      </c>
      <c r="P18" s="56" t="str">
        <f>UPPER(IF($A18="","",VLOOKUP($A18,'[1]ž round robin žrebna lista'!$A$7:$R$128,3)))</f>
        <v/>
      </c>
      <c r="Q18" s="56" t="str">
        <f>PROPER(IF($A18="","",VLOOKUP($A18,'[1]ž round robin žrebna lista'!$A$7:$R$128,4)))</f>
        <v/>
      </c>
      <c r="R18" s="56" t="str">
        <f>UPPER(IF($A18="","",VLOOKUP($A18,'[1]ž round robin žrebna lista'!$A$7:$R$128,5)))</f>
        <v/>
      </c>
      <c r="S18" s="58"/>
      <c r="T18" s="58"/>
      <c r="U18" s="57"/>
      <c r="V18" s="58"/>
      <c r="W18" s="55">
        <v>3</v>
      </c>
      <c r="X18" s="56" t="str">
        <f>UPPER(IF($A18="","",VLOOKUP($A18,'[1]ž round robin žrebna lista'!$A$7:$R$128,2)))</f>
        <v/>
      </c>
      <c r="Y18" s="56" t="str">
        <f>UPPER(IF($A18="","",VLOOKUP($A18,'[1]ž round robin žrebna lista'!$A$7:$R$128,3)))</f>
        <v/>
      </c>
      <c r="Z18" s="56" t="str">
        <f>PROPER(IF($A18="","",VLOOKUP($A18,'[1]ž round robin žrebna lista'!$A$7:$R$128,4)))</f>
        <v/>
      </c>
      <c r="AA18" s="56" t="str">
        <f>UPPER(IF($A18="","",VLOOKUP($A18,'[1]ž round robin žrebna lista'!$A$7:$R$128,5)))</f>
        <v/>
      </c>
      <c r="AB18" s="58" t="str">
        <f>IF(S18="","",IF(S18="1bb","1bb",IF(S18="3bb","3bb",IF(S18=1,0,M16))))</f>
        <v/>
      </c>
      <c r="AC18" s="58" t="str">
        <f>IF(T18="","",IF(T18="2bb","2bb",IF(T18="3bb","3bb",IF(T18=2,0,M17))))</f>
        <v/>
      </c>
      <c r="AD18" s="59"/>
      <c r="AE18" s="58" t="str">
        <f>IF(V18="","",IF(V18="3bb","3bb",IF(V18="4bb","4bb",IF(V18=3,M19,0))))</f>
        <v/>
      </c>
      <c r="AF18" s="60">
        <f>SUM(AB18:AE18)</f>
        <v>0</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ht="69" customHeight="1" x14ac:dyDescent="0.5">
      <c r="A19" s="47"/>
      <c r="B19" s="48">
        <v>4</v>
      </c>
      <c r="C19" s="49" t="str">
        <f>UPPER(IF($A19="","",VLOOKUP($A19,'[1]ž round robin žrebna lista'!$A$7:$R$128,2)))</f>
        <v/>
      </c>
      <c r="D19" s="50" t="str">
        <f>UPPER(IF($A19="","",VLOOKUP($A19,'[1]ž round robin žrebna lista'!$A$7:$R$128,3)))</f>
        <v/>
      </c>
      <c r="E19" s="50" t="str">
        <f>PROPER(IF($A19="","",VLOOKUP($A19,'[1]ž round robin žrebna lista'!$A$7:$R$128,4)))</f>
        <v/>
      </c>
      <c r="F19" s="51" t="str">
        <f>UPPER(IF($A19="","",VLOOKUP($A19,'[1]ž round robin žrebna lista'!$A$7:$R$128,5)))</f>
        <v/>
      </c>
      <c r="G19" s="53"/>
      <c r="H19" s="53"/>
      <c r="I19" s="53"/>
      <c r="J19" s="52"/>
      <c r="K19" s="54"/>
      <c r="L19" s="54"/>
      <c r="M19" s="3" t="str">
        <f>IF($A19="","",VLOOKUP($A19,'[1]ž round robin žrebna lista'!$A$7:$R$128,14))</f>
        <v/>
      </c>
      <c r="N19" s="55">
        <v>4</v>
      </c>
      <c r="O19" s="56" t="str">
        <f>UPPER(IF($A19="","",VLOOKUP($A19,'[1]ž round robin žrebna lista'!$A$7:$R$128,2)))</f>
        <v/>
      </c>
      <c r="P19" s="56" t="str">
        <f>UPPER(IF($A19="","",VLOOKUP($A19,'[1]ž round robin žrebna lista'!$A$7:$R$128,3)))</f>
        <v/>
      </c>
      <c r="Q19" s="56" t="str">
        <f>PROPER(IF($A19="","",VLOOKUP($A19,'[1]ž round robin žrebna lista'!$A$7:$R$128,4)))</f>
        <v/>
      </c>
      <c r="R19" s="56" t="str">
        <f>UPPER(IF($A19="","",VLOOKUP($A19,'[1]ž round robin žrebna lista'!$A$7:$R$128,5)))</f>
        <v/>
      </c>
      <c r="S19" s="58"/>
      <c r="T19" s="58"/>
      <c r="U19" s="58"/>
      <c r="V19" s="57"/>
      <c r="W19" s="55">
        <v>4</v>
      </c>
      <c r="X19" s="56" t="str">
        <f>UPPER(IF($A19="","",VLOOKUP($A19,'[1]ž round robin žrebna lista'!$A$7:$R$128,2)))</f>
        <v/>
      </c>
      <c r="Y19" s="56" t="str">
        <f>UPPER(IF($A19="","",VLOOKUP($A19,'[1]ž round robin žrebna lista'!$A$7:$R$128,3)))</f>
        <v/>
      </c>
      <c r="Z19" s="56" t="str">
        <f>PROPER(IF($A19="","",VLOOKUP($A19,'[1]ž round robin žrebna lista'!$A$7:$R$128,4)))</f>
        <v/>
      </c>
      <c r="AA19" s="56" t="str">
        <f>UPPER(IF($A19="","",VLOOKUP($A19,'[1]ž round robin žrebna lista'!$A$7:$R$128,5)))</f>
        <v/>
      </c>
      <c r="AB19" s="58" t="str">
        <f>IF(S19="","",IF(S19="1bb","1bb",IF(S19="4bb","4bb",IF(S19=1,0,M16))))</f>
        <v/>
      </c>
      <c r="AC19" s="58" t="str">
        <f>IF(T19="","",IF(T19="2bb","2bb",IF(T19="4bb","4bb",IF(T19=2,0,M17))))</f>
        <v/>
      </c>
      <c r="AD19" s="58" t="str">
        <f>IF(U19="","",IF(U19="3bb","3bb",IF(U19="4bb","4bb",IF(U19=3,0,M18))))</f>
        <v/>
      </c>
      <c r="AE19" s="59"/>
      <c r="AF19" s="60">
        <f>SUM(AB19:AD19)</f>
        <v>0</v>
      </c>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ht="25.5" customHeight="1" thickBot="1" x14ac:dyDescent="0.55000000000000004">
      <c r="A20" s="62"/>
      <c r="B20" s="63"/>
      <c r="C20" s="64"/>
      <c r="D20" s="65"/>
      <c r="E20" s="65"/>
      <c r="F20" s="66"/>
      <c r="G20" s="67"/>
      <c r="H20" s="67"/>
      <c r="I20" s="67"/>
      <c r="J20" s="68"/>
      <c r="K20" s="69"/>
      <c r="L20" s="69"/>
      <c r="N20" s="55"/>
      <c r="O20" s="11"/>
      <c r="P20" s="11"/>
      <c r="Q20" s="11"/>
      <c r="R20" s="11"/>
      <c r="S20" s="43"/>
      <c r="T20" s="43"/>
      <c r="U20" s="43"/>
      <c r="V20" s="70"/>
      <c r="W20" s="55"/>
      <c r="X20" s="11"/>
      <c r="Y20" s="11"/>
      <c r="Z20" s="11"/>
      <c r="AA20" s="11"/>
      <c r="AB20" s="43"/>
      <c r="AC20" s="43"/>
      <c r="AD20" s="43"/>
      <c r="AE20" s="71"/>
      <c r="AF20" s="42"/>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ht="49.5" customHeight="1" thickBot="1" x14ac:dyDescent="0.85">
      <c r="A21" s="1"/>
      <c r="B21" s="27"/>
      <c r="C21" s="28"/>
      <c r="D21" s="29"/>
      <c r="E21" s="30"/>
      <c r="F21" s="31"/>
      <c r="G21" s="32"/>
      <c r="H21" s="32"/>
      <c r="I21" s="32"/>
      <c r="J21" s="32"/>
      <c r="K21" s="33" t="s">
        <v>8</v>
      </c>
      <c r="L21" s="33" t="s">
        <v>9</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46" customFormat="1" ht="40.5" customHeight="1" x14ac:dyDescent="0.55000000000000004">
      <c r="A22" s="74"/>
      <c r="B22" s="74"/>
      <c r="C22" s="40" t="s">
        <v>11</v>
      </c>
      <c r="D22" s="40" t="s">
        <v>12</v>
      </c>
      <c r="E22" s="73" t="s">
        <v>13</v>
      </c>
      <c r="F22" s="40" t="s">
        <v>14</v>
      </c>
      <c r="G22" s="32"/>
      <c r="H22" s="32"/>
      <c r="I22" s="32"/>
      <c r="J22" s="32"/>
      <c r="K22" s="33"/>
      <c r="L22" s="33"/>
      <c r="M22" s="3"/>
      <c r="N22" s="41"/>
      <c r="O22" s="42" t="s">
        <v>11</v>
      </c>
      <c r="P22" s="42" t="s">
        <v>12</v>
      </c>
      <c r="Q22" s="42" t="s">
        <v>13</v>
      </c>
      <c r="R22" s="42" t="s">
        <v>14</v>
      </c>
      <c r="S22" s="43"/>
      <c r="T22" s="41"/>
      <c r="U22" s="41"/>
      <c r="V22" s="41"/>
      <c r="W22" s="41"/>
      <c r="X22" s="42" t="s">
        <v>11</v>
      </c>
      <c r="Y22" s="42" t="s">
        <v>12</v>
      </c>
      <c r="Z22" s="42" t="s">
        <v>13</v>
      </c>
      <c r="AA22" s="42" t="s">
        <v>14</v>
      </c>
      <c r="AB22" s="44"/>
      <c r="AC22" s="44"/>
      <c r="AD22" s="44"/>
      <c r="AE22" s="44"/>
      <c r="AF22" s="45" t="s">
        <v>15</v>
      </c>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row>
    <row r="23" spans="1:255" ht="69" customHeight="1" x14ac:dyDescent="0.5">
      <c r="A23" s="47"/>
      <c r="B23" s="48">
        <v>1</v>
      </c>
      <c r="C23" s="49" t="str">
        <f>UPPER(IF($A23="","",VLOOKUP($A23,'[1]ž round robin žrebna lista'!$A$7:$R$128,2)))</f>
        <v/>
      </c>
      <c r="D23" s="50" t="str">
        <f>UPPER(IF($A23="","",VLOOKUP($A23,'[1]ž round robin žrebna lista'!$A$7:$R$128,3)))</f>
        <v/>
      </c>
      <c r="E23" s="50" t="str">
        <f>PROPER(IF($A23="","",VLOOKUP($A23,'[1]ž round robin žrebna lista'!$A$7:$R$128,4)))</f>
        <v/>
      </c>
      <c r="F23" s="51" t="str">
        <f>UPPER(IF($A23="","",VLOOKUP($A23,'[1]ž round robin žrebna lista'!$A$7:$R$128,5)))</f>
        <v/>
      </c>
      <c r="G23" s="52"/>
      <c r="H23" s="53"/>
      <c r="I23" s="53"/>
      <c r="J23" s="53"/>
      <c r="K23" s="54"/>
      <c r="L23" s="54"/>
      <c r="M23" s="3" t="str">
        <f>IF($A23="","",VLOOKUP($A23,'[1]ž round robin žrebna lista'!$A$7:$R$128,14))</f>
        <v/>
      </c>
      <c r="N23" s="55">
        <v>1</v>
      </c>
      <c r="O23" s="56" t="str">
        <f>UPPER(IF($A23="","",VLOOKUP($A23,'[1]ž round robin žrebna lista'!$A$7:$R$128,2)))</f>
        <v/>
      </c>
      <c r="P23" s="56" t="str">
        <f>UPPER(IF($A23="","",VLOOKUP($A23,'[1]ž round robin žrebna lista'!$A$7:$R$128,3)))</f>
        <v/>
      </c>
      <c r="Q23" s="56" t="str">
        <f>PROPER(IF($A23="","",VLOOKUP($A23,'[1]ž round robin žrebna lista'!$A$7:$R$128,4)))</f>
        <v/>
      </c>
      <c r="R23" s="56" t="str">
        <f>UPPER(IF($A23="","",VLOOKUP($A23,'[1]ž round robin žrebna lista'!$A$7:$R$128,5)))</f>
        <v/>
      </c>
      <c r="S23" s="57"/>
      <c r="T23" s="58"/>
      <c r="U23" s="58"/>
      <c r="V23" s="58"/>
      <c r="W23" s="55">
        <v>1</v>
      </c>
      <c r="X23" s="56" t="str">
        <f>UPPER(IF($A23="","",VLOOKUP($A23,'[1]ž round robin žrebna lista'!$A$7:$R$128,2)))</f>
        <v/>
      </c>
      <c r="Y23" s="56" t="str">
        <f>UPPER(IF($A23="","",VLOOKUP($A23,'[1]ž round robin žrebna lista'!$A$7:$R$128,3)))</f>
        <v/>
      </c>
      <c r="Z23" s="56" t="str">
        <f>PROPER(IF($A23="","",VLOOKUP($A23,'[1]ž round robin žrebna lista'!$A$7:$R$128,4)))</f>
        <v/>
      </c>
      <c r="AA23" s="56" t="str">
        <f>UPPER(IF($A23="","",VLOOKUP($A23,'[1]ž round robin žrebna lista'!$A$7:$R$128,5)))</f>
        <v/>
      </c>
      <c r="AB23" s="59"/>
      <c r="AC23" s="58" t="str">
        <f>IF(T23="","",IF(T23="1bb","1bb",IF(T23="2bb","2bb",IF(T23=1,$M24,0))))</f>
        <v/>
      </c>
      <c r="AD23" s="58" t="str">
        <f>IF(U23="","",IF(U23="1bb","1bb",IF(U23="3bb","3bb",IF(U23=1,$M25,0))))</f>
        <v/>
      </c>
      <c r="AE23" s="58" t="str">
        <f>IF(V23="","",IF(V23="1bb","1bb",IF(V23="4bb","4bb",IF(V23=1,$M26,0))))</f>
        <v/>
      </c>
      <c r="AF23" s="60">
        <f>SUM(AC23:AE23)</f>
        <v>0</v>
      </c>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69" customHeight="1" x14ac:dyDescent="0.5">
      <c r="A24" s="47"/>
      <c r="B24" s="48">
        <v>2</v>
      </c>
      <c r="C24" s="49" t="str">
        <f>UPPER(IF($A24="","",VLOOKUP($A24,'[1]ž round robin žrebna lista'!$A$7:$R$128,2)))</f>
        <v/>
      </c>
      <c r="D24" s="50" t="str">
        <f>UPPER(IF($A24="","",VLOOKUP($A24,'[1]ž round robin žrebna lista'!$A$7:$R$128,3)))</f>
        <v/>
      </c>
      <c r="E24" s="50" t="str">
        <f>PROPER(IF($A24="","",VLOOKUP($A24,'[1]ž round robin žrebna lista'!$A$7:$R$128,4)))</f>
        <v/>
      </c>
      <c r="F24" s="51" t="str">
        <f>UPPER(IF($A24="","",VLOOKUP($A24,'[1]ž round robin žrebna lista'!$A$7:$R$128,5)))</f>
        <v/>
      </c>
      <c r="G24" s="53"/>
      <c r="H24" s="52"/>
      <c r="I24" s="53"/>
      <c r="J24" s="53"/>
      <c r="K24" s="54"/>
      <c r="L24" s="54"/>
      <c r="M24" s="3" t="str">
        <f>IF($A24="","",VLOOKUP($A24,'[1]ž round robin žrebna lista'!$A$7:$R$128,14))</f>
        <v/>
      </c>
      <c r="N24" s="55">
        <v>2</v>
      </c>
      <c r="O24" s="56" t="str">
        <f>UPPER(IF($A24="","",VLOOKUP($A24,'[1]ž round robin žrebna lista'!$A$7:$R$128,2)))</f>
        <v/>
      </c>
      <c r="P24" s="56" t="str">
        <f>UPPER(IF($A24="","",VLOOKUP($A24,'[1]ž round robin žrebna lista'!$A$7:$R$128,3)))</f>
        <v/>
      </c>
      <c r="Q24" s="56" t="str">
        <f>PROPER(IF($A24="","",VLOOKUP($A24,'[1]ž round robin žrebna lista'!$A$7:$R$128,4)))</f>
        <v/>
      </c>
      <c r="R24" s="56" t="str">
        <f>UPPER(IF($A24="","",VLOOKUP($A24,'[1]ž round robin žrebna lista'!$A$7:$R$128,5)))</f>
        <v/>
      </c>
      <c r="S24" s="58"/>
      <c r="T24" s="57"/>
      <c r="U24" s="58"/>
      <c r="V24" s="58"/>
      <c r="W24" s="55">
        <v>2</v>
      </c>
      <c r="X24" s="56" t="str">
        <f>UPPER(IF($A24="","",VLOOKUP($A24,'[1]ž round robin žrebna lista'!$A$7:$R$128,2)))</f>
        <v/>
      </c>
      <c r="Y24" s="56" t="str">
        <f>UPPER(IF($A24="","",VLOOKUP($A24,'[1]ž round robin žrebna lista'!$A$7:$R$128,3)))</f>
        <v/>
      </c>
      <c r="Z24" s="56" t="str">
        <f>PROPER(IF($A24="","",VLOOKUP($A24,'[1]ž round robin žrebna lista'!$A$7:$R$128,4)))</f>
        <v/>
      </c>
      <c r="AA24" s="56" t="str">
        <f>UPPER(IF($A24="","",VLOOKUP($A24,'[1]ž round robin žrebna lista'!$A$7:$R$128,5)))</f>
        <v/>
      </c>
      <c r="AB24" s="58" t="str">
        <f>IF(S24="","",IF(S24="1bb","1bb",IF(S24="2bb","2bb",IF(S24=1,0,M23))))</f>
        <v/>
      </c>
      <c r="AC24" s="59"/>
      <c r="AD24" s="58" t="str">
        <f>IF(U24="","",IF(U24="2bb","2bb",IF(U24="3bb","3bb",IF(U24=2,M25,0))))</f>
        <v/>
      </c>
      <c r="AE24" s="58" t="str">
        <f>IF(V24="","",IF(V24="2bb","2bb",IF(V24="4bb","4bb",IF(V24=2,M26,0))))</f>
        <v/>
      </c>
      <c r="AF24" s="60">
        <f>SUM(AB24:AE24)</f>
        <v>0</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69" customHeight="1" x14ac:dyDescent="0.5">
      <c r="A25" s="47"/>
      <c r="B25" s="48">
        <v>3</v>
      </c>
      <c r="C25" s="49" t="str">
        <f>UPPER(IF($A25="","",VLOOKUP($A25,'[1]ž round robin žrebna lista'!$A$7:$R$128,2)))</f>
        <v/>
      </c>
      <c r="D25" s="50" t="str">
        <f>UPPER(IF($A25="","",VLOOKUP($A25,'[1]ž round robin žrebna lista'!$A$7:$R$128,3)))</f>
        <v/>
      </c>
      <c r="E25" s="50" t="str">
        <f>PROPER(IF($A25="","",VLOOKUP($A25,'[1]ž round robin žrebna lista'!$A$7:$R$128,4)))</f>
        <v/>
      </c>
      <c r="F25" s="51" t="str">
        <f>UPPER(IF($A25="","",VLOOKUP($A25,'[1]ž round robin žrebna lista'!$A$7:$R$128,5)))</f>
        <v/>
      </c>
      <c r="G25" s="53"/>
      <c r="H25" s="53"/>
      <c r="I25" s="52"/>
      <c r="J25" s="53"/>
      <c r="K25" s="54"/>
      <c r="L25" s="54"/>
      <c r="M25" s="3" t="str">
        <f>IF($A25="","",VLOOKUP($A25,'[1]ž round robin žrebna lista'!$A$7:$R$128,14))</f>
        <v/>
      </c>
      <c r="N25" s="55">
        <v>3</v>
      </c>
      <c r="O25" s="56" t="str">
        <f>UPPER(IF($A25="","",VLOOKUP($A25,'[1]ž round robin žrebna lista'!$A$7:$R$128,2)))</f>
        <v/>
      </c>
      <c r="P25" s="56" t="str">
        <f>UPPER(IF($A25="","",VLOOKUP($A25,'[1]ž round robin žrebna lista'!$A$7:$R$128,3)))</f>
        <v/>
      </c>
      <c r="Q25" s="56" t="str">
        <f>PROPER(IF($A25="","",VLOOKUP($A25,'[1]ž round robin žrebna lista'!$A$7:$R$128,4)))</f>
        <v/>
      </c>
      <c r="R25" s="56" t="str">
        <f>UPPER(IF($A25="","",VLOOKUP($A25,'[1]ž round robin žrebna lista'!$A$7:$R$128,5)))</f>
        <v/>
      </c>
      <c r="S25" s="58"/>
      <c r="T25" s="58"/>
      <c r="U25" s="57"/>
      <c r="V25" s="58"/>
      <c r="W25" s="55">
        <v>3</v>
      </c>
      <c r="X25" s="56" t="str">
        <f>UPPER(IF($A25="","",VLOOKUP($A25,'[1]ž round robin žrebna lista'!$A$7:$R$128,2)))</f>
        <v/>
      </c>
      <c r="Y25" s="56" t="str">
        <f>UPPER(IF($A25="","",VLOOKUP($A25,'[1]ž round robin žrebna lista'!$A$7:$R$128,3)))</f>
        <v/>
      </c>
      <c r="Z25" s="56" t="str">
        <f>PROPER(IF($A25="","",VLOOKUP($A25,'[1]ž round robin žrebna lista'!$A$7:$R$128,4)))</f>
        <v/>
      </c>
      <c r="AA25" s="56" t="str">
        <f>UPPER(IF($A25="","",VLOOKUP($A25,'[1]ž round robin žrebna lista'!$A$7:$R$128,5)))</f>
        <v/>
      </c>
      <c r="AB25" s="58" t="str">
        <f>IF(S25="","",IF(S25="1bb","1bb",IF(S25="3bb","3bb",IF(S25=1,0,M23))))</f>
        <v/>
      </c>
      <c r="AC25" s="58" t="str">
        <f>IF(T25="","",IF(T25="2bb","2bb",IF(T25="3bb","3bb",IF(T25=2,0,M24))))</f>
        <v/>
      </c>
      <c r="AD25" s="59"/>
      <c r="AE25" s="58" t="str">
        <f>IF(V25="","",IF(V25="3bb","3bb",IF(V25="4bb","4bb",IF(V25=3,M26,0))))</f>
        <v/>
      </c>
      <c r="AF25" s="60">
        <f>SUM(AB25:AE25)</f>
        <v>0</v>
      </c>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69" customHeight="1" x14ac:dyDescent="0.5">
      <c r="A26" s="47"/>
      <c r="B26" s="48">
        <v>4</v>
      </c>
      <c r="C26" s="49" t="str">
        <f>UPPER(IF($A26="","",VLOOKUP($A26,'[1]ž round robin žrebna lista'!$A$7:$R$128,2)))</f>
        <v/>
      </c>
      <c r="D26" s="50" t="str">
        <f>UPPER(IF($A26="","",VLOOKUP($A26,'[1]ž round robin žrebna lista'!$A$7:$R$128,3)))</f>
        <v/>
      </c>
      <c r="E26" s="50" t="str">
        <f>PROPER(IF($A26="","",VLOOKUP($A26,'[1]ž round robin žrebna lista'!$A$7:$R$128,4)))</f>
        <v/>
      </c>
      <c r="F26" s="51" t="str">
        <f>UPPER(IF($A26="","",VLOOKUP($A26,'[1]ž round robin žrebna lista'!$A$7:$R$128,5)))</f>
        <v/>
      </c>
      <c r="G26" s="53"/>
      <c r="H26" s="53"/>
      <c r="I26" s="53"/>
      <c r="J26" s="52"/>
      <c r="K26" s="54"/>
      <c r="L26" s="54"/>
      <c r="M26" s="3" t="str">
        <f>IF($A26="","",VLOOKUP($A26,'[1]ž round robin žrebna lista'!$A$7:$R$128,14))</f>
        <v/>
      </c>
      <c r="N26" s="55">
        <v>4</v>
      </c>
      <c r="O26" s="56" t="str">
        <f>UPPER(IF($A26="","",VLOOKUP($A26,'[1]ž round robin žrebna lista'!$A$7:$R$128,2)))</f>
        <v/>
      </c>
      <c r="P26" s="56" t="str">
        <f>UPPER(IF($A26="","",VLOOKUP($A26,'[1]ž round robin žrebna lista'!$A$7:$R$128,3)))</f>
        <v/>
      </c>
      <c r="Q26" s="56" t="str">
        <f>PROPER(IF($A26="","",VLOOKUP($A26,'[1]ž round robin žrebna lista'!$A$7:$R$128,4)))</f>
        <v/>
      </c>
      <c r="R26" s="56" t="str">
        <f>UPPER(IF($A26="","",VLOOKUP($A26,'[1]ž round robin žrebna lista'!$A$7:$R$128,5)))</f>
        <v/>
      </c>
      <c r="S26" s="58"/>
      <c r="T26" s="58"/>
      <c r="U26" s="58"/>
      <c r="V26" s="57"/>
      <c r="W26" s="55">
        <v>4</v>
      </c>
      <c r="X26" s="56" t="str">
        <f>UPPER(IF($A26="","",VLOOKUP($A26,'[1]ž round robin žrebna lista'!$A$7:$R$128,2)))</f>
        <v/>
      </c>
      <c r="Y26" s="56" t="str">
        <f>UPPER(IF($A26="","",VLOOKUP($A26,'[1]ž round robin žrebna lista'!$A$7:$R$128,3)))</f>
        <v/>
      </c>
      <c r="Z26" s="56" t="str">
        <f>PROPER(IF($A26="","",VLOOKUP($A26,'[1]ž round robin žrebna lista'!$A$7:$R$128,4)))</f>
        <v/>
      </c>
      <c r="AA26" s="56" t="str">
        <f>UPPER(IF($A26="","",VLOOKUP($A26,'[1]ž round robin žrebna lista'!$A$7:$R$128,5)))</f>
        <v/>
      </c>
      <c r="AB26" s="58" t="str">
        <f>IF(S26="","",IF(S26="1bb","1bb",IF(S26="4bb","4bb",IF(S26=1,0,M23))))</f>
        <v/>
      </c>
      <c r="AC26" s="58" t="str">
        <f>IF(T26="","",IF(T26="2bb","2bb",IF(T26="4bb","4bb",IF(T26=2,0,M24))))</f>
        <v/>
      </c>
      <c r="AD26" s="58" t="str">
        <f>IF(U26="","",IF(U26="3bb","3bb",IF(U26="4bb","4bb",IF(U26=3,0,M25))))</f>
        <v/>
      </c>
      <c r="AE26" s="59"/>
      <c r="AF26" s="60">
        <f>SUM(AB26:AD26)</f>
        <v>0</v>
      </c>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79.5" customHeight="1" x14ac:dyDescent="0.55000000000000004">
      <c r="A27" s="75"/>
      <c r="B27" s="75"/>
      <c r="C27" s="76"/>
      <c r="D27" s="76"/>
      <c r="E27" s="1"/>
      <c r="F27" s="77" t="s">
        <v>17</v>
      </c>
      <c r="G27" s="78"/>
      <c r="H27" s="78"/>
      <c r="I27" s="78"/>
      <c r="J27" s="79" t="s">
        <v>18</v>
      </c>
      <c r="K27" s="80"/>
      <c r="L27" s="80"/>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39" customFormat="1" ht="50.1" customHeight="1" x14ac:dyDescent="0.55000000000000004">
      <c r="A28" s="75"/>
      <c r="B28" s="75"/>
      <c r="C28" s="81" t="s">
        <v>19</v>
      </c>
      <c r="D28" s="1"/>
      <c r="E28" s="1"/>
      <c r="F28" s="82" t="s">
        <v>20</v>
      </c>
      <c r="G28" s="83" t="str">
        <f>'[1]vnos podatkov'!$E$10</f>
        <v>ANJA REGENT</v>
      </c>
      <c r="H28" s="83" t="str">
        <f>'[1]vnos podatkov'!$E$10</f>
        <v>ANJA REGENT</v>
      </c>
      <c r="I28" s="83" t="str">
        <f>'[1]vnos podatkov'!$E$10</f>
        <v>ANJA REGENT</v>
      </c>
      <c r="J28" s="79" t="s">
        <v>18</v>
      </c>
      <c r="K28" s="84"/>
      <c r="L28" s="84"/>
      <c r="M28" s="3"/>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row>
    <row r="29" spans="1:255" ht="50.1" customHeight="1" x14ac:dyDescent="0.55000000000000004">
      <c r="A29" s="75"/>
      <c r="B29" s="75"/>
      <c r="C29" s="85" t="s">
        <v>21</v>
      </c>
      <c r="D29" s="1"/>
      <c r="E29" s="1"/>
      <c r="F29" s="77" t="s">
        <v>22</v>
      </c>
      <c r="G29" s="83"/>
      <c r="H29" s="83"/>
      <c r="I29" s="83"/>
      <c r="J29" s="79" t="s">
        <v>18</v>
      </c>
      <c r="K29" s="84"/>
      <c r="L29" s="84"/>
    </row>
    <row r="30" spans="1:255" x14ac:dyDescent="0.4">
      <c r="A30" s="75"/>
      <c r="B30" s="75"/>
      <c r="C30" s="75"/>
      <c r="D30" s="75"/>
      <c r="E30" s="75"/>
      <c r="F30" s="75"/>
      <c r="G30" s="75"/>
      <c r="H30" s="75"/>
      <c r="I30" s="75"/>
      <c r="J30" s="75"/>
      <c r="K30" s="75"/>
      <c r="L30" s="75"/>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row>
    <row r="31" spans="1:255" s="39" customFormat="1" ht="30.6" x14ac:dyDescent="0.55000000000000004">
      <c r="A31" s="81"/>
      <c r="B31" s="81"/>
      <c r="C31" s="81"/>
      <c r="D31" s="81"/>
      <c r="E31" s="81"/>
      <c r="F31" s="5"/>
      <c r="G31" s="81"/>
      <c r="H31" s="81"/>
      <c r="I31" s="81"/>
      <c r="J31" s="81"/>
      <c r="K31" s="81"/>
      <c r="L31" s="81"/>
      <c r="M31" s="87"/>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row>
    <row r="32" spans="1:255" x14ac:dyDescent="0.4">
      <c r="A32" s="88"/>
      <c r="B32" s="89"/>
      <c r="C32" s="89"/>
      <c r="D32" s="89"/>
      <c r="E32" s="89"/>
      <c r="F32" s="89"/>
      <c r="G32" s="89"/>
      <c r="H32" s="89"/>
      <c r="I32" s="89"/>
      <c r="J32" s="89"/>
      <c r="K32" s="89"/>
      <c r="L32" s="89"/>
      <c r="M32" s="87"/>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row>
    <row r="33" spans="10:255" x14ac:dyDescent="0.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0:255" x14ac:dyDescent="0.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0:255" ht="30" x14ac:dyDescent="0.5">
      <c r="J35" s="90"/>
      <c r="K35" s="90"/>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0:255" ht="30" x14ac:dyDescent="0.5">
      <c r="J36" s="90"/>
      <c r="K36" s="90"/>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0:255" ht="30" x14ac:dyDescent="0.5">
      <c r="J37" s="90"/>
      <c r="K37" s="90"/>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0:255" ht="30" x14ac:dyDescent="0.5">
      <c r="J38" s="90"/>
      <c r="K38" s="90"/>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0:255" ht="30" x14ac:dyDescent="0.5">
      <c r="J39" s="90"/>
      <c r="K39" s="90"/>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0:255" ht="30" x14ac:dyDescent="0.5">
      <c r="J40" s="90"/>
      <c r="K40" s="90"/>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0:255" ht="30" x14ac:dyDescent="0.5">
      <c r="J41" s="90"/>
      <c r="K41" s="90"/>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0:255" ht="30" x14ac:dyDescent="0.5">
      <c r="J42" s="90"/>
      <c r="K42" s="90"/>
      <c r="N42" s="91"/>
      <c r="O42" s="91"/>
      <c r="P42" s="91"/>
      <c r="Q42" s="91"/>
      <c r="R42" s="91"/>
      <c r="S42" s="91"/>
      <c r="T42" s="91"/>
    </row>
    <row r="43" spans="10:255" ht="30" x14ac:dyDescent="0.5">
      <c r="J43" s="90"/>
      <c r="K43" s="90"/>
      <c r="N43" s="91"/>
      <c r="O43" s="91"/>
      <c r="P43" s="91"/>
      <c r="Q43" s="91"/>
      <c r="R43" s="91"/>
      <c r="S43" s="91"/>
      <c r="T43" s="91"/>
    </row>
    <row r="44" spans="10:255" ht="30" x14ac:dyDescent="0.5">
      <c r="J44" s="90"/>
      <c r="K44" s="90"/>
      <c r="N44" s="91"/>
      <c r="O44" s="91"/>
      <c r="P44" s="91"/>
      <c r="Q44" s="91"/>
      <c r="R44" s="91"/>
      <c r="S44" s="91"/>
      <c r="T44" s="91"/>
    </row>
    <row r="45" spans="10:255" ht="30" x14ac:dyDescent="0.5">
      <c r="J45" s="90"/>
      <c r="K45" s="90"/>
      <c r="N45" s="91"/>
      <c r="O45" s="91"/>
      <c r="P45" s="91"/>
      <c r="Q45" s="91"/>
      <c r="R45" s="91"/>
      <c r="S45" s="91"/>
      <c r="T45" s="91"/>
    </row>
    <row r="46" spans="10:255" ht="30" x14ac:dyDescent="0.5">
      <c r="J46" s="90"/>
      <c r="K46" s="90"/>
      <c r="N46" s="91"/>
      <c r="O46" s="91"/>
      <c r="P46" s="91"/>
      <c r="Q46" s="91"/>
      <c r="R46" s="91"/>
      <c r="S46" s="91"/>
      <c r="T46" s="91"/>
    </row>
    <row r="47" spans="10:255" ht="30" x14ac:dyDescent="0.5">
      <c r="J47" s="90"/>
      <c r="K47" s="90"/>
      <c r="N47" s="91"/>
      <c r="O47" s="91"/>
      <c r="P47" s="91"/>
      <c r="Q47" s="91"/>
      <c r="R47" s="91"/>
      <c r="S47" s="91"/>
      <c r="T47" s="91"/>
    </row>
    <row r="48" spans="10:255" ht="30" x14ac:dyDescent="0.5">
      <c r="J48" s="90"/>
      <c r="K48" s="90"/>
      <c r="N48" s="91"/>
      <c r="O48" s="91"/>
      <c r="P48" s="91"/>
      <c r="Q48" s="91"/>
      <c r="R48" s="91"/>
      <c r="S48" s="91"/>
      <c r="T48" s="91"/>
    </row>
    <row r="49" spans="10:20" ht="30" x14ac:dyDescent="0.5">
      <c r="J49" s="90"/>
      <c r="K49" s="90"/>
      <c r="N49" s="91"/>
      <c r="O49" s="91"/>
      <c r="P49" s="91"/>
      <c r="Q49" s="91"/>
      <c r="R49" s="91"/>
      <c r="S49" s="91"/>
      <c r="T49" s="91"/>
    </row>
    <row r="50" spans="10:20" ht="30" x14ac:dyDescent="0.5">
      <c r="J50" s="90"/>
      <c r="K50" s="90"/>
      <c r="N50" s="91"/>
      <c r="O50" s="91"/>
      <c r="P50" s="91"/>
      <c r="Q50" s="91"/>
      <c r="R50" s="91"/>
      <c r="S50" s="91"/>
      <c r="T50" s="91"/>
    </row>
    <row r="51" spans="10:20" ht="30" x14ac:dyDescent="0.5">
      <c r="J51" s="90"/>
      <c r="K51" s="90"/>
      <c r="N51" s="91"/>
      <c r="O51" s="91"/>
      <c r="P51" s="91"/>
      <c r="Q51" s="91"/>
      <c r="R51" s="91"/>
      <c r="S51" s="91"/>
      <c r="T51" s="91"/>
    </row>
    <row r="52" spans="10:20" ht="30" x14ac:dyDescent="0.5">
      <c r="J52" s="90"/>
      <c r="K52" s="90"/>
      <c r="N52" s="91"/>
      <c r="O52" s="91"/>
      <c r="P52" s="91"/>
      <c r="Q52" s="91"/>
      <c r="R52" s="91"/>
      <c r="S52" s="91"/>
      <c r="T52" s="91"/>
    </row>
    <row r="53" spans="10:20" ht="30" x14ac:dyDescent="0.5">
      <c r="J53" s="90"/>
      <c r="K53" s="90"/>
      <c r="N53" s="91"/>
      <c r="O53" s="91"/>
      <c r="P53" s="91"/>
      <c r="Q53" s="91"/>
      <c r="R53" s="91"/>
      <c r="S53" s="91"/>
      <c r="T53" s="91"/>
    </row>
    <row r="54" spans="10:20" ht="30" x14ac:dyDescent="0.5">
      <c r="J54" s="90"/>
      <c r="K54" s="90"/>
      <c r="N54" s="91"/>
      <c r="O54" s="91"/>
      <c r="P54" s="91"/>
      <c r="Q54" s="91"/>
      <c r="R54" s="91"/>
      <c r="S54" s="91"/>
      <c r="T54" s="91"/>
    </row>
    <row r="55" spans="10:20" ht="30" x14ac:dyDescent="0.5">
      <c r="J55" s="90"/>
      <c r="K55" s="90"/>
      <c r="N55" s="91"/>
      <c r="O55" s="91"/>
      <c r="P55" s="91"/>
      <c r="Q55" s="91"/>
      <c r="R55" s="91"/>
      <c r="S55" s="91"/>
      <c r="T55" s="91"/>
    </row>
    <row r="56" spans="10:20" ht="30" x14ac:dyDescent="0.5">
      <c r="J56" s="90"/>
      <c r="K56" s="90"/>
      <c r="N56" s="91"/>
      <c r="O56" s="91"/>
      <c r="P56" s="91"/>
      <c r="Q56" s="91"/>
      <c r="R56" s="91"/>
      <c r="S56" s="91"/>
      <c r="T56" s="91"/>
    </row>
    <row r="57" spans="10:20" ht="30" x14ac:dyDescent="0.5">
      <c r="J57" s="90"/>
      <c r="K57" s="90"/>
      <c r="N57" s="91"/>
      <c r="O57" s="91"/>
      <c r="P57" s="91"/>
      <c r="Q57" s="91"/>
      <c r="R57" s="91"/>
      <c r="S57" s="91"/>
      <c r="T57" s="91"/>
    </row>
    <row r="58" spans="10:20" ht="30" x14ac:dyDescent="0.5">
      <c r="J58" s="90"/>
      <c r="K58" s="90"/>
      <c r="N58" s="91"/>
      <c r="O58" s="91"/>
      <c r="P58" s="91"/>
      <c r="Q58" s="91"/>
      <c r="R58" s="91"/>
      <c r="S58" s="91"/>
      <c r="T58" s="91"/>
    </row>
    <row r="59" spans="10:20" ht="30" x14ac:dyDescent="0.5">
      <c r="J59" s="90"/>
      <c r="K59" s="90"/>
      <c r="N59" s="91"/>
      <c r="O59" s="91"/>
      <c r="P59" s="91"/>
      <c r="Q59" s="91"/>
      <c r="R59" s="91"/>
      <c r="S59" s="91"/>
      <c r="T59" s="91"/>
    </row>
    <row r="60" spans="10:20" ht="30" x14ac:dyDescent="0.5">
      <c r="J60" s="90"/>
      <c r="K60" s="90"/>
      <c r="N60" s="91"/>
      <c r="O60" s="91"/>
      <c r="P60" s="91"/>
      <c r="Q60" s="91"/>
      <c r="R60" s="91"/>
      <c r="S60" s="91"/>
      <c r="T60" s="91"/>
    </row>
    <row r="61" spans="10:20" ht="30" x14ac:dyDescent="0.5">
      <c r="J61" s="90"/>
      <c r="K61" s="90"/>
      <c r="N61" s="91"/>
      <c r="O61" s="91"/>
      <c r="P61" s="91"/>
      <c r="Q61" s="91"/>
      <c r="R61" s="91"/>
      <c r="S61" s="91"/>
      <c r="T61" s="91"/>
    </row>
    <row r="62" spans="10:20" ht="30" x14ac:dyDescent="0.5">
      <c r="J62" s="90"/>
      <c r="K62" s="90"/>
      <c r="N62" s="91"/>
      <c r="O62" s="91"/>
      <c r="P62" s="91"/>
      <c r="Q62" s="91"/>
      <c r="R62" s="91"/>
      <c r="S62" s="91"/>
      <c r="T62" s="91"/>
    </row>
    <row r="63" spans="10:20" ht="30" x14ac:dyDescent="0.5">
      <c r="J63" s="90"/>
      <c r="K63" s="90"/>
      <c r="N63" s="91"/>
      <c r="O63" s="91"/>
      <c r="P63" s="91"/>
      <c r="Q63" s="91"/>
      <c r="R63" s="91"/>
      <c r="S63" s="91"/>
      <c r="T63" s="91"/>
    </row>
    <row r="64" spans="10:20" ht="30" x14ac:dyDescent="0.5">
      <c r="J64" s="90"/>
      <c r="K64" s="90"/>
      <c r="N64" s="91"/>
      <c r="O64" s="91"/>
      <c r="P64" s="91"/>
      <c r="Q64" s="91"/>
      <c r="R64" s="91"/>
      <c r="S64" s="91"/>
      <c r="T64" s="91"/>
    </row>
    <row r="65" spans="10:20" ht="30" x14ac:dyDescent="0.5">
      <c r="J65" s="90"/>
      <c r="K65" s="90"/>
      <c r="N65" s="91"/>
      <c r="O65" s="91"/>
      <c r="P65" s="91"/>
      <c r="Q65" s="91"/>
      <c r="R65" s="91"/>
      <c r="S65" s="91"/>
      <c r="T65" s="91"/>
    </row>
    <row r="66" spans="10:20" ht="30" x14ac:dyDescent="0.5">
      <c r="J66" s="90"/>
      <c r="K66" s="90"/>
      <c r="N66" s="91"/>
      <c r="O66" s="91"/>
      <c r="P66" s="91"/>
      <c r="Q66" s="91"/>
      <c r="R66" s="91"/>
      <c r="S66" s="91"/>
      <c r="T66" s="91"/>
    </row>
    <row r="67" spans="10:20" ht="30" x14ac:dyDescent="0.5">
      <c r="J67" s="90"/>
      <c r="K67" s="90"/>
      <c r="N67" s="91"/>
      <c r="O67" s="91"/>
      <c r="P67" s="91"/>
      <c r="Q67" s="91"/>
      <c r="R67" s="91"/>
      <c r="S67" s="91"/>
      <c r="T67" s="91"/>
    </row>
    <row r="68" spans="10:20" ht="30" x14ac:dyDescent="0.5">
      <c r="J68" s="90"/>
      <c r="K68" s="90"/>
      <c r="N68" s="91"/>
      <c r="O68" s="91"/>
      <c r="P68" s="91"/>
      <c r="Q68" s="91"/>
      <c r="R68" s="91"/>
      <c r="S68" s="91"/>
      <c r="T68" s="91"/>
    </row>
    <row r="69" spans="10:20" ht="30" x14ac:dyDescent="0.5">
      <c r="J69" s="90"/>
      <c r="K69" s="90"/>
      <c r="N69" s="91"/>
      <c r="O69" s="91"/>
      <c r="P69" s="91"/>
      <c r="Q69" s="91"/>
      <c r="R69" s="91"/>
      <c r="S69" s="91"/>
      <c r="T69" s="91"/>
    </row>
    <row r="70" spans="10:20" ht="30" x14ac:dyDescent="0.5">
      <c r="J70" s="90"/>
      <c r="K70" s="90"/>
      <c r="N70" s="91"/>
      <c r="O70" s="91"/>
      <c r="P70" s="91"/>
      <c r="Q70" s="91"/>
      <c r="R70" s="91"/>
      <c r="S70" s="91"/>
      <c r="T70" s="91"/>
    </row>
    <row r="71" spans="10:20" ht="30" x14ac:dyDescent="0.5">
      <c r="J71" s="90"/>
      <c r="K71" s="90"/>
      <c r="N71" s="91"/>
      <c r="O71" s="91"/>
      <c r="P71" s="91"/>
      <c r="Q71" s="91"/>
      <c r="R71" s="91"/>
      <c r="S71" s="91"/>
      <c r="T71" s="91"/>
    </row>
    <row r="72" spans="10:20" ht="30" x14ac:dyDescent="0.5">
      <c r="J72" s="90"/>
      <c r="K72" s="90"/>
      <c r="N72" s="91"/>
      <c r="O72" s="91"/>
      <c r="P72" s="91"/>
      <c r="Q72" s="91"/>
      <c r="R72" s="91"/>
      <c r="S72" s="91"/>
      <c r="T72" s="91"/>
    </row>
    <row r="73" spans="10:20" ht="30" x14ac:dyDescent="0.5">
      <c r="J73" s="90"/>
      <c r="K73" s="90"/>
      <c r="N73" s="91"/>
      <c r="O73" s="91"/>
      <c r="P73" s="91"/>
      <c r="Q73" s="91"/>
      <c r="R73" s="91"/>
      <c r="S73" s="91"/>
      <c r="T73" s="91"/>
    </row>
    <row r="74" spans="10:20" ht="30" x14ac:dyDescent="0.5">
      <c r="J74" s="90"/>
      <c r="K74" s="90"/>
      <c r="N74" s="91"/>
      <c r="O74" s="91"/>
      <c r="P74" s="91"/>
      <c r="Q74" s="91"/>
      <c r="R74" s="91"/>
      <c r="S74" s="91"/>
      <c r="T74" s="91"/>
    </row>
    <row r="75" spans="10:20" ht="30" x14ac:dyDescent="0.5">
      <c r="J75" s="90"/>
      <c r="K75" s="90"/>
      <c r="N75" s="91"/>
      <c r="O75" s="91"/>
      <c r="P75" s="91"/>
      <c r="Q75" s="91"/>
      <c r="R75" s="91"/>
      <c r="S75" s="91"/>
      <c r="T75" s="91"/>
    </row>
    <row r="76" spans="10:20" ht="30" x14ac:dyDescent="0.5">
      <c r="J76" s="90"/>
      <c r="K76" s="90"/>
      <c r="N76" s="91"/>
      <c r="O76" s="91"/>
      <c r="P76" s="91"/>
      <c r="Q76" s="91"/>
      <c r="R76" s="91"/>
      <c r="S76" s="91"/>
      <c r="T76" s="91"/>
    </row>
    <row r="77" spans="10:20" ht="30" x14ac:dyDescent="0.5">
      <c r="J77" s="90"/>
      <c r="K77" s="90"/>
      <c r="N77" s="91"/>
      <c r="O77" s="91"/>
      <c r="P77" s="91"/>
      <c r="Q77" s="91"/>
      <c r="R77" s="91"/>
      <c r="S77" s="91"/>
      <c r="T77" s="91"/>
    </row>
    <row r="78" spans="10:20" ht="30" x14ac:dyDescent="0.5">
      <c r="J78" s="90"/>
      <c r="K78" s="90"/>
      <c r="N78" s="91"/>
      <c r="O78" s="91"/>
      <c r="P78" s="91"/>
      <c r="Q78" s="91"/>
      <c r="R78" s="91"/>
      <c r="S78" s="91"/>
      <c r="T78" s="91"/>
    </row>
    <row r="79" spans="10:20" ht="30" x14ac:dyDescent="0.5">
      <c r="J79" s="90"/>
      <c r="K79" s="90"/>
      <c r="N79" s="91"/>
      <c r="O79" s="91"/>
      <c r="P79" s="91"/>
      <c r="Q79" s="91"/>
      <c r="R79" s="91"/>
      <c r="S79" s="91"/>
      <c r="T79" s="91"/>
    </row>
    <row r="80" spans="10:20" ht="30" x14ac:dyDescent="0.5">
      <c r="J80" s="90"/>
      <c r="K80" s="90"/>
      <c r="N80" s="91"/>
      <c r="O80" s="91"/>
      <c r="P80" s="91"/>
      <c r="Q80" s="91"/>
      <c r="R80" s="91"/>
      <c r="S80" s="91"/>
      <c r="T80" s="91"/>
    </row>
    <row r="81" spans="10:20" ht="30" x14ac:dyDescent="0.5">
      <c r="J81" s="90"/>
      <c r="K81" s="90"/>
      <c r="N81" s="91"/>
      <c r="O81" s="91"/>
      <c r="P81" s="91"/>
      <c r="Q81" s="91"/>
      <c r="R81" s="91"/>
      <c r="S81" s="91"/>
      <c r="T81" s="91"/>
    </row>
    <row r="82" spans="10:20" ht="30" x14ac:dyDescent="0.5">
      <c r="J82" s="90"/>
      <c r="K82" s="90"/>
      <c r="N82" s="91"/>
      <c r="O82" s="91"/>
      <c r="P82" s="91"/>
      <c r="Q82" s="91"/>
      <c r="R82" s="91"/>
      <c r="S82" s="91"/>
      <c r="T82" s="91"/>
    </row>
    <row r="83" spans="10:20" ht="30" x14ac:dyDescent="0.5">
      <c r="J83" s="90"/>
      <c r="K83" s="92"/>
      <c r="N83" s="91"/>
      <c r="O83" s="91"/>
      <c r="P83" s="91"/>
      <c r="Q83" s="91"/>
      <c r="R83" s="91"/>
      <c r="S83" s="91"/>
      <c r="T83" s="91"/>
    </row>
    <row r="84" spans="10:20" ht="30" x14ac:dyDescent="0.5">
      <c r="J84" s="90"/>
      <c r="K84" s="90"/>
      <c r="N84" s="91"/>
      <c r="O84" s="91"/>
      <c r="P84" s="91"/>
      <c r="Q84" s="91"/>
      <c r="R84" s="91"/>
      <c r="S84" s="91"/>
      <c r="T84" s="91"/>
    </row>
    <row r="85" spans="10:20" ht="30" x14ac:dyDescent="0.5">
      <c r="J85" s="90"/>
      <c r="K85" s="90"/>
      <c r="N85" s="91"/>
      <c r="O85" s="91"/>
      <c r="P85" s="91"/>
      <c r="Q85" s="91"/>
      <c r="R85" s="91"/>
      <c r="S85" s="91"/>
      <c r="T85" s="91"/>
    </row>
    <row r="86" spans="10:20" ht="30" x14ac:dyDescent="0.5">
      <c r="J86" s="90"/>
      <c r="K86" s="90"/>
      <c r="N86" s="91"/>
      <c r="O86" s="91"/>
      <c r="P86" s="91"/>
      <c r="Q86" s="91"/>
      <c r="R86" s="91"/>
      <c r="S86" s="91"/>
      <c r="T86" s="91"/>
    </row>
    <row r="87" spans="10:20" ht="30" x14ac:dyDescent="0.5">
      <c r="J87" s="90"/>
      <c r="K87" s="90"/>
      <c r="N87" s="91"/>
      <c r="O87" s="91"/>
      <c r="P87" s="91"/>
      <c r="Q87" s="91"/>
      <c r="R87" s="91"/>
      <c r="S87" s="91"/>
      <c r="T87" s="91"/>
    </row>
    <row r="88" spans="10:20" ht="30" x14ac:dyDescent="0.5">
      <c r="J88" s="90"/>
      <c r="K88" s="90"/>
      <c r="N88" s="91"/>
      <c r="O88" s="91"/>
      <c r="P88" s="91"/>
      <c r="Q88" s="91"/>
      <c r="R88" s="91"/>
      <c r="S88" s="91"/>
      <c r="T88" s="91"/>
    </row>
    <row r="89" spans="10:20" ht="30" x14ac:dyDescent="0.5">
      <c r="J89" s="90"/>
      <c r="K89" s="90"/>
      <c r="N89" s="91"/>
      <c r="O89" s="91"/>
      <c r="P89" s="91"/>
      <c r="Q89" s="91"/>
      <c r="R89" s="91"/>
      <c r="S89" s="91"/>
      <c r="T89" s="91"/>
    </row>
    <row r="90" spans="10:20" ht="30" x14ac:dyDescent="0.5">
      <c r="J90" s="90"/>
      <c r="K90" s="90"/>
      <c r="N90" s="91"/>
      <c r="O90" s="91"/>
      <c r="P90" s="91"/>
      <c r="Q90" s="91"/>
      <c r="R90" s="91"/>
      <c r="S90" s="91"/>
      <c r="T90" s="91"/>
    </row>
    <row r="91" spans="10:20" ht="30" x14ac:dyDescent="0.5">
      <c r="J91" s="90"/>
      <c r="K91" s="90"/>
      <c r="N91" s="91"/>
      <c r="O91" s="91"/>
      <c r="P91" s="91"/>
      <c r="Q91" s="91"/>
      <c r="R91" s="91"/>
      <c r="S91" s="91"/>
      <c r="T91" s="91"/>
    </row>
    <row r="92" spans="10:20" ht="30" x14ac:dyDescent="0.5">
      <c r="J92" s="90"/>
      <c r="K92" s="90"/>
      <c r="N92" s="91"/>
      <c r="O92" s="91"/>
      <c r="P92" s="91"/>
      <c r="Q92" s="91"/>
      <c r="R92" s="91"/>
      <c r="S92" s="91"/>
      <c r="T92" s="91"/>
    </row>
    <row r="93" spans="10:20" ht="30" x14ac:dyDescent="0.5">
      <c r="J93" s="90"/>
      <c r="K93" s="90"/>
      <c r="N93" s="91"/>
      <c r="O93" s="91"/>
      <c r="P93" s="91"/>
      <c r="Q93" s="91"/>
      <c r="R93" s="91"/>
      <c r="S93" s="91"/>
      <c r="T93" s="91"/>
    </row>
    <row r="94" spans="10:20" ht="30" x14ac:dyDescent="0.5">
      <c r="J94" s="90"/>
      <c r="K94" s="90"/>
      <c r="N94" s="91"/>
      <c r="O94" s="91"/>
      <c r="P94" s="91"/>
      <c r="Q94" s="91"/>
      <c r="R94" s="91"/>
      <c r="S94" s="91"/>
      <c r="T94" s="91"/>
    </row>
    <row r="95" spans="10:20" ht="30" x14ac:dyDescent="0.5">
      <c r="J95" s="90"/>
      <c r="K95" s="90"/>
      <c r="N95" s="91"/>
      <c r="O95" s="91"/>
      <c r="P95" s="91"/>
      <c r="Q95" s="91"/>
      <c r="R95" s="91"/>
      <c r="S95" s="91"/>
      <c r="T95" s="91"/>
    </row>
    <row r="96" spans="10:20" ht="30" x14ac:dyDescent="0.5">
      <c r="J96" s="90"/>
      <c r="K96" s="90"/>
      <c r="N96" s="91"/>
      <c r="O96" s="91"/>
      <c r="P96" s="91"/>
      <c r="Q96" s="91"/>
      <c r="R96" s="91"/>
      <c r="S96" s="91"/>
      <c r="T96" s="91"/>
    </row>
    <row r="97" spans="10:20" ht="30" x14ac:dyDescent="0.5">
      <c r="J97" s="90"/>
      <c r="K97" s="90"/>
      <c r="N97" s="91"/>
      <c r="O97" s="91"/>
      <c r="P97" s="91"/>
      <c r="Q97" s="91"/>
      <c r="R97" s="91"/>
      <c r="S97" s="91"/>
      <c r="T97" s="91"/>
    </row>
    <row r="98" spans="10:20" ht="30" x14ac:dyDescent="0.5">
      <c r="J98" s="90"/>
      <c r="K98" s="90"/>
      <c r="N98" s="91"/>
      <c r="O98" s="91"/>
      <c r="P98" s="91"/>
      <c r="Q98" s="91"/>
      <c r="R98" s="91"/>
      <c r="S98" s="91"/>
      <c r="T98" s="91"/>
    </row>
    <row r="99" spans="10:20" ht="30" x14ac:dyDescent="0.5">
      <c r="J99" s="90"/>
      <c r="K99" s="90"/>
      <c r="N99" s="91"/>
      <c r="O99" s="91"/>
      <c r="P99" s="91"/>
      <c r="Q99" s="91"/>
      <c r="R99" s="91"/>
      <c r="S99" s="91"/>
      <c r="T99" s="91"/>
    </row>
    <row r="100" spans="10:20" ht="30" x14ac:dyDescent="0.5">
      <c r="J100" s="90"/>
      <c r="K100" s="90"/>
      <c r="N100" s="91"/>
      <c r="O100" s="91"/>
      <c r="P100" s="91"/>
      <c r="Q100" s="91"/>
      <c r="R100" s="91"/>
      <c r="S100" s="91"/>
      <c r="T100" s="91"/>
    </row>
    <row r="101" spans="10:20" ht="30" x14ac:dyDescent="0.5">
      <c r="J101" s="90"/>
      <c r="K101" s="90"/>
      <c r="N101" s="91"/>
      <c r="O101" s="91"/>
      <c r="P101" s="91"/>
      <c r="Q101" s="91"/>
      <c r="R101" s="91"/>
      <c r="S101" s="91"/>
      <c r="T101" s="91"/>
    </row>
    <row r="102" spans="10:20" ht="30" x14ac:dyDescent="0.5">
      <c r="J102" s="90"/>
      <c r="K102" s="90"/>
      <c r="N102" s="91"/>
      <c r="O102" s="91"/>
      <c r="P102" s="91"/>
      <c r="Q102" s="91"/>
      <c r="R102" s="91"/>
      <c r="S102" s="91"/>
      <c r="T102" s="91"/>
    </row>
    <row r="103" spans="10:20" ht="30" x14ac:dyDescent="0.5">
      <c r="J103" s="90"/>
      <c r="K103" s="90"/>
      <c r="N103" s="91"/>
      <c r="O103" s="91"/>
      <c r="P103" s="91"/>
      <c r="Q103" s="91"/>
      <c r="R103" s="91"/>
      <c r="S103" s="91"/>
      <c r="T103" s="91"/>
    </row>
    <row r="104" spans="10:20" ht="30" x14ac:dyDescent="0.5">
      <c r="J104" s="90"/>
      <c r="K104" s="90"/>
      <c r="N104" s="91"/>
      <c r="O104" s="91"/>
      <c r="P104" s="91"/>
      <c r="Q104" s="91"/>
      <c r="R104" s="91"/>
      <c r="S104" s="91"/>
      <c r="T104" s="91"/>
    </row>
    <row r="105" spans="10:20" ht="30" x14ac:dyDescent="0.5">
      <c r="J105" s="90"/>
      <c r="K105" s="90"/>
      <c r="N105" s="91"/>
      <c r="O105" s="91"/>
      <c r="P105" s="91"/>
      <c r="Q105" s="91"/>
      <c r="R105" s="91"/>
      <c r="S105" s="91"/>
      <c r="T105" s="91"/>
    </row>
    <row r="106" spans="10:20" ht="30" x14ac:dyDescent="0.5">
      <c r="J106" s="90"/>
      <c r="K106" s="90"/>
      <c r="N106" s="91"/>
      <c r="O106" s="91"/>
      <c r="P106" s="91"/>
      <c r="Q106" s="91"/>
      <c r="R106" s="91"/>
      <c r="S106" s="91"/>
      <c r="T106" s="91"/>
    </row>
    <row r="107" spans="10:20" ht="30" x14ac:dyDescent="0.5">
      <c r="J107" s="90"/>
      <c r="K107" s="90"/>
      <c r="N107" s="91"/>
      <c r="O107" s="91"/>
      <c r="P107" s="91"/>
      <c r="Q107" s="91"/>
      <c r="R107" s="91"/>
      <c r="S107" s="91"/>
      <c r="T107" s="91"/>
    </row>
    <row r="108" spans="10:20" ht="30" x14ac:dyDescent="0.5">
      <c r="J108" s="90"/>
      <c r="K108" s="90"/>
      <c r="N108" s="91"/>
      <c r="O108" s="91"/>
      <c r="P108" s="91"/>
      <c r="Q108" s="91"/>
      <c r="R108" s="91"/>
      <c r="S108" s="91"/>
      <c r="T108" s="91"/>
    </row>
    <row r="109" spans="10:20" ht="30" x14ac:dyDescent="0.5">
      <c r="J109" s="90"/>
      <c r="K109" s="90"/>
      <c r="N109" s="91"/>
      <c r="O109" s="91"/>
      <c r="P109" s="91"/>
      <c r="Q109" s="91"/>
      <c r="R109" s="91"/>
      <c r="S109" s="91"/>
      <c r="T109" s="91"/>
    </row>
    <row r="110" spans="10:20" ht="30" x14ac:dyDescent="0.5">
      <c r="J110" s="90"/>
      <c r="K110" s="90"/>
      <c r="N110" s="91"/>
      <c r="O110" s="91"/>
      <c r="P110" s="91"/>
      <c r="Q110" s="91"/>
      <c r="R110" s="91"/>
      <c r="S110" s="91"/>
      <c r="T110" s="91"/>
    </row>
    <row r="111" spans="10:20" ht="30" x14ac:dyDescent="0.5">
      <c r="J111" s="90"/>
      <c r="K111" s="90"/>
      <c r="N111" s="91"/>
      <c r="O111" s="91"/>
      <c r="P111" s="91"/>
      <c r="Q111" s="91"/>
      <c r="R111" s="91"/>
      <c r="S111" s="91"/>
      <c r="T111" s="91"/>
    </row>
    <row r="112" spans="10:20" ht="30" x14ac:dyDescent="0.5">
      <c r="J112" s="90"/>
      <c r="K112" s="90"/>
      <c r="N112" s="91"/>
      <c r="O112" s="91"/>
      <c r="P112" s="91"/>
      <c r="Q112" s="91"/>
      <c r="R112" s="91"/>
      <c r="S112" s="91"/>
      <c r="T112" s="91"/>
    </row>
    <row r="113" spans="10:20" ht="30" x14ac:dyDescent="0.5">
      <c r="J113" s="90"/>
      <c r="K113" s="90"/>
      <c r="N113" s="91"/>
      <c r="O113" s="91"/>
      <c r="P113" s="91"/>
      <c r="Q113" s="91"/>
      <c r="R113" s="91"/>
      <c r="S113" s="91"/>
      <c r="T113" s="91"/>
    </row>
    <row r="114" spans="10:20" ht="30" x14ac:dyDescent="0.5">
      <c r="J114" s="90"/>
      <c r="K114" s="90"/>
      <c r="N114" s="91"/>
      <c r="O114" s="91"/>
      <c r="P114" s="91"/>
      <c r="Q114" s="91"/>
      <c r="R114" s="91"/>
      <c r="S114" s="91"/>
      <c r="T114" s="91"/>
    </row>
    <row r="115" spans="10:20" ht="30" x14ac:dyDescent="0.5">
      <c r="J115" s="90"/>
      <c r="K115" s="90"/>
      <c r="N115" s="91"/>
      <c r="O115" s="91"/>
      <c r="P115" s="91"/>
      <c r="Q115" s="91"/>
      <c r="R115" s="91"/>
      <c r="S115" s="91"/>
      <c r="T115" s="91"/>
    </row>
    <row r="116" spans="10:20" ht="30" x14ac:dyDescent="0.5">
      <c r="J116" s="90"/>
      <c r="K116" s="90"/>
      <c r="N116" s="91"/>
      <c r="O116" s="91"/>
      <c r="P116" s="91"/>
      <c r="Q116" s="91"/>
      <c r="R116" s="91"/>
      <c r="S116" s="91"/>
      <c r="T116" s="91"/>
    </row>
    <row r="117" spans="10:20" ht="30" x14ac:dyDescent="0.5">
      <c r="J117" s="90"/>
      <c r="K117" s="90"/>
      <c r="N117" s="91"/>
      <c r="O117" s="91"/>
      <c r="P117" s="91"/>
      <c r="Q117" s="91"/>
      <c r="R117" s="91"/>
      <c r="S117" s="91"/>
      <c r="T117" s="91"/>
    </row>
    <row r="118" spans="10:20" ht="30" x14ac:dyDescent="0.5">
      <c r="J118" s="90"/>
      <c r="K118" s="90"/>
      <c r="N118" s="91"/>
      <c r="O118" s="91"/>
      <c r="P118" s="91"/>
      <c r="Q118" s="91"/>
      <c r="R118" s="91"/>
      <c r="S118" s="91"/>
      <c r="T118" s="91"/>
    </row>
    <row r="119" spans="10:20" ht="30" x14ac:dyDescent="0.5">
      <c r="J119" s="90"/>
      <c r="K119" s="90"/>
      <c r="N119" s="91"/>
      <c r="O119" s="91"/>
      <c r="P119" s="91"/>
      <c r="Q119" s="91"/>
      <c r="R119" s="91"/>
      <c r="S119" s="91"/>
      <c r="T119" s="91"/>
    </row>
    <row r="120" spans="10:20" ht="30" x14ac:dyDescent="0.5">
      <c r="J120" s="90"/>
      <c r="K120" s="90"/>
      <c r="N120" s="91"/>
      <c r="O120" s="91"/>
      <c r="P120" s="91"/>
      <c r="Q120" s="91"/>
      <c r="R120" s="91"/>
      <c r="S120" s="91"/>
      <c r="T120" s="91"/>
    </row>
    <row r="121" spans="10:20" ht="30" x14ac:dyDescent="0.5">
      <c r="J121" s="90"/>
      <c r="K121" s="90"/>
      <c r="N121" s="91"/>
      <c r="O121" s="91"/>
      <c r="P121" s="91"/>
      <c r="Q121" s="91"/>
      <c r="R121" s="91"/>
      <c r="S121" s="91"/>
      <c r="T121" s="91"/>
    </row>
    <row r="122" spans="10:20" ht="30" x14ac:dyDescent="0.5">
      <c r="J122" s="90"/>
      <c r="K122" s="90"/>
      <c r="N122" s="91"/>
      <c r="O122" s="91"/>
      <c r="P122" s="91"/>
      <c r="Q122" s="91"/>
      <c r="R122" s="91"/>
      <c r="S122" s="91"/>
      <c r="T122" s="91"/>
    </row>
    <row r="123" spans="10:20" ht="30" x14ac:dyDescent="0.5">
      <c r="J123" s="90"/>
      <c r="K123" s="90"/>
      <c r="N123" s="91"/>
      <c r="O123" s="91"/>
      <c r="P123" s="91"/>
      <c r="Q123" s="91"/>
      <c r="R123" s="91"/>
      <c r="S123" s="91"/>
      <c r="T123" s="91"/>
    </row>
    <row r="124" spans="10:20" ht="30" x14ac:dyDescent="0.5">
      <c r="J124" s="90"/>
      <c r="K124" s="90"/>
      <c r="N124" s="91"/>
      <c r="O124" s="91"/>
      <c r="P124" s="91"/>
      <c r="Q124" s="91"/>
      <c r="R124" s="91"/>
      <c r="S124" s="91"/>
      <c r="T124" s="91"/>
    </row>
    <row r="125" spans="10:20" ht="30" x14ac:dyDescent="0.5">
      <c r="J125" s="90"/>
      <c r="K125" s="90"/>
      <c r="N125" s="91"/>
      <c r="O125" s="91"/>
      <c r="P125" s="91"/>
      <c r="Q125" s="91"/>
      <c r="R125" s="91"/>
      <c r="S125" s="91"/>
      <c r="T125" s="91"/>
    </row>
    <row r="126" spans="10:20" ht="30" x14ac:dyDescent="0.5">
      <c r="J126" s="90"/>
      <c r="K126" s="90"/>
      <c r="N126" s="91"/>
      <c r="O126" s="91"/>
      <c r="P126" s="91"/>
      <c r="Q126" s="91"/>
      <c r="R126" s="91"/>
      <c r="S126" s="91"/>
      <c r="T126" s="91"/>
    </row>
    <row r="127" spans="10:20" ht="30" x14ac:dyDescent="0.5">
      <c r="J127" s="90"/>
      <c r="K127" s="90"/>
      <c r="N127" s="91"/>
      <c r="O127" s="91"/>
      <c r="P127" s="91"/>
      <c r="Q127" s="91"/>
      <c r="R127" s="91"/>
      <c r="S127" s="91"/>
      <c r="T127" s="91"/>
    </row>
    <row r="128" spans="10:20" ht="30" x14ac:dyDescent="0.5">
      <c r="J128" s="90"/>
      <c r="K128" s="90"/>
      <c r="N128" s="91"/>
      <c r="O128" s="91"/>
      <c r="P128" s="91"/>
      <c r="Q128" s="91"/>
      <c r="R128" s="91"/>
      <c r="S128" s="91"/>
      <c r="T128" s="91"/>
    </row>
    <row r="129" spans="10:20" ht="30" x14ac:dyDescent="0.5">
      <c r="J129" s="90"/>
      <c r="K129" s="90"/>
      <c r="N129" s="91"/>
      <c r="O129" s="91"/>
      <c r="P129" s="91"/>
      <c r="Q129" s="91"/>
      <c r="R129" s="91"/>
      <c r="S129" s="91"/>
      <c r="T129" s="91"/>
    </row>
    <row r="130" spans="10:20" ht="30" x14ac:dyDescent="0.5">
      <c r="J130" s="90"/>
      <c r="K130" s="90"/>
      <c r="N130" s="91"/>
      <c r="O130" s="91"/>
      <c r="P130" s="91"/>
      <c r="Q130" s="91"/>
      <c r="R130" s="91"/>
      <c r="S130" s="91"/>
      <c r="T130" s="91"/>
    </row>
    <row r="131" spans="10:20" ht="30" x14ac:dyDescent="0.5">
      <c r="J131" s="90"/>
      <c r="K131" s="90"/>
      <c r="N131" s="91"/>
      <c r="O131" s="91"/>
      <c r="P131" s="91"/>
      <c r="Q131" s="91"/>
      <c r="R131" s="91"/>
      <c r="S131" s="91"/>
      <c r="T131" s="91"/>
    </row>
    <row r="132" spans="10:20" ht="30" x14ac:dyDescent="0.5">
      <c r="J132" s="90"/>
      <c r="K132" s="90"/>
      <c r="N132" s="91"/>
      <c r="O132" s="91"/>
      <c r="P132" s="91"/>
      <c r="Q132" s="91"/>
      <c r="R132" s="91"/>
      <c r="S132" s="91"/>
      <c r="T132" s="91"/>
    </row>
    <row r="133" spans="10:20" ht="30" x14ac:dyDescent="0.5">
      <c r="J133" s="90"/>
      <c r="K133" s="90"/>
      <c r="N133" s="91"/>
      <c r="O133" s="91"/>
      <c r="P133" s="91"/>
      <c r="Q133" s="91"/>
      <c r="R133" s="91"/>
      <c r="S133" s="91"/>
      <c r="T133" s="91"/>
    </row>
    <row r="134" spans="10:20" ht="30" x14ac:dyDescent="0.5">
      <c r="J134" s="90"/>
      <c r="K134" s="90"/>
      <c r="N134" s="91"/>
      <c r="O134" s="91"/>
      <c r="P134" s="91"/>
      <c r="Q134" s="91"/>
      <c r="R134" s="91"/>
      <c r="S134" s="91"/>
      <c r="T134" s="91"/>
    </row>
    <row r="135" spans="10:20" ht="30" x14ac:dyDescent="0.5">
      <c r="J135" s="90"/>
      <c r="K135" s="90"/>
      <c r="N135" s="91"/>
      <c r="O135" s="91"/>
      <c r="P135" s="91"/>
      <c r="Q135" s="91"/>
      <c r="R135" s="91"/>
      <c r="S135" s="91"/>
      <c r="T135" s="91"/>
    </row>
    <row r="136" spans="10:20" ht="30" x14ac:dyDescent="0.5">
      <c r="J136" s="90"/>
      <c r="K136" s="90"/>
      <c r="N136" s="91"/>
      <c r="O136" s="91"/>
      <c r="P136" s="91"/>
      <c r="Q136" s="91"/>
      <c r="R136" s="91"/>
      <c r="S136" s="91"/>
      <c r="T136" s="91"/>
    </row>
    <row r="137" spans="10:20" ht="30" x14ac:dyDescent="0.5">
      <c r="J137" s="90"/>
      <c r="K137" s="90"/>
      <c r="N137" s="91"/>
      <c r="O137" s="91"/>
      <c r="P137" s="91"/>
      <c r="Q137" s="91"/>
      <c r="R137" s="91"/>
      <c r="S137" s="91"/>
      <c r="T137" s="91"/>
    </row>
    <row r="138" spans="10:20" ht="30" x14ac:dyDescent="0.5">
      <c r="J138" s="90"/>
      <c r="K138" s="90"/>
      <c r="N138" s="91"/>
      <c r="O138" s="91"/>
      <c r="P138" s="91"/>
      <c r="Q138" s="91"/>
      <c r="R138" s="91"/>
      <c r="S138" s="91"/>
      <c r="T138" s="91"/>
    </row>
    <row r="139" spans="10:20" ht="30" x14ac:dyDescent="0.5">
      <c r="J139" s="90"/>
      <c r="K139" s="90"/>
      <c r="N139" s="91"/>
      <c r="O139" s="91"/>
      <c r="P139" s="91"/>
      <c r="Q139" s="91"/>
      <c r="R139" s="91"/>
      <c r="S139" s="91"/>
      <c r="T139" s="91"/>
    </row>
    <row r="140" spans="10:20" ht="30" x14ac:dyDescent="0.5">
      <c r="J140" s="90"/>
      <c r="K140" s="90"/>
      <c r="N140" s="91"/>
      <c r="O140" s="91"/>
      <c r="P140" s="91"/>
      <c r="Q140" s="91"/>
      <c r="R140" s="91"/>
      <c r="S140" s="91"/>
      <c r="T140" s="91"/>
    </row>
    <row r="141" spans="10:20" ht="30" x14ac:dyDescent="0.5">
      <c r="J141" s="90"/>
      <c r="K141" s="90"/>
      <c r="N141" s="91"/>
      <c r="O141" s="91"/>
      <c r="P141" s="91"/>
      <c r="Q141" s="91"/>
      <c r="R141" s="91"/>
      <c r="S141" s="91"/>
      <c r="T141" s="91"/>
    </row>
    <row r="142" spans="10:20" ht="30" x14ac:dyDescent="0.5">
      <c r="J142" s="90"/>
      <c r="K142" s="90"/>
      <c r="N142" s="91"/>
      <c r="O142" s="91"/>
      <c r="P142" s="91"/>
      <c r="Q142" s="91"/>
      <c r="R142" s="91"/>
      <c r="S142" s="91"/>
      <c r="T142" s="91"/>
    </row>
    <row r="143" spans="10:20" ht="30" x14ac:dyDescent="0.5">
      <c r="J143" s="90"/>
      <c r="K143" s="90"/>
      <c r="N143" s="91"/>
      <c r="O143" s="91"/>
      <c r="P143" s="91"/>
      <c r="Q143" s="91"/>
      <c r="R143" s="91"/>
      <c r="S143" s="91"/>
      <c r="T143" s="91"/>
    </row>
    <row r="144" spans="10:20" ht="30" x14ac:dyDescent="0.5">
      <c r="J144" s="90"/>
      <c r="K144" s="90"/>
      <c r="N144" s="91"/>
      <c r="O144" s="91"/>
      <c r="P144" s="91"/>
      <c r="Q144" s="91"/>
      <c r="R144" s="91"/>
      <c r="S144" s="91"/>
      <c r="T144" s="91"/>
    </row>
    <row r="145" spans="10:20" ht="30" x14ac:dyDescent="0.5">
      <c r="J145" s="90"/>
      <c r="K145" s="90"/>
      <c r="N145" s="91"/>
      <c r="O145" s="91"/>
      <c r="P145" s="91"/>
      <c r="Q145" s="91"/>
      <c r="R145" s="91"/>
      <c r="S145" s="91"/>
      <c r="T145" s="91"/>
    </row>
    <row r="146" spans="10:20" ht="30" x14ac:dyDescent="0.5">
      <c r="J146" s="90"/>
      <c r="K146" s="90"/>
      <c r="N146" s="91"/>
      <c r="O146" s="91"/>
      <c r="P146" s="91"/>
      <c r="Q146" s="91"/>
      <c r="R146" s="91"/>
      <c r="S146" s="91"/>
      <c r="T146" s="91"/>
    </row>
    <row r="147" spans="10:20" ht="30" x14ac:dyDescent="0.5">
      <c r="J147" s="90"/>
      <c r="K147" s="90"/>
      <c r="N147" s="91"/>
      <c r="O147" s="91"/>
      <c r="P147" s="91"/>
      <c r="Q147" s="91"/>
      <c r="R147" s="91"/>
      <c r="S147" s="91"/>
      <c r="T147" s="91"/>
    </row>
    <row r="148" spans="10:20" ht="30" x14ac:dyDescent="0.5">
      <c r="J148" s="90"/>
      <c r="K148" s="90"/>
      <c r="N148" s="91"/>
      <c r="O148" s="91"/>
      <c r="P148" s="91"/>
      <c r="Q148" s="91"/>
      <c r="R148" s="91"/>
      <c r="S148" s="91"/>
      <c r="T148" s="91"/>
    </row>
    <row r="149" spans="10:20" ht="30" x14ac:dyDescent="0.5">
      <c r="J149" s="90"/>
      <c r="K149" s="90"/>
      <c r="N149" s="91"/>
      <c r="O149" s="91"/>
      <c r="P149" s="91"/>
      <c r="Q149" s="91"/>
      <c r="R149" s="91"/>
      <c r="S149" s="91"/>
      <c r="T149" s="91"/>
    </row>
    <row r="150" spans="10:20" ht="30" x14ac:dyDescent="0.5">
      <c r="J150" s="90"/>
      <c r="K150" s="90"/>
      <c r="N150" s="91"/>
      <c r="O150" s="91"/>
      <c r="P150" s="91"/>
      <c r="Q150" s="91"/>
      <c r="R150" s="91"/>
      <c r="S150" s="91"/>
      <c r="T150" s="91"/>
    </row>
    <row r="151" spans="10:20" ht="30" x14ac:dyDescent="0.5">
      <c r="J151" s="90"/>
      <c r="K151" s="90"/>
      <c r="N151" s="91"/>
      <c r="O151" s="91"/>
      <c r="P151" s="91"/>
      <c r="Q151" s="91"/>
      <c r="R151" s="91"/>
      <c r="S151" s="91"/>
      <c r="T151" s="91"/>
    </row>
    <row r="152" spans="10:20" ht="30" x14ac:dyDescent="0.5">
      <c r="J152" s="90"/>
      <c r="K152" s="90"/>
      <c r="N152" s="91"/>
      <c r="O152" s="91"/>
      <c r="P152" s="91"/>
      <c r="Q152" s="91"/>
      <c r="R152" s="91"/>
      <c r="S152" s="91"/>
      <c r="T152" s="91"/>
    </row>
    <row r="153" spans="10:20" ht="30" x14ac:dyDescent="0.5">
      <c r="J153" s="90"/>
      <c r="K153" s="90"/>
      <c r="N153" s="91"/>
      <c r="O153" s="91"/>
      <c r="P153" s="91"/>
      <c r="Q153" s="91"/>
      <c r="R153" s="91"/>
      <c r="S153" s="91"/>
      <c r="T153" s="91"/>
    </row>
    <row r="154" spans="10:20" ht="30" x14ac:dyDescent="0.5">
      <c r="J154" s="90"/>
      <c r="K154" s="90"/>
      <c r="N154" s="91"/>
      <c r="O154" s="91"/>
      <c r="P154" s="91"/>
      <c r="Q154" s="91"/>
      <c r="R154" s="91"/>
      <c r="S154" s="91"/>
      <c r="T154" s="91"/>
    </row>
    <row r="155" spans="10:20" ht="30" x14ac:dyDescent="0.5">
      <c r="J155" s="90"/>
      <c r="K155" s="90"/>
      <c r="N155" s="91"/>
      <c r="O155" s="91"/>
      <c r="P155" s="91"/>
      <c r="Q155" s="91"/>
      <c r="R155" s="91"/>
      <c r="S155" s="91"/>
      <c r="T155" s="91"/>
    </row>
    <row r="156" spans="10:20" ht="30" x14ac:dyDescent="0.5">
      <c r="J156" s="90"/>
      <c r="K156" s="90"/>
      <c r="N156" s="91"/>
      <c r="O156" s="91"/>
      <c r="P156" s="91"/>
      <c r="Q156" s="91"/>
      <c r="R156" s="91"/>
      <c r="S156" s="91"/>
      <c r="T156" s="91"/>
    </row>
    <row r="157" spans="10:20" ht="30" x14ac:dyDescent="0.5">
      <c r="J157" s="90"/>
      <c r="K157" s="90"/>
      <c r="N157" s="91"/>
      <c r="O157" s="91"/>
      <c r="P157" s="91"/>
      <c r="Q157" s="91"/>
      <c r="R157" s="91"/>
      <c r="S157" s="91"/>
      <c r="T157" s="91"/>
    </row>
    <row r="158" spans="10:20" ht="30" x14ac:dyDescent="0.5">
      <c r="J158" s="90"/>
      <c r="K158" s="90"/>
      <c r="N158" s="91"/>
      <c r="O158" s="91"/>
      <c r="P158" s="91"/>
      <c r="Q158" s="91"/>
      <c r="R158" s="91"/>
      <c r="S158" s="91"/>
      <c r="T158" s="91"/>
    </row>
    <row r="159" spans="10:20" ht="30" x14ac:dyDescent="0.5">
      <c r="J159" s="90"/>
      <c r="K159" s="90"/>
      <c r="N159" s="91"/>
      <c r="O159" s="91"/>
      <c r="P159" s="91"/>
      <c r="Q159" s="91"/>
      <c r="R159" s="91"/>
      <c r="S159" s="91"/>
      <c r="T159" s="91"/>
    </row>
    <row r="160" spans="10:20" ht="30" x14ac:dyDescent="0.5">
      <c r="J160" s="90"/>
      <c r="K160" s="90"/>
      <c r="N160" s="91"/>
      <c r="O160" s="91"/>
      <c r="P160" s="91"/>
      <c r="Q160" s="91"/>
      <c r="R160" s="91"/>
      <c r="S160" s="91"/>
      <c r="T160" s="91"/>
    </row>
    <row r="161" spans="10:20" ht="30" x14ac:dyDescent="0.5">
      <c r="J161" s="90"/>
      <c r="K161" s="90"/>
      <c r="N161" s="91"/>
      <c r="O161" s="91"/>
      <c r="P161" s="91"/>
      <c r="Q161" s="91"/>
      <c r="R161" s="91"/>
      <c r="S161" s="91"/>
      <c r="T161" s="91"/>
    </row>
    <row r="162" spans="10:20" ht="30" x14ac:dyDescent="0.5">
      <c r="J162" s="90"/>
      <c r="K162" s="90"/>
      <c r="N162" s="91"/>
      <c r="O162" s="91"/>
      <c r="P162" s="91"/>
      <c r="Q162" s="91"/>
      <c r="R162" s="91"/>
      <c r="S162" s="91"/>
      <c r="T162" s="91"/>
    </row>
    <row r="163" spans="10:20" ht="30" x14ac:dyDescent="0.5">
      <c r="J163" s="90"/>
      <c r="K163" s="90"/>
      <c r="N163" s="91"/>
      <c r="O163" s="91"/>
      <c r="P163" s="91"/>
      <c r="Q163" s="91"/>
      <c r="R163" s="91"/>
      <c r="S163" s="91"/>
      <c r="T163" s="91"/>
    </row>
    <row r="164" spans="10:20" ht="30" x14ac:dyDescent="0.5">
      <c r="J164" s="90"/>
      <c r="K164" s="90"/>
      <c r="N164" s="91"/>
      <c r="O164" s="91"/>
      <c r="P164" s="91"/>
      <c r="Q164" s="91"/>
      <c r="R164" s="91"/>
      <c r="S164" s="91"/>
      <c r="T164" s="91"/>
    </row>
    <row r="165" spans="10:20" ht="30" x14ac:dyDescent="0.5">
      <c r="J165" s="90"/>
      <c r="K165" s="90"/>
      <c r="N165" s="91"/>
      <c r="O165" s="91"/>
      <c r="P165" s="91"/>
      <c r="Q165" s="91"/>
      <c r="R165" s="91"/>
      <c r="S165" s="91"/>
      <c r="T165" s="91"/>
    </row>
    <row r="166" spans="10:20" ht="30" x14ac:dyDescent="0.5">
      <c r="J166" s="90"/>
      <c r="K166" s="90"/>
      <c r="N166" s="91"/>
      <c r="O166" s="91"/>
      <c r="P166" s="91"/>
      <c r="Q166" s="91"/>
      <c r="R166" s="91"/>
      <c r="S166" s="91"/>
      <c r="T166" s="91"/>
    </row>
    <row r="167" spans="10:20" ht="30" x14ac:dyDescent="0.5">
      <c r="J167" s="90"/>
      <c r="K167" s="90"/>
      <c r="N167" s="91"/>
      <c r="O167" s="91"/>
      <c r="P167" s="91"/>
      <c r="Q167" s="91"/>
      <c r="R167" s="91"/>
      <c r="S167" s="91"/>
      <c r="T167" s="91"/>
    </row>
    <row r="168" spans="10:20" ht="30" x14ac:dyDescent="0.5">
      <c r="J168" s="90"/>
      <c r="K168" s="90"/>
      <c r="N168" s="91"/>
      <c r="O168" s="91"/>
      <c r="P168" s="91"/>
      <c r="Q168" s="91"/>
      <c r="R168" s="91"/>
      <c r="S168" s="91"/>
      <c r="T168" s="91"/>
    </row>
    <row r="169" spans="10:20" ht="30" x14ac:dyDescent="0.5">
      <c r="J169" s="90"/>
      <c r="K169" s="90"/>
      <c r="N169" s="91"/>
      <c r="O169" s="91"/>
      <c r="P169" s="91"/>
      <c r="Q169" s="91"/>
      <c r="R169" s="91"/>
      <c r="S169" s="91"/>
      <c r="T169" s="91"/>
    </row>
    <row r="170" spans="10:20" ht="30" x14ac:dyDescent="0.5">
      <c r="J170" s="90"/>
      <c r="K170" s="90"/>
      <c r="N170" s="91"/>
      <c r="O170" s="91"/>
      <c r="P170" s="91"/>
      <c r="Q170" s="91"/>
      <c r="R170" s="91"/>
      <c r="S170" s="91"/>
      <c r="T170" s="91"/>
    </row>
    <row r="171" spans="10:20" ht="30" x14ac:dyDescent="0.5">
      <c r="J171" s="90"/>
      <c r="K171" s="90"/>
      <c r="N171" s="91"/>
      <c r="O171" s="91"/>
      <c r="P171" s="91"/>
      <c r="Q171" s="91"/>
      <c r="R171" s="91"/>
      <c r="S171" s="91"/>
      <c r="T171" s="91"/>
    </row>
    <row r="172" spans="10:20" ht="30" x14ac:dyDescent="0.5">
      <c r="J172" s="90"/>
      <c r="K172" s="90"/>
      <c r="N172" s="91"/>
      <c r="O172" s="91"/>
      <c r="P172" s="91"/>
      <c r="Q172" s="91"/>
      <c r="R172" s="91"/>
      <c r="S172" s="91"/>
      <c r="T172" s="91"/>
    </row>
    <row r="173" spans="10:20" x14ac:dyDescent="0.4">
      <c r="N173" s="91"/>
      <c r="O173" s="91"/>
      <c r="P173" s="91"/>
      <c r="Q173" s="91"/>
      <c r="R173" s="91"/>
      <c r="S173" s="91"/>
      <c r="T173" s="91"/>
    </row>
    <row r="174" spans="10:20" x14ac:dyDescent="0.4">
      <c r="N174" s="91"/>
      <c r="O174" s="91"/>
      <c r="P174" s="91"/>
      <c r="Q174" s="91"/>
      <c r="R174" s="91"/>
      <c r="S174" s="91"/>
      <c r="T174" s="91"/>
    </row>
    <row r="175" spans="10:20" x14ac:dyDescent="0.4">
      <c r="N175" s="91"/>
      <c r="O175" s="91"/>
      <c r="P175" s="91"/>
      <c r="Q175" s="91"/>
      <c r="R175" s="91"/>
      <c r="S175" s="91"/>
      <c r="T175" s="91"/>
    </row>
    <row r="176" spans="10:20" x14ac:dyDescent="0.4">
      <c r="N176" s="91"/>
      <c r="O176" s="91"/>
      <c r="P176" s="91"/>
      <c r="Q176" s="91"/>
      <c r="R176" s="91"/>
      <c r="S176" s="91"/>
      <c r="T176" s="91"/>
    </row>
    <row r="177" spans="14:20" x14ac:dyDescent="0.4">
      <c r="N177" s="91"/>
      <c r="O177" s="91"/>
      <c r="P177" s="91"/>
      <c r="Q177" s="91"/>
      <c r="R177" s="91"/>
      <c r="S177" s="91"/>
      <c r="T177" s="91"/>
    </row>
    <row r="178" spans="14:20" x14ac:dyDescent="0.4">
      <c r="N178" s="91"/>
      <c r="O178" s="91"/>
      <c r="P178" s="91"/>
      <c r="Q178" s="91"/>
      <c r="R178" s="91"/>
      <c r="S178" s="91"/>
      <c r="T178" s="91"/>
    </row>
    <row r="179" spans="14:20" x14ac:dyDescent="0.4">
      <c r="N179" s="91"/>
      <c r="O179" s="91"/>
      <c r="P179" s="91"/>
      <c r="Q179" s="91"/>
      <c r="R179" s="91"/>
      <c r="S179" s="91"/>
      <c r="T179" s="91"/>
    </row>
    <row r="180" spans="14:20" x14ac:dyDescent="0.4">
      <c r="N180" s="91"/>
      <c r="O180" s="91"/>
      <c r="P180" s="91"/>
      <c r="Q180" s="91"/>
      <c r="R180" s="91"/>
      <c r="S180" s="91"/>
      <c r="T180" s="91"/>
    </row>
    <row r="181" spans="14:20" x14ac:dyDescent="0.4">
      <c r="N181" s="91"/>
      <c r="O181" s="91"/>
      <c r="P181" s="91"/>
      <c r="Q181" s="91"/>
      <c r="R181" s="91"/>
      <c r="S181" s="91"/>
      <c r="T181" s="91"/>
    </row>
    <row r="182" spans="14:20" x14ac:dyDescent="0.4">
      <c r="N182" s="91"/>
      <c r="O182" s="91"/>
      <c r="P182" s="91"/>
      <c r="Q182" s="91"/>
      <c r="R182" s="91"/>
      <c r="S182" s="91"/>
      <c r="T182" s="91"/>
    </row>
    <row r="183" spans="14:20" x14ac:dyDescent="0.4">
      <c r="N183" s="91"/>
      <c r="O183" s="91"/>
      <c r="P183" s="91"/>
      <c r="Q183" s="91"/>
      <c r="R183" s="91"/>
      <c r="S183" s="91"/>
      <c r="T183" s="91"/>
    </row>
    <row r="184" spans="14:20" x14ac:dyDescent="0.4">
      <c r="N184" s="91"/>
      <c r="O184" s="91"/>
      <c r="P184" s="91"/>
      <c r="Q184" s="91"/>
      <c r="R184" s="91"/>
      <c r="S184" s="91"/>
      <c r="T184" s="91"/>
    </row>
    <row r="185" spans="14:20" x14ac:dyDescent="0.4">
      <c r="N185" s="91"/>
      <c r="O185" s="91"/>
      <c r="P185" s="91"/>
      <c r="Q185" s="91"/>
      <c r="R185" s="91"/>
      <c r="S185" s="91"/>
      <c r="T185" s="91"/>
    </row>
    <row r="186" spans="14:20" x14ac:dyDescent="0.4">
      <c r="N186" s="91"/>
      <c r="O186" s="91"/>
      <c r="P186" s="91"/>
      <c r="Q186" s="91"/>
      <c r="R186" s="91"/>
      <c r="S186" s="91"/>
      <c r="T186" s="91"/>
    </row>
    <row r="187" spans="14:20" x14ac:dyDescent="0.4">
      <c r="N187" s="91"/>
      <c r="O187" s="91"/>
      <c r="P187" s="91"/>
      <c r="Q187" s="91"/>
      <c r="R187" s="91"/>
      <c r="S187" s="91"/>
      <c r="T187" s="91"/>
    </row>
    <row r="188" spans="14:20" x14ac:dyDescent="0.4">
      <c r="N188" s="91"/>
      <c r="O188" s="91"/>
      <c r="P188" s="91"/>
      <c r="Q188" s="91"/>
      <c r="R188" s="91"/>
      <c r="S188" s="91"/>
      <c r="T188" s="91"/>
    </row>
    <row r="189" spans="14:20" x14ac:dyDescent="0.4">
      <c r="N189" s="91"/>
      <c r="O189" s="91"/>
      <c r="P189" s="91"/>
      <c r="Q189" s="91"/>
      <c r="R189" s="91"/>
      <c r="S189" s="91"/>
      <c r="T189" s="91"/>
    </row>
    <row r="190" spans="14:20" x14ac:dyDescent="0.4">
      <c r="N190" s="91"/>
      <c r="O190" s="91"/>
      <c r="P190" s="91"/>
      <c r="Q190" s="91"/>
      <c r="R190" s="91"/>
      <c r="S190" s="91"/>
      <c r="T190" s="91"/>
    </row>
    <row r="191" spans="14:20" x14ac:dyDescent="0.4">
      <c r="N191" s="91"/>
      <c r="O191" s="91"/>
      <c r="P191" s="91"/>
      <c r="Q191" s="91"/>
      <c r="R191" s="91"/>
      <c r="S191" s="91"/>
      <c r="T191" s="91"/>
    </row>
    <row r="192" spans="14:20" x14ac:dyDescent="0.4">
      <c r="N192" s="91"/>
      <c r="O192" s="91"/>
      <c r="P192" s="91"/>
      <c r="Q192" s="91"/>
      <c r="R192" s="91"/>
      <c r="S192" s="91"/>
      <c r="T192" s="91"/>
    </row>
    <row r="193" spans="14:20" x14ac:dyDescent="0.4">
      <c r="N193" s="91"/>
      <c r="O193" s="91"/>
      <c r="P193" s="91"/>
      <c r="Q193" s="91"/>
      <c r="R193" s="91"/>
      <c r="S193" s="91"/>
      <c r="T193" s="91"/>
    </row>
    <row r="194" spans="14:20" x14ac:dyDescent="0.4">
      <c r="N194" s="91"/>
      <c r="O194" s="91"/>
      <c r="P194" s="91"/>
      <c r="Q194" s="91"/>
      <c r="R194" s="91"/>
      <c r="S194" s="91"/>
      <c r="T194" s="91"/>
    </row>
    <row r="195" spans="14:20" x14ac:dyDescent="0.4">
      <c r="N195" s="91"/>
      <c r="O195" s="91"/>
      <c r="P195" s="91"/>
      <c r="Q195" s="91"/>
      <c r="R195" s="91"/>
      <c r="S195" s="91"/>
      <c r="T195" s="91"/>
    </row>
    <row r="196" spans="14:20" x14ac:dyDescent="0.4">
      <c r="N196" s="91"/>
      <c r="O196" s="91"/>
      <c r="P196" s="91"/>
      <c r="Q196" s="91"/>
      <c r="R196" s="91"/>
      <c r="S196" s="91"/>
      <c r="T196" s="91"/>
    </row>
    <row r="197" spans="14:20" x14ac:dyDescent="0.4">
      <c r="N197" s="91"/>
      <c r="O197" s="91"/>
      <c r="P197" s="91"/>
      <c r="Q197" s="91"/>
      <c r="R197" s="91"/>
      <c r="S197" s="91"/>
      <c r="T197" s="91"/>
    </row>
    <row r="198" spans="14:20" x14ac:dyDescent="0.4">
      <c r="N198" s="91"/>
      <c r="O198" s="91"/>
      <c r="P198" s="91"/>
      <c r="Q198" s="91"/>
      <c r="R198" s="91"/>
      <c r="S198" s="91"/>
      <c r="T198" s="91"/>
    </row>
    <row r="199" spans="14:20" x14ac:dyDescent="0.4">
      <c r="N199" s="91"/>
      <c r="O199" s="91"/>
      <c r="P199" s="91"/>
      <c r="Q199" s="91"/>
      <c r="R199" s="91"/>
      <c r="S199" s="91"/>
      <c r="T199" s="91"/>
    </row>
    <row r="200" spans="14:20" x14ac:dyDescent="0.4">
      <c r="N200" s="91"/>
      <c r="O200" s="91"/>
      <c r="P200" s="91"/>
      <c r="Q200" s="91"/>
      <c r="R200" s="91"/>
      <c r="S200" s="91"/>
      <c r="T200" s="91"/>
    </row>
    <row r="201" spans="14:20" x14ac:dyDescent="0.4">
      <c r="N201" s="91"/>
      <c r="O201" s="91"/>
      <c r="P201" s="91"/>
      <c r="Q201" s="91"/>
      <c r="R201" s="91"/>
      <c r="S201" s="91"/>
      <c r="T201" s="91"/>
    </row>
    <row r="202" spans="14:20" x14ac:dyDescent="0.4">
      <c r="N202" s="91"/>
      <c r="O202" s="91"/>
      <c r="P202" s="91"/>
      <c r="Q202" s="91"/>
      <c r="R202" s="91"/>
      <c r="S202" s="91"/>
      <c r="T202" s="91"/>
    </row>
    <row r="203" spans="14:20" x14ac:dyDescent="0.4">
      <c r="N203" s="91"/>
      <c r="O203" s="91"/>
      <c r="P203" s="91"/>
      <c r="Q203" s="91"/>
      <c r="R203" s="91"/>
      <c r="S203" s="91"/>
      <c r="T203" s="91"/>
    </row>
    <row r="204" spans="14:20" x14ac:dyDescent="0.4">
      <c r="N204" s="91"/>
      <c r="O204" s="91"/>
      <c r="P204" s="91"/>
      <c r="Q204" s="91"/>
      <c r="R204" s="91"/>
      <c r="S204" s="91"/>
      <c r="T204" s="91"/>
    </row>
    <row r="205" spans="14:20" x14ac:dyDescent="0.4">
      <c r="N205" s="91"/>
      <c r="O205" s="91"/>
      <c r="P205" s="91"/>
      <c r="Q205" s="91"/>
      <c r="R205" s="91"/>
      <c r="S205" s="91"/>
      <c r="T205" s="91"/>
    </row>
    <row r="206" spans="14:20" x14ac:dyDescent="0.4">
      <c r="N206" s="91"/>
      <c r="O206" s="91"/>
      <c r="P206" s="91"/>
      <c r="Q206" s="91"/>
      <c r="R206" s="91"/>
      <c r="S206" s="91"/>
      <c r="T206" s="91"/>
    </row>
    <row r="207" spans="14:20" x14ac:dyDescent="0.4">
      <c r="N207" s="91"/>
      <c r="O207" s="91"/>
      <c r="P207" s="91"/>
      <c r="Q207" s="91"/>
      <c r="R207" s="91"/>
      <c r="S207" s="91"/>
      <c r="T207" s="91"/>
    </row>
    <row r="208" spans="14:20" x14ac:dyDescent="0.4">
      <c r="N208" s="91"/>
      <c r="O208" s="91"/>
      <c r="P208" s="91"/>
      <c r="Q208" s="91"/>
      <c r="R208" s="91"/>
      <c r="S208" s="91"/>
      <c r="T208" s="91"/>
    </row>
    <row r="209" spans="14:20" x14ac:dyDescent="0.4">
      <c r="N209" s="91"/>
      <c r="O209" s="91"/>
      <c r="P209" s="91"/>
      <c r="Q209" s="91"/>
      <c r="R209" s="91"/>
      <c r="S209" s="91"/>
      <c r="T209" s="91"/>
    </row>
    <row r="210" spans="14:20" x14ac:dyDescent="0.4">
      <c r="N210" s="91"/>
      <c r="O210" s="91"/>
      <c r="P210" s="91"/>
      <c r="Q210" s="91"/>
      <c r="R210" s="91"/>
      <c r="S210" s="91"/>
      <c r="T210" s="91"/>
    </row>
    <row r="211" spans="14:20" x14ac:dyDescent="0.4">
      <c r="N211" s="91"/>
      <c r="O211" s="91"/>
      <c r="P211" s="91"/>
      <c r="Q211" s="91"/>
      <c r="R211" s="91"/>
      <c r="S211" s="91"/>
      <c r="T211" s="91"/>
    </row>
    <row r="212" spans="14:20" x14ac:dyDescent="0.4">
      <c r="N212" s="91"/>
      <c r="O212" s="91"/>
      <c r="P212" s="91"/>
      <c r="Q212" s="91"/>
      <c r="R212" s="91"/>
      <c r="S212" s="91"/>
      <c r="T212" s="91"/>
    </row>
    <row r="213" spans="14:20" x14ac:dyDescent="0.4">
      <c r="N213" s="91"/>
      <c r="O213" s="91"/>
      <c r="P213" s="91"/>
      <c r="Q213" s="91"/>
      <c r="R213" s="91"/>
      <c r="S213" s="91"/>
      <c r="T213" s="91"/>
    </row>
  </sheetData>
  <mergeCells count="28">
    <mergeCell ref="K29:L29"/>
    <mergeCell ref="A30:L30"/>
    <mergeCell ref="B21:D21"/>
    <mergeCell ref="G21:J22"/>
    <mergeCell ref="K21:K22"/>
    <mergeCell ref="L21:L22"/>
    <mergeCell ref="A27:B29"/>
    <mergeCell ref="C27:D27"/>
    <mergeCell ref="K27:L27"/>
    <mergeCell ref="G28:I28"/>
    <mergeCell ref="K28:L28"/>
    <mergeCell ref="G29:I29"/>
    <mergeCell ref="B7:D7"/>
    <mergeCell ref="G7:J8"/>
    <mergeCell ref="K7:K8"/>
    <mergeCell ref="L7:L8"/>
    <mergeCell ref="O7:S7"/>
    <mergeCell ref="B14:D14"/>
    <mergeCell ref="G14:J15"/>
    <mergeCell ref="K14:K15"/>
    <mergeCell ref="L14:L15"/>
    <mergeCell ref="H1:L1"/>
    <mergeCell ref="H2:H3"/>
    <mergeCell ref="C4:D4"/>
    <mergeCell ref="E4:H4"/>
    <mergeCell ref="C5:D5"/>
    <mergeCell ref="E5:H5"/>
    <mergeCell ref="I5:J5"/>
  </mergeCells>
  <conditionalFormatting sqref="E4:H6 G28:I28 G27 K3">
    <cfRule type="cellIs" dxfId="83" priority="21" stopIfTrue="1" operator="equal">
      <formula>0</formula>
    </cfRule>
  </conditionalFormatting>
  <conditionalFormatting sqref="A9:A13 A16:A20 A23:A26">
    <cfRule type="cellIs" dxfId="82" priority="20" stopIfTrue="1" operator="greaterThan">
      <formula>0</formula>
    </cfRule>
  </conditionalFormatting>
  <conditionalFormatting sqref="T9 T23">
    <cfRule type="expression" dxfId="81" priority="19" stopIfTrue="1">
      <formula>S10&lt;&gt;T9</formula>
    </cfRule>
  </conditionalFormatting>
  <conditionalFormatting sqref="S10">
    <cfRule type="expression" dxfId="80" priority="18" stopIfTrue="1">
      <formula>$S$10&lt;&gt;$T$9</formula>
    </cfRule>
  </conditionalFormatting>
  <conditionalFormatting sqref="S11 U9">
    <cfRule type="expression" dxfId="79" priority="17" stopIfTrue="1">
      <formula>$U$9&lt;&gt;$S$11</formula>
    </cfRule>
  </conditionalFormatting>
  <conditionalFormatting sqref="V9 S12:S13">
    <cfRule type="expression" dxfId="78" priority="16" stopIfTrue="1">
      <formula>$V$9&lt;&gt;$S$12</formula>
    </cfRule>
  </conditionalFormatting>
  <conditionalFormatting sqref="T11 U10">
    <cfRule type="expression" dxfId="77" priority="15" stopIfTrue="1">
      <formula>$U$10&lt;&gt;$T$11</formula>
    </cfRule>
  </conditionalFormatting>
  <conditionalFormatting sqref="T12:T13 V10">
    <cfRule type="expression" dxfId="76" priority="14" stopIfTrue="1">
      <formula>$V$10&lt;&gt;$T$12</formula>
    </cfRule>
  </conditionalFormatting>
  <conditionalFormatting sqref="V11 U12:U13">
    <cfRule type="expression" dxfId="75" priority="13" stopIfTrue="1">
      <formula>$V$11&lt;&gt;$U$12</formula>
    </cfRule>
  </conditionalFormatting>
  <conditionalFormatting sqref="T16 S17">
    <cfRule type="expression" dxfId="74" priority="12" stopIfTrue="1">
      <formula>$S$17&lt;&gt;$T$16</formula>
    </cfRule>
  </conditionalFormatting>
  <conditionalFormatting sqref="U16 S18">
    <cfRule type="expression" dxfId="73" priority="11" stopIfTrue="1">
      <formula>$U$16&lt;&gt;$S$18</formula>
    </cfRule>
  </conditionalFormatting>
  <conditionalFormatting sqref="V16 S19:S20">
    <cfRule type="expression" dxfId="72" priority="10" stopIfTrue="1">
      <formula>$V$16&lt;&gt;$S$19</formula>
    </cfRule>
  </conditionalFormatting>
  <conditionalFormatting sqref="U17 T18">
    <cfRule type="expression" dxfId="71" priority="9" stopIfTrue="1">
      <formula>$U$17&lt;&gt;$T$18</formula>
    </cfRule>
  </conditionalFormatting>
  <conditionalFormatting sqref="V17 T19:T20">
    <cfRule type="expression" dxfId="70" priority="8" stopIfTrue="1">
      <formula>$V$17&lt;&gt;$T$19</formula>
    </cfRule>
  </conditionalFormatting>
  <conditionalFormatting sqref="V18 U19:U20">
    <cfRule type="expression" dxfId="69" priority="7" stopIfTrue="1">
      <formula>$V$18&lt;&gt;$U$19</formula>
    </cfRule>
  </conditionalFormatting>
  <conditionalFormatting sqref="U23 S25">
    <cfRule type="expression" dxfId="68" priority="6" stopIfTrue="1">
      <formula>$U$23&lt;&gt;$S$25</formula>
    </cfRule>
  </conditionalFormatting>
  <conditionalFormatting sqref="V23 S26">
    <cfRule type="expression" dxfId="67" priority="5" stopIfTrue="1">
      <formula>$V$23&lt;&gt;$S$26</formula>
    </cfRule>
  </conditionalFormatting>
  <conditionalFormatting sqref="S24">
    <cfRule type="expression" dxfId="66" priority="4" stopIfTrue="1">
      <formula>T23&lt;&gt;S24</formula>
    </cfRule>
  </conditionalFormatting>
  <conditionalFormatting sqref="U24 T25">
    <cfRule type="expression" dxfId="65" priority="3" stopIfTrue="1">
      <formula>$U$24&lt;&gt;$T$25</formula>
    </cfRule>
  </conditionalFormatting>
  <conditionalFormatting sqref="V24 T26">
    <cfRule type="expression" dxfId="64" priority="2" stopIfTrue="1">
      <formula>$V$24&lt;&gt;$T$26</formula>
    </cfRule>
  </conditionalFormatting>
  <conditionalFormatting sqref="V25 U26">
    <cfRule type="expression" dxfId="63"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06BA-BA0D-4FAE-AEF7-6C4008D05270}">
  <sheetPr codeName="List17"/>
  <dimension ref="A1:IU213"/>
  <sheetViews>
    <sheetView showGridLines="0" showZeros="0" showWhiteSpace="0" zoomScale="50" zoomScaleNormal="50" workbookViewId="0">
      <selection activeCell="F6" sqref="F6"/>
    </sheetView>
  </sheetViews>
  <sheetFormatPr defaultColWidth="15.33203125" defaultRowHeight="21" x14ac:dyDescent="0.4"/>
  <cols>
    <col min="1" max="1" width="10.44140625" style="21" customWidth="1"/>
    <col min="2" max="2" width="5.5546875" style="21" customWidth="1"/>
    <col min="3" max="3" width="18.88671875" style="21" customWidth="1"/>
    <col min="4" max="4" width="46.44140625" style="21" customWidth="1"/>
    <col min="5" max="5" width="31.6640625" style="21" customWidth="1"/>
    <col min="6" max="6" width="19.33203125" style="21" customWidth="1"/>
    <col min="7" max="11" width="18.5546875" style="21" customWidth="1"/>
    <col min="12" max="12" width="18.88671875" style="21" customWidth="1"/>
    <col min="13" max="13" width="4.109375" style="3" customWidth="1"/>
    <col min="14" max="14" width="14.5546875" style="5" customWidth="1"/>
    <col min="15" max="15" width="11.109375" style="177" hidden="1" customWidth="1"/>
    <col min="16" max="16" width="24.88671875" style="177" hidden="1" customWidth="1"/>
    <col min="17" max="17" width="18.88671875" style="177" hidden="1" customWidth="1"/>
    <col min="18" max="24" width="14.5546875" style="177" hidden="1" customWidth="1"/>
    <col min="25" max="25" width="24.44140625" style="177" hidden="1" customWidth="1"/>
    <col min="26" max="26" width="20.44140625" style="177" hidden="1" customWidth="1"/>
    <col min="27" max="32" width="15.33203125" style="177"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2" t="s">
        <v>0</v>
      </c>
      <c r="I1" s="2"/>
      <c r="J1" s="2"/>
      <c r="K1" s="2"/>
      <c r="L1" s="2"/>
      <c r="M1" s="163"/>
      <c r="N1" s="4"/>
      <c r="O1" s="55"/>
      <c r="P1" s="55"/>
      <c r="Q1" s="55"/>
      <c r="R1" s="55"/>
      <c r="S1" s="55"/>
      <c r="T1" s="55"/>
      <c r="U1" s="55"/>
      <c r="V1" s="55"/>
      <c r="W1" s="55"/>
      <c r="X1" s="55"/>
      <c r="Y1" s="55"/>
      <c r="Z1" s="55"/>
      <c r="AA1" s="55"/>
      <c r="AB1" s="55"/>
      <c r="AC1" s="55"/>
      <c r="AD1" s="55"/>
      <c r="AE1" s="55"/>
      <c r="AF1" s="55"/>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6"/>
      <c r="I2" s="7" t="s">
        <v>1</v>
      </c>
      <c r="J2" s="7"/>
      <c r="K2" s="8">
        <v>1</v>
      </c>
      <c r="L2" s="9"/>
      <c r="M2" s="163"/>
      <c r="N2" s="4"/>
      <c r="O2" s="10" t="str">
        <f>'[1]vnos podatkov'!$A$6</f>
        <v>OP 8-11 - MIDI TENIS</v>
      </c>
      <c r="P2" s="11"/>
      <c r="Q2" s="11"/>
      <c r="R2" s="55"/>
      <c r="S2" s="55"/>
      <c r="T2" s="55"/>
      <c r="U2" s="55"/>
      <c r="V2" s="55"/>
      <c r="W2" s="55"/>
      <c r="X2" s="55"/>
      <c r="Y2" s="55"/>
      <c r="Z2" s="55"/>
      <c r="AA2" s="55"/>
      <c r="AB2" s="55"/>
      <c r="AC2" s="55"/>
      <c r="AD2" s="55"/>
      <c r="AE2" s="55"/>
      <c r="AF2" s="55"/>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6"/>
      <c r="I3" s="12" t="s">
        <v>2</v>
      </c>
      <c r="J3" s="12"/>
      <c r="K3" s="13"/>
      <c r="L3" s="8">
        <f>'[1]vnos podatkov'!$B$8</f>
        <v>0</v>
      </c>
      <c r="M3" s="163"/>
      <c r="N3" s="4"/>
      <c r="O3" s="15">
        <f>'[1]vnos podatkov'!$A$8</f>
        <v>0</v>
      </c>
      <c r="P3" s="15">
        <f>'[1]vnos podatkov'!$B$8</f>
        <v>0</v>
      </c>
      <c r="Q3" s="15">
        <f>'[1]vnos podatkov'!$A$10</f>
        <v>0</v>
      </c>
      <c r="R3" s="55"/>
      <c r="S3" s="55"/>
      <c r="T3" s="55"/>
      <c r="U3" s="55"/>
      <c r="V3" s="55"/>
      <c r="W3" s="55"/>
      <c r="X3" s="55"/>
      <c r="Y3" s="55"/>
      <c r="Z3" s="55"/>
      <c r="AA3" s="55"/>
      <c r="AB3" s="55"/>
      <c r="AC3" s="55"/>
      <c r="AD3" s="55"/>
      <c r="AE3" s="55"/>
      <c r="AF3" s="55"/>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3</v>
      </c>
      <c r="D4" s="16"/>
      <c r="E4" s="17" t="s">
        <v>82</v>
      </c>
      <c r="F4" s="17">
        <f>'[1]vnos podatkov'!$C$10</f>
        <v>0</v>
      </c>
      <c r="G4" s="18">
        <f>'[1]vnos podatkov'!$C$10</f>
        <v>0</v>
      </c>
      <c r="H4" s="18">
        <f>'[1]vnos podatkov'!$C$10</f>
        <v>0</v>
      </c>
      <c r="I4" s="19" t="s">
        <v>4</v>
      </c>
      <c r="J4" s="20"/>
      <c r="K4" s="164"/>
      <c r="L4" s="165"/>
      <c r="M4" s="163"/>
      <c r="N4" s="4"/>
      <c r="O4" s="55"/>
      <c r="P4" s="55"/>
      <c r="Q4" s="55"/>
      <c r="R4" s="55"/>
      <c r="S4" s="55"/>
      <c r="T4" s="55"/>
      <c r="U4" s="55"/>
      <c r="V4" s="55"/>
      <c r="W4" s="55"/>
      <c r="X4" s="55"/>
      <c r="Y4" s="55"/>
      <c r="Z4" s="55"/>
      <c r="AA4" s="55"/>
      <c r="AB4" s="55"/>
      <c r="AC4" s="55"/>
      <c r="AD4" s="55"/>
      <c r="AE4" s="55"/>
      <c r="AF4" s="55"/>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5</v>
      </c>
      <c r="D5" s="16"/>
      <c r="E5" s="17" t="str">
        <f>'[1]vnos podatkov'!$A$6</f>
        <v>OP 8-11 - MIDI TENIS</v>
      </c>
      <c r="F5" s="17"/>
      <c r="G5" s="18"/>
      <c r="H5" s="18"/>
      <c r="I5" s="22" t="s">
        <v>48</v>
      </c>
      <c r="J5" s="22"/>
      <c r="K5" s="23"/>
      <c r="L5" s="9"/>
      <c r="M5" s="163"/>
      <c r="N5" s="4"/>
      <c r="O5" s="55"/>
      <c r="P5" s="55"/>
      <c r="Q5" s="55"/>
      <c r="R5" s="55"/>
      <c r="S5" s="55"/>
      <c r="T5" s="55"/>
      <c r="U5" s="55"/>
      <c r="V5" s="55"/>
      <c r="W5" s="55"/>
      <c r="X5" s="55"/>
      <c r="Y5" s="55"/>
      <c r="Z5" s="55"/>
      <c r="AA5" s="55"/>
      <c r="AB5" s="55"/>
      <c r="AC5" s="55"/>
      <c r="AD5" s="55"/>
      <c r="AE5" s="55"/>
      <c r="AF5" s="55"/>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50.1" customHeight="1" thickBot="1" x14ac:dyDescent="0.8">
      <c r="A6" s="1"/>
      <c r="B6" s="1"/>
      <c r="C6" s="25"/>
      <c r="D6" s="25"/>
      <c r="E6" s="26"/>
      <c r="F6" s="26"/>
      <c r="G6" s="26"/>
      <c r="H6" s="26"/>
      <c r="I6" s="19"/>
      <c r="J6" s="19"/>
      <c r="K6" s="23"/>
      <c r="L6" s="9"/>
      <c r="M6" s="163"/>
      <c r="N6" s="4"/>
      <c r="O6" s="55"/>
      <c r="P6" s="55"/>
      <c r="Q6" s="55"/>
      <c r="R6" s="55"/>
      <c r="S6" s="55"/>
      <c r="T6" s="55"/>
      <c r="U6" s="55"/>
      <c r="V6" s="55"/>
      <c r="W6" s="55"/>
      <c r="X6" s="55"/>
      <c r="Y6" s="55"/>
      <c r="Z6" s="55"/>
      <c r="AA6" s="55"/>
      <c r="AB6" s="55"/>
      <c r="AC6" s="55"/>
      <c r="AD6" s="55"/>
      <c r="AE6" s="55"/>
      <c r="AF6" s="55"/>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9" customFormat="1" ht="45" customHeight="1" thickBot="1" x14ac:dyDescent="0.85">
      <c r="A7" s="1"/>
      <c r="B7" s="1"/>
      <c r="C7" s="166" t="s">
        <v>49</v>
      </c>
      <c r="D7" s="167"/>
      <c r="E7" s="30"/>
      <c r="F7" s="31"/>
      <c r="G7" s="32"/>
      <c r="H7" s="32"/>
      <c r="I7" s="32"/>
      <c r="J7" s="32"/>
      <c r="K7" s="33" t="s">
        <v>8</v>
      </c>
      <c r="L7" s="33" t="s">
        <v>9</v>
      </c>
      <c r="M7" s="163"/>
      <c r="N7" s="34"/>
      <c r="O7" s="35" t="s">
        <v>10</v>
      </c>
      <c r="P7" s="36"/>
      <c r="Q7" s="36"/>
      <c r="R7" s="36"/>
      <c r="S7" s="37"/>
      <c r="T7" s="15"/>
      <c r="U7" s="15"/>
      <c r="V7" s="15"/>
      <c r="W7" s="15"/>
      <c r="X7" s="15"/>
      <c r="Y7" s="15"/>
      <c r="Z7" s="15"/>
      <c r="AA7" s="15"/>
      <c r="AB7" s="15"/>
      <c r="AC7" s="15"/>
      <c r="AD7" s="15"/>
      <c r="AE7" s="15"/>
      <c r="AF7" s="15"/>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row>
    <row r="8" spans="1:255" s="46" customFormat="1" ht="40.5" customHeight="1" x14ac:dyDescent="0.55000000000000004">
      <c r="A8" s="1"/>
      <c r="B8" s="1"/>
      <c r="C8" s="40" t="s">
        <v>11</v>
      </c>
      <c r="D8" s="40" t="s">
        <v>12</v>
      </c>
      <c r="E8" s="40" t="s">
        <v>13</v>
      </c>
      <c r="F8" s="40" t="s">
        <v>14</v>
      </c>
      <c r="G8" s="32"/>
      <c r="H8" s="32"/>
      <c r="I8" s="32"/>
      <c r="J8" s="32"/>
      <c r="K8" s="33"/>
      <c r="L8" s="33"/>
      <c r="M8" s="163"/>
      <c r="N8" s="41"/>
      <c r="O8" s="42" t="s">
        <v>11</v>
      </c>
      <c r="P8" s="42" t="s">
        <v>12</v>
      </c>
      <c r="Q8" s="42" t="s">
        <v>13</v>
      </c>
      <c r="R8" s="42" t="s">
        <v>14</v>
      </c>
      <c r="S8" s="43"/>
      <c r="T8" s="43"/>
      <c r="U8" s="43"/>
      <c r="V8" s="43"/>
      <c r="W8" s="42"/>
      <c r="X8" s="42" t="s">
        <v>11</v>
      </c>
      <c r="Y8" s="42" t="s">
        <v>12</v>
      </c>
      <c r="Z8" s="42" t="s">
        <v>13</v>
      </c>
      <c r="AA8" s="42" t="s">
        <v>14</v>
      </c>
      <c r="AB8" s="42"/>
      <c r="AC8" s="42"/>
      <c r="AD8" s="42"/>
      <c r="AE8" s="42"/>
      <c r="AF8" s="45" t="s">
        <v>15</v>
      </c>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row>
    <row r="9" spans="1:255" ht="72" customHeight="1" x14ac:dyDescent="0.5">
      <c r="A9" s="47">
        <v>1</v>
      </c>
      <c r="B9" s="48">
        <v>1</v>
      </c>
      <c r="C9" s="169" t="str">
        <f>UPPER(IF($A9="","",VLOOKUP($A9,'[1]m round robin žrebna lista'!$A$7:$R$128,2)))</f>
        <v>11752</v>
      </c>
      <c r="D9" s="170" t="str">
        <f>UPPER(IF($A9="","",VLOOKUP($A9,'[1]m round robin žrebna lista'!$A$7:$R$128,3)))</f>
        <v>PEROŠA</v>
      </c>
      <c r="E9" s="170" t="str">
        <f>PROPER(IF($A9="","",VLOOKUP($A9,'[1]m round robin žrebna lista'!$A$7:$R$128,4)))</f>
        <v>Benjamin</v>
      </c>
      <c r="F9" s="171" t="str">
        <f>UPPER(IF($A9="","",VLOOKUP($A9,'[1]m round robin žrebna lista'!$A$7:$R$128,5)))</f>
        <v>LUKAKP</v>
      </c>
      <c r="G9" s="52"/>
      <c r="H9" s="53" t="s">
        <v>25</v>
      </c>
      <c r="I9" s="53" t="s">
        <v>25</v>
      </c>
      <c r="J9" s="53" t="s">
        <v>25</v>
      </c>
      <c r="K9" s="54">
        <v>3</v>
      </c>
      <c r="L9" s="54">
        <v>1</v>
      </c>
      <c r="M9" s="172">
        <f>IF($A9="","",VLOOKUP($A9,'[1]m round robin žrebna lista'!$A$7:$R$128,14))</f>
        <v>0</v>
      </c>
      <c r="N9" s="55"/>
      <c r="O9" s="56" t="str">
        <f>UPPER(IF($A9="","",VLOOKUP($A9,'[1]m round robin žrebna lista'!$A$7:$R$128,2)))</f>
        <v>11752</v>
      </c>
      <c r="P9" s="56" t="str">
        <f>UPPER(IF($A9="","",VLOOKUP($A9,'[1]m round robin žrebna lista'!$A$7:$R$128,3)))</f>
        <v>PEROŠA</v>
      </c>
      <c r="Q9" s="56" t="str">
        <f>PROPER(IF($A9="","",VLOOKUP($A9,'[1]m round robin žrebna lista'!$A$7:$R$128,4)))</f>
        <v>Benjamin</v>
      </c>
      <c r="R9" s="56" t="str">
        <f>UPPER(IF($A9="","",VLOOKUP($A9,'[1]m round robin žrebna lista'!$A$7:$R$128,5)))</f>
        <v>LUKAKP</v>
      </c>
      <c r="S9" s="59"/>
      <c r="T9" s="58"/>
      <c r="U9" s="58"/>
      <c r="V9" s="58"/>
      <c r="W9" s="11"/>
      <c r="X9" s="56" t="str">
        <f>UPPER(IF($A9="","",VLOOKUP($A9,'[1]m round robin žrebna lista'!$A$7:$R$128,2)))</f>
        <v>11752</v>
      </c>
      <c r="Y9" s="56" t="str">
        <f>UPPER(IF($A9="","",VLOOKUP($A9,'[1]m round robin žrebna lista'!$A$7:$R$128,3)))</f>
        <v>PEROŠA</v>
      </c>
      <c r="Z9" s="56" t="str">
        <f>PROPER(IF($A9="","",VLOOKUP($A9,'[1]m round robin žrebna lista'!$A$7:$R$128,4)))</f>
        <v>Benjamin</v>
      </c>
      <c r="AA9" s="56" t="str">
        <f>UPPER(IF($A9="","",VLOOKUP($A9,'[1]m round robin žrebna lista'!$A$7:$R$128,5)))</f>
        <v>LUKAKP</v>
      </c>
      <c r="AB9" s="59"/>
      <c r="AC9" s="58" t="str">
        <f>IF(T9="","",IF(T9="1bb","1bb",IF(T9="2bb","2bb",IF(T9=1,$M10,0))))</f>
        <v/>
      </c>
      <c r="AD9" s="58" t="str">
        <f>IF(U9="","",IF(U9="1bb","1bb",IF(U9="3bb","3bb",IF(U9=1,$M11,0))))</f>
        <v/>
      </c>
      <c r="AE9" s="58" t="str">
        <f>IF(V9="","",IF(V9="1bb","1bb",IF(V9="4bb","4bb",IF(V9=1,$M12,0))))</f>
        <v/>
      </c>
      <c r="AF9" s="60">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72" customHeight="1" x14ac:dyDescent="0.5">
      <c r="A10" s="47">
        <v>4</v>
      </c>
      <c r="B10" s="48">
        <v>2</v>
      </c>
      <c r="C10" s="169"/>
      <c r="D10" s="170" t="str">
        <f>UPPER(IF($A10="","",VLOOKUP($A10,'[1]m round robin žrebna lista'!$A$7:$R$128,3)))</f>
        <v>ČEH</v>
      </c>
      <c r="E10" s="170" t="str">
        <f>PROPER(IF($A10="","",VLOOKUP($A10,'[1]m round robin žrebna lista'!$A$7:$R$128,4)))</f>
        <v>Tine</v>
      </c>
      <c r="F10" s="171" t="s">
        <v>47</v>
      </c>
      <c r="G10" s="53" t="s">
        <v>23</v>
      </c>
      <c r="H10" s="52"/>
      <c r="I10" s="53" t="s">
        <v>26</v>
      </c>
      <c r="J10" s="53" t="s">
        <v>25</v>
      </c>
      <c r="K10" s="54">
        <v>2</v>
      </c>
      <c r="L10" s="54">
        <v>2</v>
      </c>
      <c r="M10" s="172">
        <f>IF($A10="","",VLOOKUP($A10,'[1]m round robin žrebna lista'!$A$7:$R$128,14))</f>
        <v>0</v>
      </c>
      <c r="N10" s="55"/>
      <c r="O10" s="56" t="str">
        <f>UPPER(IF($A10="","",VLOOKUP($A10,'[1]m round robin žrebna lista'!$A$7:$R$128,2)))</f>
        <v>12745</v>
      </c>
      <c r="P10" s="56" t="str">
        <f>UPPER(IF($A10="","",VLOOKUP($A10,'[1]m round robin žrebna lista'!$A$7:$R$128,3)))</f>
        <v>ČEH</v>
      </c>
      <c r="Q10" s="56" t="str">
        <f>PROPER(IF($A10="","",VLOOKUP($A10,'[1]m round robin žrebna lista'!$A$7:$R$128,4)))</f>
        <v>Tine</v>
      </c>
      <c r="R10" s="56" t="str">
        <f>UPPER(IF($A10="","",VLOOKUP($A10,'[1]m round robin žrebna lista'!$A$7:$R$128,5)))</f>
        <v>CTA</v>
      </c>
      <c r="S10" s="58"/>
      <c r="T10" s="59"/>
      <c r="U10" s="58"/>
      <c r="V10" s="58"/>
      <c r="W10" s="11"/>
      <c r="X10" s="56" t="str">
        <f>UPPER(IF($A10="","",VLOOKUP($A10,'[1]m round robin žrebna lista'!$A$7:$R$128,2)))</f>
        <v>12745</v>
      </c>
      <c r="Y10" s="56" t="str">
        <f>UPPER(IF($A10="","",VLOOKUP($A10,'[1]m round robin žrebna lista'!$A$7:$R$128,3)))</f>
        <v>ČEH</v>
      </c>
      <c r="Z10" s="56" t="str">
        <f>PROPER(IF($A10="","",VLOOKUP($A10,'[1]m round robin žrebna lista'!$A$7:$R$128,4)))</f>
        <v>Tine</v>
      </c>
      <c r="AA10" s="56" t="str">
        <f>UPPER(IF($A10="","",VLOOKUP($A10,'[1]m round robin žrebna lista'!$A$7:$R$128,5)))</f>
        <v>CTA</v>
      </c>
      <c r="AB10" s="58" t="str">
        <f>IF(S10="","",IF(S10="1bb","1bb",IF(S10="2bb","2bb",IF(S10=1,0,M9))))</f>
        <v/>
      </c>
      <c r="AC10" s="59"/>
      <c r="AD10" s="58" t="str">
        <f>IF(U10="","",IF(U10="2bb","2bb",IF(U10="3bb","3bb",IF(U10=2,M11,0))))</f>
        <v/>
      </c>
      <c r="AE10" s="58" t="str">
        <f>IF(V10="","",IF(V10="2bb","2bb",IF(V10="4bb","4bb",IF(V10=2,M12,0))))</f>
        <v/>
      </c>
      <c r="AF10" s="60">
        <f>SUM(AB10:AE10)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72" customHeight="1" x14ac:dyDescent="0.5">
      <c r="A11" s="47">
        <v>7</v>
      </c>
      <c r="B11" s="61">
        <v>3</v>
      </c>
      <c r="C11" s="169" t="str">
        <f>UPPER(IF($A11="","",VLOOKUP($A11,'[1]m round robin žrebna lista'!$A$7:$R$128,2)))</f>
        <v>12251</v>
      </c>
      <c r="D11" s="170" t="str">
        <f>UPPER(IF($A11="","",VLOOKUP($A11,'[1]m round robin žrebna lista'!$A$7:$R$128,3)))</f>
        <v>HRIBAR</v>
      </c>
      <c r="E11" s="170" t="str">
        <f>PROPER(IF($A11="","",VLOOKUP($A11,'[1]m round robin žrebna lista'!$A$7:$R$128,4)))</f>
        <v>Anže</v>
      </c>
      <c r="F11" s="171" t="str">
        <f>UPPER(IF($A11="","",VLOOKUP($A11,'[1]m round robin žrebna lista'!$A$7:$R$128,5)))</f>
        <v>MAJA</v>
      </c>
      <c r="G11" s="53" t="s">
        <v>23</v>
      </c>
      <c r="H11" s="53" t="s">
        <v>24</v>
      </c>
      <c r="I11" s="52"/>
      <c r="J11" s="53" t="s">
        <v>25</v>
      </c>
      <c r="K11" s="54">
        <v>1</v>
      </c>
      <c r="L11" s="54">
        <v>3</v>
      </c>
      <c r="M11" s="172">
        <f>IF($A11="","",VLOOKUP($A11,'[1]m round robin žrebna lista'!$A$7:$R$128,14))</f>
        <v>0</v>
      </c>
      <c r="N11" s="55"/>
      <c r="O11" s="56" t="str">
        <f>UPPER(IF($A11="","",VLOOKUP($A11,'[1]m round robin žrebna lista'!$A$7:$R$128,2)))</f>
        <v>12251</v>
      </c>
      <c r="P11" s="56" t="str">
        <f>UPPER(IF($A11="","",VLOOKUP($A11,'[1]m round robin žrebna lista'!$A$7:$R$128,3)))</f>
        <v>HRIBAR</v>
      </c>
      <c r="Q11" s="56" t="str">
        <f>PROPER(IF($A11="","",VLOOKUP($A11,'[1]m round robin žrebna lista'!$A$7:$R$128,4)))</f>
        <v>Anže</v>
      </c>
      <c r="R11" s="56" t="str">
        <f>UPPER(IF($A11="","",VLOOKUP($A11,'[1]m round robin žrebna lista'!$A$7:$R$128,5)))</f>
        <v>MAJA</v>
      </c>
      <c r="S11" s="58"/>
      <c r="T11" s="58"/>
      <c r="U11" s="59"/>
      <c r="V11" s="58"/>
      <c r="W11" s="11"/>
      <c r="X11" s="56" t="str">
        <f>UPPER(IF($A11="","",VLOOKUP($A11,'[1]m round robin žrebna lista'!$A$7:$R$128,2)))</f>
        <v>12251</v>
      </c>
      <c r="Y11" s="56" t="str">
        <f>UPPER(IF($A11="","",VLOOKUP($A11,'[1]m round robin žrebna lista'!$A$7:$R$128,3)))</f>
        <v>HRIBAR</v>
      </c>
      <c r="Z11" s="56" t="str">
        <f>PROPER(IF($A11="","",VLOOKUP($A11,'[1]m round robin žrebna lista'!$A$7:$R$128,4)))</f>
        <v>Anže</v>
      </c>
      <c r="AA11" s="56" t="str">
        <f>UPPER(IF($A11="","",VLOOKUP($A11,'[1]m round robin žrebna lista'!$A$7:$R$128,5)))</f>
        <v>MAJA</v>
      </c>
      <c r="AB11" s="58" t="str">
        <f>IF(S11="","",IF(S11="1bb","1bb",IF(S11="3bb","3bb",IF(S11=1,0,M9))))</f>
        <v/>
      </c>
      <c r="AC11" s="58" t="str">
        <f>IF(T11="","",IF(T11="2bb","2bb",IF(T11="3bb","3bb",IF(T11=2,0,M10))))</f>
        <v/>
      </c>
      <c r="AD11" s="59"/>
      <c r="AE11" s="58" t="str">
        <f>IF(V11="","",IF(V11="3bb","3bb",IF(V11="4bb","4bb",IF(V11=3,M12,0))))</f>
        <v/>
      </c>
      <c r="AF11" s="60">
        <f>SUM(AB11:AE11)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72" customHeight="1" x14ac:dyDescent="0.5">
      <c r="A12" s="47">
        <v>10</v>
      </c>
      <c r="B12" s="48">
        <v>4</v>
      </c>
      <c r="C12" s="169" t="str">
        <f>UPPER(IF($A12="","",VLOOKUP($A12,'[1]m round robin žrebna lista'!$A$7:$R$128,2)))</f>
        <v>12245</v>
      </c>
      <c r="D12" s="170" t="str">
        <f>UPPER(IF($A12="","",VLOOKUP($A12,'[1]m round robin žrebna lista'!$A$7:$R$128,3)))</f>
        <v>BEIER</v>
      </c>
      <c r="E12" s="170" t="str">
        <f>PROPER(IF($A12="","",VLOOKUP($A12,'[1]m round robin žrebna lista'!$A$7:$R$128,4)))</f>
        <v>Kevin</v>
      </c>
      <c r="F12" s="171" t="str">
        <f>UPPER(IF($A12="","",VLOOKUP($A12,'[1]m round robin žrebna lista'!$A$7:$R$128,5)))</f>
        <v>BR-MB</v>
      </c>
      <c r="G12" s="53" t="s">
        <v>23</v>
      </c>
      <c r="H12" s="53" t="s">
        <v>23</v>
      </c>
      <c r="I12" s="53" t="s">
        <v>23</v>
      </c>
      <c r="J12" s="52"/>
      <c r="K12" s="54" t="s">
        <v>27</v>
      </c>
      <c r="L12" s="54">
        <v>4</v>
      </c>
      <c r="M12" s="172">
        <f>IF($A12="","",VLOOKUP($A12,'[1]m round robin žrebna lista'!$A$7:$R$128,14))</f>
        <v>0</v>
      </c>
      <c r="N12" s="55"/>
      <c r="O12" s="56" t="str">
        <f>UPPER(IF($A12="","",VLOOKUP($A12,'[1]m round robin žrebna lista'!$A$7:$R$128,2)))</f>
        <v>12245</v>
      </c>
      <c r="P12" s="56" t="str">
        <f>UPPER(IF($A12="","",VLOOKUP($A12,'[1]m round robin žrebna lista'!$A$7:$R$128,3)))</f>
        <v>BEIER</v>
      </c>
      <c r="Q12" s="56" t="str">
        <f>PROPER(IF($A12="","",VLOOKUP($A12,'[1]m round robin žrebna lista'!$A$7:$R$128,4)))</f>
        <v>Kevin</v>
      </c>
      <c r="R12" s="56" t="str">
        <f>UPPER(IF($A12="","",VLOOKUP($A12,'[1]m round robin žrebna lista'!$A$7:$R$128,5)))</f>
        <v>BR-MB</v>
      </c>
      <c r="S12" s="58"/>
      <c r="T12" s="58"/>
      <c r="U12" s="58"/>
      <c r="V12" s="59"/>
      <c r="W12" s="11"/>
      <c r="X12" s="56" t="str">
        <f>UPPER(IF($A12="","",VLOOKUP($A12,'[1]m round robin žrebna lista'!$A$7:$R$128,2)))</f>
        <v>12245</v>
      </c>
      <c r="Y12" s="56" t="str">
        <f>UPPER(IF($A12="","",VLOOKUP($A12,'[1]m round robin žrebna lista'!$A$7:$R$128,3)))</f>
        <v>BEIER</v>
      </c>
      <c r="Z12" s="56" t="str">
        <f>PROPER(IF($A12="","",VLOOKUP($A12,'[1]m round robin žrebna lista'!$A$7:$R$128,4)))</f>
        <v>Kevin</v>
      </c>
      <c r="AA12" s="56" t="str">
        <f>UPPER(IF($A12="","",VLOOKUP($A12,'[1]m round robin žrebna lista'!$A$7:$R$128,5)))</f>
        <v>BR-MB</v>
      </c>
      <c r="AB12" s="58" t="str">
        <f>IF(S12="","",IF(S12="1bb","1bb",IF(S12="4bb","4bb",IF(S12=1,0,M9))))</f>
        <v/>
      </c>
      <c r="AC12" s="58" t="str">
        <f>IF(T12="","",IF(T12="2bb","2bb",IF(T12="4bb","4bb",IF(T12=2,0,M10))))</f>
        <v/>
      </c>
      <c r="AD12" s="58" t="str">
        <f>IF(U12="","",IF(U12="3bb","3bb",IF(U12="4bb","4bb",IF(U12=3,0,M11))))</f>
        <v/>
      </c>
      <c r="AE12" s="59"/>
      <c r="AF12" s="60">
        <f>SUM(AB12:AE12)</f>
        <v>0</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30" customHeight="1" thickBot="1" x14ac:dyDescent="0.55000000000000004">
      <c r="A13" s="62"/>
      <c r="B13" s="63"/>
      <c r="C13" s="173"/>
      <c r="D13" s="174"/>
      <c r="E13" s="174"/>
      <c r="F13" s="175"/>
      <c r="G13" s="67"/>
      <c r="H13" s="67"/>
      <c r="I13" s="67"/>
      <c r="J13" s="68"/>
      <c r="K13" s="69"/>
      <c r="L13" s="69"/>
      <c r="M13" s="172"/>
      <c r="N13" s="55"/>
      <c r="O13" s="11"/>
      <c r="P13" s="11"/>
      <c r="Q13" s="11"/>
      <c r="R13" s="11"/>
      <c r="S13" s="43"/>
      <c r="T13" s="43"/>
      <c r="U13" s="43"/>
      <c r="V13" s="71"/>
      <c r="W13" s="11"/>
      <c r="X13" s="11"/>
      <c r="Y13" s="11"/>
      <c r="Z13" s="11"/>
      <c r="AA13" s="11"/>
      <c r="AB13" s="43"/>
      <c r="AC13" s="43"/>
      <c r="AD13" s="43"/>
      <c r="AE13" s="71"/>
      <c r="AF13" s="42"/>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48" customHeight="1" thickBot="1" x14ac:dyDescent="0.85">
      <c r="A14" s="72"/>
      <c r="B14" s="72"/>
      <c r="C14" s="166" t="s">
        <v>50</v>
      </c>
      <c r="D14" s="167"/>
      <c r="E14" s="30"/>
      <c r="F14" s="31"/>
      <c r="G14" s="32"/>
      <c r="H14" s="32"/>
      <c r="I14" s="32"/>
      <c r="J14" s="32"/>
      <c r="K14" s="33" t="s">
        <v>8</v>
      </c>
      <c r="L14" s="33" t="s">
        <v>9</v>
      </c>
      <c r="M14" s="163"/>
      <c r="N14" s="4"/>
      <c r="O14" s="55"/>
      <c r="P14" s="55"/>
      <c r="Q14" s="55"/>
      <c r="R14" s="55"/>
      <c r="S14" s="55"/>
      <c r="T14" s="55"/>
      <c r="U14" s="55"/>
      <c r="V14" s="55"/>
      <c r="W14" s="55"/>
      <c r="X14" s="55"/>
      <c r="Y14" s="55"/>
      <c r="Z14" s="55"/>
      <c r="AA14" s="55"/>
      <c r="AB14" s="55"/>
      <c r="AC14" s="55"/>
      <c r="AD14" s="55"/>
      <c r="AE14" s="55"/>
      <c r="AF14" s="55"/>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46" customFormat="1" ht="40.5" customHeight="1" x14ac:dyDescent="0.55000000000000004">
      <c r="A15" s="72"/>
      <c r="B15" s="72"/>
      <c r="C15" s="40" t="s">
        <v>11</v>
      </c>
      <c r="D15" s="40" t="s">
        <v>12</v>
      </c>
      <c r="E15" s="73" t="s">
        <v>13</v>
      </c>
      <c r="F15" s="40" t="s">
        <v>14</v>
      </c>
      <c r="G15" s="32"/>
      <c r="H15" s="32"/>
      <c r="I15" s="32"/>
      <c r="J15" s="32"/>
      <c r="K15" s="33"/>
      <c r="L15" s="33"/>
      <c r="M15" s="163"/>
      <c r="N15" s="41"/>
      <c r="O15" s="42" t="s">
        <v>11</v>
      </c>
      <c r="P15" s="42" t="s">
        <v>12</v>
      </c>
      <c r="Q15" s="42" t="s">
        <v>13</v>
      </c>
      <c r="R15" s="42" t="s">
        <v>14</v>
      </c>
      <c r="S15" s="43"/>
      <c r="T15" s="168"/>
      <c r="U15" s="168"/>
      <c r="V15" s="168"/>
      <c r="W15" s="168"/>
      <c r="X15" s="42" t="s">
        <v>11</v>
      </c>
      <c r="Y15" s="42" t="s">
        <v>12</v>
      </c>
      <c r="Z15" s="42" t="s">
        <v>13</v>
      </c>
      <c r="AA15" s="42" t="s">
        <v>14</v>
      </c>
      <c r="AB15" s="42"/>
      <c r="AC15" s="42"/>
      <c r="AD15" s="42"/>
      <c r="AE15" s="42"/>
      <c r="AF15" s="45" t="s">
        <v>15</v>
      </c>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row>
    <row r="16" spans="1:255" ht="72.900000000000006" customHeight="1" x14ac:dyDescent="0.5">
      <c r="A16" s="47">
        <v>2</v>
      </c>
      <c r="B16" s="48">
        <v>1</v>
      </c>
      <c r="C16" s="169" t="str">
        <f>UPPER(IF($A16="","",VLOOKUP($A16,'[1]m round robin žrebna lista'!$A$7:$R$128,2)))</f>
        <v>12004</v>
      </c>
      <c r="D16" s="170" t="str">
        <f>UPPER(IF($A16="","",VLOOKUP($A16,'[1]m round robin žrebna lista'!$A$7:$R$128,3)))</f>
        <v>HRIBAR</v>
      </c>
      <c r="E16" s="170" t="str">
        <f>PROPER(IF($A16="","",VLOOKUP($A16,'[1]m round robin žrebna lista'!$A$7:$R$128,4)))</f>
        <v>Jure</v>
      </c>
      <c r="F16" s="171" t="str">
        <f>UPPER(IF($A16="","",VLOOKUP($A16,'[1]m round robin žrebna lista'!$A$7:$R$128,5)))</f>
        <v>MAJA</v>
      </c>
      <c r="G16" s="52"/>
      <c r="H16" s="53" t="s">
        <v>25</v>
      </c>
      <c r="I16" s="53" t="s">
        <v>25</v>
      </c>
      <c r="J16" s="53" t="s">
        <v>25</v>
      </c>
      <c r="K16" s="54">
        <v>3</v>
      </c>
      <c r="L16" s="54">
        <v>1</v>
      </c>
      <c r="M16" s="172">
        <f>IF($A16="","",VLOOKUP($A16,'[1]m round robin žrebna lista'!$A$7:$R$128,14))</f>
        <v>0</v>
      </c>
      <c r="N16" s="55"/>
      <c r="O16" s="56" t="str">
        <f>UPPER(IF($A16="","",VLOOKUP($A16,'[1]m round robin žrebna lista'!$A$7:$R$128,2)))</f>
        <v>12004</v>
      </c>
      <c r="P16" s="56" t="str">
        <f>UPPER(IF($A16="","",VLOOKUP($A16,'[1]m round robin žrebna lista'!$A$7:$R$128,3)))</f>
        <v>HRIBAR</v>
      </c>
      <c r="Q16" s="56" t="str">
        <f>PROPER(IF($A16="","",VLOOKUP($A16,'[1]m round robin žrebna lista'!$A$7:$R$128,4)))</f>
        <v>Jure</v>
      </c>
      <c r="R16" s="56" t="str">
        <f>UPPER(IF($A16="","",VLOOKUP($A16,'[1]m round robin žrebna lista'!$A$7:$R$128,5)))</f>
        <v>MAJA</v>
      </c>
      <c r="S16" s="59"/>
      <c r="T16" s="58"/>
      <c r="U16" s="58"/>
      <c r="V16" s="58"/>
      <c r="W16" s="55"/>
      <c r="X16" s="56" t="str">
        <f>UPPER(IF($A16="","",VLOOKUP($A16,'[1]m round robin žrebna lista'!$A$7:$R$128,2)))</f>
        <v>12004</v>
      </c>
      <c r="Y16" s="56" t="str">
        <f>UPPER(IF($A16="","",VLOOKUP($A16,'[1]m round robin žrebna lista'!$A$7:$R$128,3)))</f>
        <v>HRIBAR</v>
      </c>
      <c r="Z16" s="56" t="str">
        <f>PROPER(IF($A16="","",VLOOKUP($A16,'[1]m round robin žrebna lista'!$A$7:$R$128,4)))</f>
        <v>Jure</v>
      </c>
      <c r="AA16" s="56" t="str">
        <f>UPPER(IF($A16="","",VLOOKUP($A16,'[1]m round robin žrebna lista'!$A$7:$R$128,5)))</f>
        <v>MAJA</v>
      </c>
      <c r="AB16" s="59"/>
      <c r="AC16" s="58" t="str">
        <f>IF(T16="","",IF(T16="1bb","1bb",IF(T16="2bb","2bb",IF(T16=1,$M17,0))))</f>
        <v/>
      </c>
      <c r="AD16" s="58" t="str">
        <f>IF(U16="","",IF(U16="1bb","1bb",IF(U16="3bb","3bb",IF(U16=1,$M18,0))))</f>
        <v/>
      </c>
      <c r="AE16" s="58" t="str">
        <f>IF(V16="","",IF(V16="1bb","1bb",IF(V16="4bb","4bb",IF(V16=1,$M19,0))))</f>
        <v/>
      </c>
      <c r="AF16" s="60">
        <f>SUM(AC16:AE16)</f>
        <v>0</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ht="72.900000000000006" customHeight="1" x14ac:dyDescent="0.5">
      <c r="A17" s="47">
        <v>5</v>
      </c>
      <c r="B17" s="48">
        <v>2</v>
      </c>
      <c r="C17" s="169" t="str">
        <f>UPPER(IF($A17="","",VLOOKUP($A17,'[1]m round robin žrebna lista'!$A$7:$R$128,2)))</f>
        <v>12720</v>
      </c>
      <c r="D17" s="170" t="str">
        <f>UPPER(IF($A17="","",VLOOKUP($A17,'[1]m round robin žrebna lista'!$A$7:$R$128,3)))</f>
        <v>GRABNAR</v>
      </c>
      <c r="E17" s="170" t="str">
        <f>PROPER(IF($A17="","",VLOOKUP($A17,'[1]m round robin žrebna lista'!$A$7:$R$128,4)))</f>
        <v>Gašper</v>
      </c>
      <c r="F17" s="171" t="str">
        <f>UPPER(IF($A17="","",VLOOKUP($A17,'[1]m round robin žrebna lista'!$A$7:$R$128,5)))</f>
        <v>ASLIT</v>
      </c>
      <c r="G17" s="53" t="s">
        <v>23</v>
      </c>
      <c r="H17" s="52"/>
      <c r="I17" s="53" t="s">
        <v>25</v>
      </c>
      <c r="J17" s="53" t="s">
        <v>25</v>
      </c>
      <c r="K17" s="54">
        <v>2</v>
      </c>
      <c r="L17" s="54">
        <v>2</v>
      </c>
      <c r="M17" s="172">
        <f>IF($A17="","",VLOOKUP($A17,'[1]m round robin žrebna lista'!$A$7:$R$128,14))</f>
        <v>0</v>
      </c>
      <c r="N17" s="55"/>
      <c r="O17" s="56" t="str">
        <f>UPPER(IF($A17="","",VLOOKUP($A17,'[1]m round robin žrebna lista'!$A$7:$R$128,2)))</f>
        <v>12720</v>
      </c>
      <c r="P17" s="56" t="str">
        <f>UPPER(IF($A17="","",VLOOKUP($A17,'[1]m round robin žrebna lista'!$A$7:$R$128,3)))</f>
        <v>GRABNAR</v>
      </c>
      <c r="Q17" s="56" t="str">
        <f>PROPER(IF($A17="","",VLOOKUP($A17,'[1]m round robin žrebna lista'!$A$7:$R$128,4)))</f>
        <v>Gašper</v>
      </c>
      <c r="R17" s="56" t="str">
        <f>UPPER(IF($A17="","",VLOOKUP($A17,'[1]m round robin žrebna lista'!$A$7:$R$128,5)))</f>
        <v>ASLIT</v>
      </c>
      <c r="S17" s="58"/>
      <c r="T17" s="59"/>
      <c r="U17" s="58"/>
      <c r="V17" s="58"/>
      <c r="W17" s="55"/>
      <c r="X17" s="56" t="str">
        <f>UPPER(IF($A17="","",VLOOKUP($A17,'[1]m round robin žrebna lista'!$A$7:$R$128,2)))</f>
        <v>12720</v>
      </c>
      <c r="Y17" s="56" t="str">
        <f>UPPER(IF($A17="","",VLOOKUP($A17,'[1]m round robin žrebna lista'!$A$7:$R$128,3)))</f>
        <v>GRABNAR</v>
      </c>
      <c r="Z17" s="56" t="str">
        <f>PROPER(IF($A17="","",VLOOKUP($A17,'[1]m round robin žrebna lista'!$A$7:$R$128,4)))</f>
        <v>Gašper</v>
      </c>
      <c r="AA17" s="56" t="str">
        <f>UPPER(IF($A17="","",VLOOKUP($A17,'[1]m round robin žrebna lista'!$A$7:$R$128,5)))</f>
        <v>ASLIT</v>
      </c>
      <c r="AB17" s="58" t="str">
        <f>IF(S17="","",IF(S17="1bb","1bb",IF(S17="2bb","2bb",IF(S17=1,0,M16))))</f>
        <v/>
      </c>
      <c r="AC17" s="59"/>
      <c r="AD17" s="58" t="str">
        <f>IF(U17="","",IF(U17="2bb","2bb",IF(U17="3bb","3bb",IF(U17=2,M18,0))))</f>
        <v/>
      </c>
      <c r="AE17" s="58" t="str">
        <f>IF(V17="","",IF(V17="2bb","2bb",IF(V17="4bb","4bb",IF(V17=2,M19,0))))</f>
        <v/>
      </c>
      <c r="AF17" s="60">
        <f>SUM(AB17:AE17)</f>
        <v>0</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ht="72.900000000000006" customHeight="1" x14ac:dyDescent="0.5">
      <c r="A18" s="47">
        <v>8</v>
      </c>
      <c r="B18" s="48">
        <v>3</v>
      </c>
      <c r="C18" s="169" t="str">
        <f>UPPER(IF($A18="","",VLOOKUP($A18,'[1]m round robin žrebna lista'!$A$7:$R$128,2)))</f>
        <v>12813</v>
      </c>
      <c r="D18" s="170" t="str">
        <f>UPPER(IF($A18="","",VLOOKUP($A18,'[1]m round robin žrebna lista'!$A$7:$R$128,3)))</f>
        <v>ROGAČ</v>
      </c>
      <c r="E18" s="170" t="str">
        <f>PROPER(IF($A18="","",VLOOKUP($A18,'[1]m round robin žrebna lista'!$A$7:$R$128,4)))</f>
        <v>Tilen</v>
      </c>
      <c r="F18" s="171" t="str">
        <f>UPPER(IF($A18="","",VLOOKUP($A18,'[1]m round robin žrebna lista'!$A$7:$R$128,5)))</f>
        <v>N.GOR</v>
      </c>
      <c r="G18" s="53" t="s">
        <v>23</v>
      </c>
      <c r="H18" s="53" t="s">
        <v>23</v>
      </c>
      <c r="I18" s="52"/>
      <c r="J18" s="53" t="s">
        <v>25</v>
      </c>
      <c r="K18" s="54">
        <v>1</v>
      </c>
      <c r="L18" s="54">
        <v>3</v>
      </c>
      <c r="M18" s="172">
        <f>IF($A18="","",VLOOKUP($A18,'[1]m round robin žrebna lista'!$A$7:$R$128,14))</f>
        <v>0</v>
      </c>
      <c r="N18" s="55"/>
      <c r="O18" s="56" t="str">
        <f>UPPER(IF($A18="","",VLOOKUP($A18,'[1]m round robin žrebna lista'!$A$7:$R$128,2)))</f>
        <v>12813</v>
      </c>
      <c r="P18" s="56" t="str">
        <f>UPPER(IF($A18="","",VLOOKUP($A18,'[1]m round robin žrebna lista'!$A$7:$R$128,3)))</f>
        <v>ROGAČ</v>
      </c>
      <c r="Q18" s="56" t="str">
        <f>PROPER(IF($A18="","",VLOOKUP($A18,'[1]m round robin žrebna lista'!$A$7:$R$128,4)))</f>
        <v>Tilen</v>
      </c>
      <c r="R18" s="56" t="str">
        <f>UPPER(IF($A18="","",VLOOKUP($A18,'[1]m round robin žrebna lista'!$A$7:$R$128,5)))</f>
        <v>N.GOR</v>
      </c>
      <c r="S18" s="58"/>
      <c r="T18" s="58"/>
      <c r="U18" s="59"/>
      <c r="V18" s="58"/>
      <c r="W18" s="55"/>
      <c r="X18" s="56" t="str">
        <f>UPPER(IF($A18="","",VLOOKUP($A18,'[1]m round robin žrebna lista'!$A$7:$R$128,2)))</f>
        <v>12813</v>
      </c>
      <c r="Y18" s="56" t="str">
        <f>UPPER(IF($A18="","",VLOOKUP($A18,'[1]m round robin žrebna lista'!$A$7:$R$128,3)))</f>
        <v>ROGAČ</v>
      </c>
      <c r="Z18" s="56" t="str">
        <f>PROPER(IF($A18="","",VLOOKUP($A18,'[1]m round robin žrebna lista'!$A$7:$R$128,4)))</f>
        <v>Tilen</v>
      </c>
      <c r="AA18" s="56" t="str">
        <f>UPPER(IF($A18="","",VLOOKUP($A18,'[1]m round robin žrebna lista'!$A$7:$R$128,5)))</f>
        <v>N.GOR</v>
      </c>
      <c r="AB18" s="58" t="str">
        <f>IF(S18="","",IF(S18="1bb","1bb",IF(S18="3bb","3bb",IF(S18=1,0,M16))))</f>
        <v/>
      </c>
      <c r="AC18" s="58" t="str">
        <f>IF(T18="","",IF(T18="2bb","2bb",IF(T18="3bb","3bb",IF(T18=2,0,M17))))</f>
        <v/>
      </c>
      <c r="AD18" s="59"/>
      <c r="AE18" s="58" t="str">
        <f>IF(V18="","",IF(V18="3bb","3bb",IF(V18="4bb","4bb",IF(V18=3,M19,0))))</f>
        <v/>
      </c>
      <c r="AF18" s="60">
        <f>SUM(AB18:AE18)</f>
        <v>0</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ht="72.900000000000006" customHeight="1" x14ac:dyDescent="0.5">
      <c r="A19" s="47">
        <v>11</v>
      </c>
      <c r="B19" s="48">
        <v>4</v>
      </c>
      <c r="C19" s="169" t="str">
        <f>UPPER(IF($A19="","",VLOOKUP($A19,'[1]m round robin žrebna lista'!$A$7:$R$128,2)))</f>
        <v>12818</v>
      </c>
      <c r="D19" s="170" t="str">
        <f>UPPER(IF($A19="","",VLOOKUP($A19,'[1]m round robin žrebna lista'!$A$7:$R$128,3)))</f>
        <v>POTRPIN</v>
      </c>
      <c r="E19" s="170" t="str">
        <f>PROPER(IF($A19="","",VLOOKUP($A19,'[1]m round robin žrebna lista'!$A$7:$R$128,4)))</f>
        <v>Peter</v>
      </c>
      <c r="F19" s="171" t="str">
        <f>UPPER(IF($A19="","",VLOOKUP($A19,'[1]m round robin žrebna lista'!$A$7:$R$128,5)))</f>
        <v>ŽTKMB</v>
      </c>
      <c r="G19" s="53" t="s">
        <v>23</v>
      </c>
      <c r="H19" s="53" t="s">
        <v>23</v>
      </c>
      <c r="I19" s="53" t="s">
        <v>23</v>
      </c>
      <c r="J19" s="52"/>
      <c r="K19" s="54" t="s">
        <v>27</v>
      </c>
      <c r="L19" s="54">
        <v>4</v>
      </c>
      <c r="M19" s="172">
        <f>IF($A19="","",VLOOKUP($A19,'[1]m round robin žrebna lista'!$A$7:$R$128,14))</f>
        <v>0</v>
      </c>
      <c r="N19" s="55"/>
      <c r="O19" s="56" t="str">
        <f>UPPER(IF($A19="","",VLOOKUP($A19,'[1]m round robin žrebna lista'!$A$7:$R$128,2)))</f>
        <v>12818</v>
      </c>
      <c r="P19" s="56" t="str">
        <f>UPPER(IF($A19="","",VLOOKUP($A19,'[1]m round robin žrebna lista'!$A$7:$R$128,3)))</f>
        <v>POTRPIN</v>
      </c>
      <c r="Q19" s="56" t="str">
        <f>PROPER(IF($A19="","",VLOOKUP($A19,'[1]m round robin žrebna lista'!$A$7:$R$128,4)))</f>
        <v>Peter</v>
      </c>
      <c r="R19" s="56" t="str">
        <f>UPPER(IF($A19="","",VLOOKUP($A19,'[1]m round robin žrebna lista'!$A$7:$R$128,5)))</f>
        <v>ŽTKMB</v>
      </c>
      <c r="S19" s="58"/>
      <c r="T19" s="58"/>
      <c r="U19" s="58"/>
      <c r="V19" s="59"/>
      <c r="W19" s="55"/>
      <c r="X19" s="56" t="str">
        <f>UPPER(IF($A19="","",VLOOKUP($A19,'[1]m round robin žrebna lista'!$A$7:$R$128,2)))</f>
        <v>12818</v>
      </c>
      <c r="Y19" s="56" t="str">
        <f>UPPER(IF($A19="","",VLOOKUP($A19,'[1]m round robin žrebna lista'!$A$7:$R$128,3)))</f>
        <v>POTRPIN</v>
      </c>
      <c r="Z19" s="56" t="str">
        <f>PROPER(IF($A19="","",VLOOKUP($A19,'[1]m round robin žrebna lista'!$A$7:$R$128,4)))</f>
        <v>Peter</v>
      </c>
      <c r="AA19" s="56" t="str">
        <f>UPPER(IF($A19="","",VLOOKUP($A19,'[1]m round robin žrebna lista'!$A$7:$R$128,5)))</f>
        <v>ŽTKMB</v>
      </c>
      <c r="AB19" s="58" t="str">
        <f>IF(S19="","",IF(S19="1bb","1bb",IF(S19="4bb","4bb",IF(S19=1,0,M16))))</f>
        <v/>
      </c>
      <c r="AC19" s="58" t="str">
        <f>IF(T19="","",IF(T19="2bb","2bb",IF(T19="4bb","4bb",IF(T19=2,0,M17))))</f>
        <v/>
      </c>
      <c r="AD19" s="58" t="str">
        <f>IF(U19="","",IF(U19="3bb","3bb",IF(U19="4bb","4bb",IF(U19=3,0,M18))))</f>
        <v/>
      </c>
      <c r="AE19" s="59"/>
      <c r="AF19" s="60">
        <f>SUM(AB19:AD19)</f>
        <v>0</v>
      </c>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ht="27.75" customHeight="1" thickBot="1" x14ac:dyDescent="0.55000000000000004">
      <c r="A20" s="62"/>
      <c r="B20" s="63"/>
      <c r="C20" s="173"/>
      <c r="D20" s="174"/>
      <c r="E20" s="174"/>
      <c r="F20" s="175"/>
      <c r="G20" s="67"/>
      <c r="H20" s="67"/>
      <c r="I20" s="67"/>
      <c r="J20" s="68"/>
      <c r="K20" s="69"/>
      <c r="L20" s="69"/>
      <c r="M20" s="172"/>
      <c r="N20" s="55"/>
      <c r="O20" s="11"/>
      <c r="P20" s="11"/>
      <c r="Q20" s="11"/>
      <c r="R20" s="11"/>
      <c r="S20" s="43"/>
      <c r="T20" s="43"/>
      <c r="U20" s="43"/>
      <c r="V20" s="71"/>
      <c r="W20" s="55"/>
      <c r="X20" s="11"/>
      <c r="Y20" s="11"/>
      <c r="Z20" s="11"/>
      <c r="AA20" s="11"/>
      <c r="AB20" s="43"/>
      <c r="AC20" s="43"/>
      <c r="AD20" s="43"/>
      <c r="AE20" s="71"/>
      <c r="AF20" s="42"/>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ht="46.5" customHeight="1" thickBot="1" x14ac:dyDescent="0.85">
      <c r="A21" s="32"/>
      <c r="B21" s="32"/>
      <c r="C21" s="166" t="s">
        <v>51</v>
      </c>
      <c r="D21" s="167"/>
      <c r="E21" s="30"/>
      <c r="F21" s="31"/>
      <c r="G21" s="32"/>
      <c r="H21" s="32"/>
      <c r="I21" s="32"/>
      <c r="J21" s="32"/>
      <c r="K21" s="33" t="s">
        <v>8</v>
      </c>
      <c r="L21" s="33" t="s">
        <v>9</v>
      </c>
      <c r="M21" s="163"/>
      <c r="N21" s="4"/>
      <c r="O21" s="55"/>
      <c r="P21" s="55"/>
      <c r="Q21" s="55"/>
      <c r="R21" s="55"/>
      <c r="S21" s="55"/>
      <c r="T21" s="55"/>
      <c r="U21" s="55"/>
      <c r="V21" s="55"/>
      <c r="W21" s="55"/>
      <c r="X21" s="55"/>
      <c r="Y21" s="55"/>
      <c r="Z21" s="55"/>
      <c r="AA21" s="55"/>
      <c r="AB21" s="55"/>
      <c r="AC21" s="55"/>
      <c r="AD21" s="55"/>
      <c r="AE21" s="55"/>
      <c r="AF21" s="55"/>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46" customFormat="1" ht="40.5" customHeight="1" x14ac:dyDescent="0.55000000000000004">
      <c r="A22" s="32"/>
      <c r="B22" s="32"/>
      <c r="C22" s="40" t="s">
        <v>11</v>
      </c>
      <c r="D22" s="40" t="s">
        <v>12</v>
      </c>
      <c r="E22" s="73" t="s">
        <v>13</v>
      </c>
      <c r="F22" s="40" t="s">
        <v>14</v>
      </c>
      <c r="G22" s="32"/>
      <c r="H22" s="32"/>
      <c r="I22" s="32"/>
      <c r="J22" s="32"/>
      <c r="K22" s="33"/>
      <c r="L22" s="33"/>
      <c r="M22" s="163"/>
      <c r="N22" s="41"/>
      <c r="O22" s="42" t="s">
        <v>11</v>
      </c>
      <c r="P22" s="42" t="s">
        <v>12</v>
      </c>
      <c r="Q22" s="42" t="s">
        <v>13</v>
      </c>
      <c r="R22" s="42" t="s">
        <v>14</v>
      </c>
      <c r="S22" s="43"/>
      <c r="T22" s="168"/>
      <c r="U22" s="168"/>
      <c r="V22" s="168"/>
      <c r="W22" s="168"/>
      <c r="X22" s="42" t="s">
        <v>11</v>
      </c>
      <c r="Y22" s="42" t="s">
        <v>12</v>
      </c>
      <c r="Z22" s="42" t="s">
        <v>13</v>
      </c>
      <c r="AA22" s="42" t="s">
        <v>14</v>
      </c>
      <c r="AB22" s="42"/>
      <c r="AC22" s="42"/>
      <c r="AD22" s="42"/>
      <c r="AE22" s="42"/>
      <c r="AF22" s="45" t="s">
        <v>15</v>
      </c>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row>
    <row r="23" spans="1:255" ht="72.900000000000006" customHeight="1" x14ac:dyDescent="0.5">
      <c r="A23" s="47">
        <v>3</v>
      </c>
      <c r="B23" s="48">
        <v>1</v>
      </c>
      <c r="C23" s="169" t="str">
        <f>UPPER(IF($A23="","",VLOOKUP($A23,'[1]m round robin žrebna lista'!$A$7:$R$128,2)))</f>
        <v>12736</v>
      </c>
      <c r="D23" s="170" t="str">
        <f>UPPER(IF($A23="","",VLOOKUP($A23,'[1]m round robin žrebna lista'!$A$7:$R$128,3)))</f>
        <v>ŽABJEK</v>
      </c>
      <c r="E23" s="170" t="str">
        <f>PROPER(IF($A23="","",VLOOKUP($A23,'[1]m round robin žrebna lista'!$A$7:$R$128,4)))</f>
        <v>Anže</v>
      </c>
      <c r="F23" s="171" t="str">
        <f>UPPER(IF($A23="","",VLOOKUP($A23,'[1]m round robin žrebna lista'!$A$7:$R$128,5)))</f>
        <v>TK-AB</v>
      </c>
      <c r="G23" s="52"/>
      <c r="H23" s="53" t="s">
        <v>25</v>
      </c>
      <c r="I23" s="53" t="s">
        <v>26</v>
      </c>
      <c r="J23" s="53"/>
      <c r="K23" s="54">
        <v>2</v>
      </c>
      <c r="L23" s="54">
        <v>1</v>
      </c>
      <c r="M23" s="172">
        <f>IF($A23="","",VLOOKUP($A23,'[1]m round robin žrebna lista'!$A$7:$R$128,14))</f>
        <v>0</v>
      </c>
      <c r="N23" s="55"/>
      <c r="O23" s="56" t="str">
        <f>UPPER(IF($A23="","",VLOOKUP($A23,'[1]m round robin žrebna lista'!$A$7:$R$128,2)))</f>
        <v>12736</v>
      </c>
      <c r="P23" s="56" t="str">
        <f>UPPER(IF($A23="","",VLOOKUP($A23,'[1]m round robin žrebna lista'!$A$7:$R$128,3)))</f>
        <v>ŽABJEK</v>
      </c>
      <c r="Q23" s="56" t="str">
        <f>PROPER(IF($A23="","",VLOOKUP($A23,'[1]m round robin žrebna lista'!$A$7:$R$128,4)))</f>
        <v>Anže</v>
      </c>
      <c r="R23" s="56" t="str">
        <f>UPPER(IF($A23="","",VLOOKUP($A23,'[1]m round robin žrebna lista'!$A$7:$R$128,5)))</f>
        <v>TK-AB</v>
      </c>
      <c r="S23" s="59"/>
      <c r="T23" s="58"/>
      <c r="U23" s="58"/>
      <c r="V23" s="58"/>
      <c r="W23" s="55"/>
      <c r="X23" s="56" t="str">
        <f>UPPER(IF($A23="","",VLOOKUP($A23,'[1]m round robin žrebna lista'!$A$7:$R$128,2)))</f>
        <v>12736</v>
      </c>
      <c r="Y23" s="56" t="str">
        <f>UPPER(IF($A23="","",VLOOKUP($A23,'[1]m round robin žrebna lista'!$A$7:$R$128,3)))</f>
        <v>ŽABJEK</v>
      </c>
      <c r="Z23" s="56" t="str">
        <f>PROPER(IF($A23="","",VLOOKUP($A23,'[1]m round robin žrebna lista'!$A$7:$R$128,4)))</f>
        <v>Anže</v>
      </c>
      <c r="AA23" s="56" t="str">
        <f>UPPER(IF($A23="","",VLOOKUP($A23,'[1]m round robin žrebna lista'!$A$7:$R$128,5)))</f>
        <v>TK-AB</v>
      </c>
      <c r="AB23" s="59"/>
      <c r="AC23" s="58" t="str">
        <f>IF(T23="","",IF(T23="1bb","1bb",IF(T23="2bb","2bb",IF(T23=1,$M24,0))))</f>
        <v/>
      </c>
      <c r="AD23" s="58" t="str">
        <f>IF(U23="","",IF(U23="1bb","1bb",IF(U23="3bb","3bb",IF(U23=1,$M25,0))))</f>
        <v/>
      </c>
      <c r="AE23" s="58" t="str">
        <f>IF(V23="","",IF(V23="1bb","1bb",IF(V23="4bb","4bb",IF(V23=1,$M26,0))))</f>
        <v/>
      </c>
      <c r="AF23" s="60">
        <f>SUM(AC23:AE23)</f>
        <v>0</v>
      </c>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72.900000000000006" customHeight="1" x14ac:dyDescent="0.5">
      <c r="A24" s="47">
        <v>6</v>
      </c>
      <c r="B24" s="48">
        <v>2</v>
      </c>
      <c r="C24" s="169" t="str">
        <f>UPPER(IF($A24="","",VLOOKUP($A24,'[1]m round robin žrebna lista'!$A$7:$R$128,2)))</f>
        <v>12809</v>
      </c>
      <c r="D24" s="170" t="str">
        <f>UPPER(IF($A24="","",VLOOKUP($A24,'[1]m round robin žrebna lista'!$A$7:$R$128,3)))</f>
        <v>GROSEK</v>
      </c>
      <c r="E24" s="170" t="str">
        <f>PROPER(IF($A24="","",VLOOKUP($A24,'[1]m round robin žrebna lista'!$A$7:$R$128,4)))</f>
        <v>Julian</v>
      </c>
      <c r="F24" s="171" t="str">
        <f>UPPER(IF($A24="","",VLOOKUP($A24,'[1]m round robin žrebna lista'!$A$7:$R$128,5)))</f>
        <v>LUKAKP</v>
      </c>
      <c r="G24" s="53" t="s">
        <v>23</v>
      </c>
      <c r="H24" s="52"/>
      <c r="I24" s="53" t="s">
        <v>23</v>
      </c>
      <c r="J24" s="53"/>
      <c r="K24" s="54" t="s">
        <v>27</v>
      </c>
      <c r="L24" s="54">
        <v>3</v>
      </c>
      <c r="M24" s="172">
        <f>IF($A24="","",VLOOKUP($A24,'[1]m round robin žrebna lista'!$A$7:$R$128,14))</f>
        <v>0</v>
      </c>
      <c r="N24" s="55"/>
      <c r="O24" s="56" t="str">
        <f>UPPER(IF($A24="","",VLOOKUP($A24,'[1]m round robin žrebna lista'!$A$7:$R$128,2)))</f>
        <v>12809</v>
      </c>
      <c r="P24" s="56" t="str">
        <f>UPPER(IF($A24="","",VLOOKUP($A24,'[1]m round robin žrebna lista'!$A$7:$R$128,3)))</f>
        <v>GROSEK</v>
      </c>
      <c r="Q24" s="56" t="str">
        <f>PROPER(IF($A24="","",VLOOKUP($A24,'[1]m round robin žrebna lista'!$A$7:$R$128,4)))</f>
        <v>Julian</v>
      </c>
      <c r="R24" s="56" t="str">
        <f>UPPER(IF($A24="","",VLOOKUP($A24,'[1]m round robin žrebna lista'!$A$7:$R$128,5)))</f>
        <v>LUKAKP</v>
      </c>
      <c r="S24" s="58"/>
      <c r="T24" s="59"/>
      <c r="U24" s="58"/>
      <c r="V24" s="58"/>
      <c r="W24" s="55"/>
      <c r="X24" s="56" t="str">
        <f>UPPER(IF($A24="","",VLOOKUP($A24,'[1]m round robin žrebna lista'!$A$7:$R$128,2)))</f>
        <v>12809</v>
      </c>
      <c r="Y24" s="56" t="str">
        <f>UPPER(IF($A24="","",VLOOKUP($A24,'[1]m round robin žrebna lista'!$A$7:$R$128,3)))</f>
        <v>GROSEK</v>
      </c>
      <c r="Z24" s="56" t="str">
        <f>PROPER(IF($A24="","",VLOOKUP($A24,'[1]m round robin žrebna lista'!$A$7:$R$128,4)))</f>
        <v>Julian</v>
      </c>
      <c r="AA24" s="56" t="str">
        <f>UPPER(IF($A24="","",VLOOKUP($A24,'[1]m round robin žrebna lista'!$A$7:$R$128,5)))</f>
        <v>LUKAKP</v>
      </c>
      <c r="AB24" s="58" t="str">
        <f>IF(S24="","",IF(S24="1bb","1bb",IF(S24="2bb","2bb",IF(S24=1,0,M23))))</f>
        <v/>
      </c>
      <c r="AC24" s="59"/>
      <c r="AD24" s="58" t="str">
        <f>IF(U24="","",IF(U24="2bb","2bb",IF(U24="3bb","3bb",IF(U24=2,M25,0))))</f>
        <v/>
      </c>
      <c r="AE24" s="58" t="str">
        <f>IF(V24="","",IF(V24="2bb","2bb",IF(V24="4bb","4bb",IF(V24=2,M26,0))))</f>
        <v/>
      </c>
      <c r="AF24" s="60">
        <f>SUM(AB24:AE24)</f>
        <v>0</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72.900000000000006" customHeight="1" x14ac:dyDescent="0.5">
      <c r="A25" s="47">
        <v>9</v>
      </c>
      <c r="B25" s="48">
        <v>3</v>
      </c>
      <c r="C25" s="169" t="str">
        <f>UPPER(IF($A25="","",VLOOKUP($A25,'[1]m round robin žrebna lista'!$A$7:$R$128,2)))</f>
        <v>12819</v>
      </c>
      <c r="D25" s="170" t="str">
        <f>UPPER(IF($A25="","",VLOOKUP($A25,'[1]m round robin žrebna lista'!$A$7:$R$128,3)))</f>
        <v xml:space="preserve">PODKRAJŠEK </v>
      </c>
      <c r="E25" s="170" t="str">
        <f>PROPER(IF($A25="","",VLOOKUP($A25,'[1]m round robin žrebna lista'!$A$7:$R$128,4)))</f>
        <v>Maj</v>
      </c>
      <c r="F25" s="171" t="str">
        <f>UPPER(IF($A25="","",VLOOKUP($A25,'[1]m round robin žrebna lista'!$A$7:$R$128,5)))</f>
        <v>ŠDLOK</v>
      </c>
      <c r="G25" s="53" t="s">
        <v>24</v>
      </c>
      <c r="H25" s="53" t="s">
        <v>25</v>
      </c>
      <c r="I25" s="52"/>
      <c r="J25" s="53"/>
      <c r="K25" s="54">
        <v>1</v>
      </c>
      <c r="L25" s="54">
        <v>2</v>
      </c>
      <c r="M25" s="172">
        <f>IF($A25="","",VLOOKUP($A25,'[1]m round robin žrebna lista'!$A$7:$R$128,14))</f>
        <v>0</v>
      </c>
      <c r="N25" s="55"/>
      <c r="O25" s="56" t="str">
        <f>UPPER(IF($A25="","",VLOOKUP($A25,'[1]m round robin žrebna lista'!$A$7:$R$128,2)))</f>
        <v>12819</v>
      </c>
      <c r="P25" s="56" t="str">
        <f>UPPER(IF($A25="","",VLOOKUP($A25,'[1]m round robin žrebna lista'!$A$7:$R$128,3)))</f>
        <v xml:space="preserve">PODKRAJŠEK </v>
      </c>
      <c r="Q25" s="56" t="str">
        <f>PROPER(IF($A25="","",VLOOKUP($A25,'[1]m round robin žrebna lista'!$A$7:$R$128,4)))</f>
        <v>Maj</v>
      </c>
      <c r="R25" s="56" t="str">
        <f>UPPER(IF($A25="","",VLOOKUP($A25,'[1]m round robin žrebna lista'!$A$7:$R$128,5)))</f>
        <v>ŠDLOK</v>
      </c>
      <c r="S25" s="58"/>
      <c r="T25" s="58"/>
      <c r="U25" s="59"/>
      <c r="V25" s="58"/>
      <c r="W25" s="55"/>
      <c r="X25" s="56" t="str">
        <f>UPPER(IF($A25="","",VLOOKUP($A25,'[1]m round robin žrebna lista'!$A$7:$R$128,2)))</f>
        <v>12819</v>
      </c>
      <c r="Y25" s="56" t="str">
        <f>UPPER(IF($A25="","",VLOOKUP($A25,'[1]m round robin žrebna lista'!$A$7:$R$128,3)))</f>
        <v xml:space="preserve">PODKRAJŠEK </v>
      </c>
      <c r="Z25" s="56" t="str">
        <f>PROPER(IF($A25="","",VLOOKUP($A25,'[1]m round robin žrebna lista'!$A$7:$R$128,4)))</f>
        <v>Maj</v>
      </c>
      <c r="AA25" s="56" t="str">
        <f>UPPER(IF($A25="","",VLOOKUP($A25,'[1]m round robin žrebna lista'!$A$7:$R$128,5)))</f>
        <v>ŠDLOK</v>
      </c>
      <c r="AB25" s="58" t="str">
        <f>IF(S25="","",IF(S25="1bb","1bb",IF(S25="3bb","3bb",IF(S25=1,0,M23))))</f>
        <v/>
      </c>
      <c r="AC25" s="58" t="str">
        <f>IF(T25="","",IF(T25="2bb","2bb",IF(T25="3bb","3bb",IF(T25=2,0,M24))))</f>
        <v/>
      </c>
      <c r="AD25" s="59"/>
      <c r="AE25" s="58" t="str">
        <f>IF(V25="","",IF(V25="3bb","3bb",IF(V25="4bb","4bb",IF(V25=3,M26,0))))</f>
        <v/>
      </c>
      <c r="AF25" s="60">
        <f>SUM(AB25:AE25)</f>
        <v>0</v>
      </c>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72.900000000000006" customHeight="1" x14ac:dyDescent="0.5">
      <c r="A26" s="47"/>
      <c r="B26" s="48">
        <v>4</v>
      </c>
      <c r="C26" s="169" t="str">
        <f>UPPER(IF($A26="","",VLOOKUP($A26,'[1]m round robin žrebna lista'!$A$7:$R$128,2)))</f>
        <v/>
      </c>
      <c r="D26" s="170" t="str">
        <f>UPPER(IF($A26="","",VLOOKUP($A26,'[1]m round robin žrebna lista'!$A$7:$R$128,3)))</f>
        <v/>
      </c>
      <c r="E26" s="170" t="str">
        <f>PROPER(IF($A26="","",VLOOKUP($A26,'[1]m round robin žrebna lista'!$A$7:$R$128,4)))</f>
        <v/>
      </c>
      <c r="F26" s="171" t="str">
        <f>UPPER(IF($A26="","",VLOOKUP($A26,'[1]m round robin žrebna lista'!$A$7:$R$128,5)))</f>
        <v/>
      </c>
      <c r="G26" s="53"/>
      <c r="H26" s="53"/>
      <c r="I26" s="53"/>
      <c r="J26" s="52"/>
      <c r="K26" s="54"/>
      <c r="L26" s="54"/>
      <c r="M26" s="172" t="str">
        <f>IF($A26="","",VLOOKUP($A26,'[1]m round robin žrebna lista'!$A$7:$R$128,14))</f>
        <v/>
      </c>
      <c r="N26" s="55"/>
      <c r="O26" s="56" t="str">
        <f>UPPER(IF($A26="","",VLOOKUP($A26,'[1]m round robin žrebna lista'!$A$7:$R$128,2)))</f>
        <v/>
      </c>
      <c r="P26" s="56" t="str">
        <f>UPPER(IF($A26="","",VLOOKUP($A26,'[1]m round robin žrebna lista'!$A$7:$R$128,3)))</f>
        <v/>
      </c>
      <c r="Q26" s="56" t="str">
        <f>PROPER(IF($A26="","",VLOOKUP($A26,'[1]m round robin žrebna lista'!$A$7:$R$128,4)))</f>
        <v/>
      </c>
      <c r="R26" s="56" t="str">
        <f>UPPER(IF($A26="","",VLOOKUP($A26,'[1]m round robin žrebna lista'!$A$7:$R$128,5)))</f>
        <v/>
      </c>
      <c r="S26" s="58"/>
      <c r="T26" s="58"/>
      <c r="U26" s="58"/>
      <c r="V26" s="59"/>
      <c r="W26" s="55"/>
      <c r="X26" s="56" t="str">
        <f>UPPER(IF($A26="","",VLOOKUP($A26,'[1]m round robin žrebna lista'!$A$7:$R$128,2)))</f>
        <v/>
      </c>
      <c r="Y26" s="56" t="str">
        <f>UPPER(IF($A26="","",VLOOKUP($A26,'[1]m round robin žrebna lista'!$A$7:$R$128,3)))</f>
        <v/>
      </c>
      <c r="Z26" s="56" t="str">
        <f>PROPER(IF($A26="","",VLOOKUP($A26,'[1]m round robin žrebna lista'!$A$7:$R$128,4)))</f>
        <v/>
      </c>
      <c r="AA26" s="56" t="str">
        <f>UPPER(IF($A26="","",VLOOKUP($A26,'[1]m round robin žrebna lista'!$A$7:$R$128,5)))</f>
        <v/>
      </c>
      <c r="AB26" s="58" t="str">
        <f>IF(S26="","",IF(S26="1bb","1bb",IF(S26="4bb","4bb",IF(S26=1,0,M23))))</f>
        <v/>
      </c>
      <c r="AC26" s="58" t="str">
        <f>IF(T26="","",IF(T26="2bb","2bb",IF(T26="4bb","4bb",IF(T26=2,0,M24))))</f>
        <v/>
      </c>
      <c r="AD26" s="58" t="str">
        <f>IF(U26="","",IF(U26="3bb","3bb",IF(U26="4bb","4bb",IF(U26=3,0,M25))))</f>
        <v/>
      </c>
      <c r="AE26" s="59"/>
      <c r="AF26" s="60">
        <f>SUM(AB26:AD26)</f>
        <v>0</v>
      </c>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112.5" customHeight="1" x14ac:dyDescent="0.55000000000000004">
      <c r="A27" s="75"/>
      <c r="B27" s="75"/>
      <c r="C27" s="76"/>
      <c r="D27" s="76"/>
      <c r="E27" s="1"/>
      <c r="F27" s="77" t="s">
        <v>17</v>
      </c>
      <c r="G27" s="78"/>
      <c r="H27" s="78"/>
      <c r="I27" s="78"/>
      <c r="J27" s="79" t="s">
        <v>18</v>
      </c>
      <c r="K27" s="80"/>
      <c r="L27" s="80"/>
      <c r="M27" s="163"/>
      <c r="N27" s="4"/>
      <c r="O27" s="55"/>
      <c r="P27" s="55"/>
      <c r="Q27" s="55"/>
      <c r="R27" s="55"/>
      <c r="S27" s="55"/>
      <c r="T27" s="55"/>
      <c r="U27" s="55"/>
      <c r="V27" s="55"/>
      <c r="W27" s="55"/>
      <c r="X27" s="55"/>
      <c r="Y27" s="55"/>
      <c r="Z27" s="55"/>
      <c r="AA27" s="55"/>
      <c r="AB27" s="55"/>
      <c r="AC27" s="55"/>
      <c r="AD27" s="55"/>
      <c r="AE27" s="55"/>
      <c r="AF27" s="55"/>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39" customFormat="1" ht="50.1" customHeight="1" x14ac:dyDescent="0.55000000000000004">
      <c r="A28" s="75"/>
      <c r="B28" s="75"/>
      <c r="C28" s="81" t="s">
        <v>19</v>
      </c>
      <c r="D28" s="1"/>
      <c r="E28" s="1"/>
      <c r="F28" s="82" t="s">
        <v>20</v>
      </c>
      <c r="G28" s="83" t="str">
        <f>'[1]vnos podatkov'!$E$10</f>
        <v>ANJA REGENT</v>
      </c>
      <c r="H28" s="83" t="str">
        <f>'[1]vnos podatkov'!$E$10</f>
        <v>ANJA REGENT</v>
      </c>
      <c r="I28" s="83" t="str">
        <f>'[1]vnos podatkov'!$E$10</f>
        <v>ANJA REGENT</v>
      </c>
      <c r="J28" s="79" t="s">
        <v>18</v>
      </c>
      <c r="K28" s="84"/>
      <c r="L28" s="84"/>
      <c r="M28" s="163"/>
      <c r="N28" s="34"/>
      <c r="O28" s="176"/>
      <c r="P28" s="176"/>
      <c r="Q28" s="176"/>
      <c r="R28" s="176"/>
      <c r="S28" s="176"/>
      <c r="T28" s="176"/>
      <c r="U28" s="176"/>
      <c r="V28" s="176"/>
      <c r="W28" s="176"/>
      <c r="X28" s="176"/>
      <c r="Y28" s="176"/>
      <c r="Z28" s="176"/>
      <c r="AA28" s="176"/>
      <c r="AB28" s="176"/>
      <c r="AC28" s="176"/>
      <c r="AD28" s="176"/>
      <c r="AE28" s="176"/>
      <c r="AF28" s="176"/>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row>
    <row r="29" spans="1:255" ht="50.1" customHeight="1" x14ac:dyDescent="0.55000000000000004">
      <c r="A29" s="75"/>
      <c r="B29" s="75"/>
      <c r="C29" s="85" t="s">
        <v>21</v>
      </c>
      <c r="D29" s="1"/>
      <c r="E29" s="1"/>
      <c r="F29" s="77" t="s">
        <v>52</v>
      </c>
      <c r="G29" s="83"/>
      <c r="H29" s="83"/>
      <c r="I29" s="83"/>
      <c r="J29" s="79" t="s">
        <v>18</v>
      </c>
      <c r="K29" s="84"/>
      <c r="L29" s="84"/>
      <c r="M29" s="163"/>
    </row>
    <row r="30" spans="1:255" x14ac:dyDescent="0.4">
      <c r="A30" s="75"/>
      <c r="B30" s="75"/>
      <c r="C30" s="75"/>
      <c r="D30" s="75"/>
      <c r="E30" s="75"/>
      <c r="F30" s="75"/>
      <c r="G30" s="75"/>
      <c r="H30" s="75"/>
      <c r="I30" s="75"/>
      <c r="J30" s="75"/>
      <c r="K30" s="75"/>
      <c r="L30" s="75"/>
      <c r="M30" s="163"/>
      <c r="N30" s="86"/>
      <c r="O30" s="178"/>
      <c r="P30" s="178"/>
      <c r="Q30" s="178"/>
      <c r="R30" s="178"/>
      <c r="S30" s="178"/>
      <c r="T30" s="178"/>
      <c r="U30" s="178"/>
      <c r="V30" s="178"/>
      <c r="W30" s="178"/>
      <c r="X30" s="178"/>
      <c r="Y30" s="178"/>
      <c r="Z30" s="178"/>
      <c r="AA30" s="178"/>
      <c r="AB30" s="178"/>
      <c r="AC30" s="178"/>
      <c r="AD30" s="178"/>
      <c r="AE30" s="178"/>
      <c r="AF30" s="178"/>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row>
    <row r="31" spans="1:255" s="39" customFormat="1" ht="30.6" x14ac:dyDescent="0.55000000000000004">
      <c r="A31" s="81"/>
      <c r="B31" s="81"/>
      <c r="C31" s="81"/>
      <c r="D31" s="81"/>
      <c r="E31" s="81"/>
      <c r="F31" s="5"/>
      <c r="G31" s="81"/>
      <c r="H31" s="81"/>
      <c r="I31" s="81"/>
      <c r="J31" s="81"/>
      <c r="K31" s="81"/>
      <c r="L31" s="81"/>
      <c r="M31" s="179"/>
      <c r="N31" s="34"/>
      <c r="O31" s="176"/>
      <c r="P31" s="176"/>
      <c r="Q31" s="176"/>
      <c r="R31" s="176"/>
      <c r="S31" s="176"/>
      <c r="T31" s="176"/>
      <c r="U31" s="176"/>
      <c r="V31" s="176"/>
      <c r="W31" s="176"/>
      <c r="X31" s="176"/>
      <c r="Y31" s="176"/>
      <c r="Z31" s="176"/>
      <c r="AA31" s="176"/>
      <c r="AB31" s="176"/>
      <c r="AC31" s="176"/>
      <c r="AD31" s="176"/>
      <c r="AE31" s="176"/>
      <c r="AF31" s="176"/>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row>
    <row r="32" spans="1:255" x14ac:dyDescent="0.4">
      <c r="A32" s="88"/>
      <c r="B32" s="89"/>
      <c r="C32" s="89"/>
      <c r="D32" s="89"/>
      <c r="E32" s="89"/>
      <c r="F32" s="89"/>
      <c r="G32" s="89"/>
      <c r="H32" s="89"/>
      <c r="I32" s="89"/>
      <c r="J32" s="89"/>
      <c r="K32" s="89"/>
      <c r="L32" s="89"/>
      <c r="M32" s="180"/>
      <c r="N32" s="86"/>
      <c r="O32" s="178"/>
      <c r="P32" s="178"/>
      <c r="Q32" s="178"/>
      <c r="R32" s="178"/>
      <c r="S32" s="178"/>
      <c r="T32" s="178"/>
      <c r="U32" s="178"/>
      <c r="V32" s="178"/>
      <c r="W32" s="178"/>
      <c r="X32" s="178"/>
      <c r="Y32" s="178"/>
      <c r="Z32" s="178"/>
      <c r="AA32" s="178"/>
      <c r="AB32" s="178"/>
      <c r="AC32" s="178"/>
      <c r="AD32" s="178"/>
      <c r="AE32" s="178"/>
      <c r="AF32" s="178"/>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row>
    <row r="33" spans="10:255" x14ac:dyDescent="0.4">
      <c r="N33" s="4"/>
      <c r="O33" s="55"/>
      <c r="P33" s="55"/>
      <c r="Q33" s="55"/>
      <c r="R33" s="55"/>
      <c r="S33" s="55"/>
      <c r="T33" s="55"/>
      <c r="U33" s="55"/>
      <c r="V33" s="55"/>
      <c r="W33" s="55"/>
      <c r="X33" s="55"/>
      <c r="Y33" s="55"/>
      <c r="Z33" s="55"/>
      <c r="AA33" s="55"/>
      <c r="AB33" s="55"/>
      <c r="AC33" s="55"/>
      <c r="AD33" s="55"/>
      <c r="AE33" s="55"/>
      <c r="AF33" s="55"/>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0:255" x14ac:dyDescent="0.4">
      <c r="N34" s="4"/>
      <c r="O34" s="55"/>
      <c r="P34" s="55"/>
      <c r="Q34" s="55"/>
      <c r="R34" s="55"/>
      <c r="S34" s="55"/>
      <c r="T34" s="55"/>
      <c r="U34" s="55"/>
      <c r="V34" s="55"/>
      <c r="W34" s="55"/>
      <c r="X34" s="55"/>
      <c r="Y34" s="55"/>
      <c r="Z34" s="55"/>
      <c r="AA34" s="55"/>
      <c r="AB34" s="55"/>
      <c r="AC34" s="55"/>
      <c r="AD34" s="55"/>
      <c r="AE34" s="55"/>
      <c r="AF34" s="55"/>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0:255" ht="30" x14ac:dyDescent="0.5">
      <c r="J35" s="90"/>
      <c r="K35" s="90"/>
      <c r="N35" s="4"/>
      <c r="O35" s="55"/>
      <c r="P35" s="55"/>
      <c r="Q35" s="55"/>
      <c r="R35" s="55"/>
      <c r="S35" s="55"/>
      <c r="T35" s="55"/>
      <c r="U35" s="55"/>
      <c r="V35" s="55"/>
      <c r="W35" s="55"/>
      <c r="X35" s="55"/>
      <c r="Y35" s="55"/>
      <c r="Z35" s="55"/>
      <c r="AA35" s="55"/>
      <c r="AB35" s="55"/>
      <c r="AC35" s="55"/>
      <c r="AD35" s="55"/>
      <c r="AE35" s="55"/>
      <c r="AF35" s="55"/>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0:255" ht="30" x14ac:dyDescent="0.5">
      <c r="J36" s="90"/>
      <c r="K36" s="90"/>
      <c r="N36" s="4"/>
      <c r="O36" s="55"/>
      <c r="P36" s="55"/>
      <c r="Q36" s="55"/>
      <c r="R36" s="55"/>
      <c r="S36" s="55"/>
      <c r="T36" s="55"/>
      <c r="U36" s="55"/>
      <c r="V36" s="55"/>
      <c r="W36" s="55"/>
      <c r="X36" s="55"/>
      <c r="Y36" s="55"/>
      <c r="Z36" s="55"/>
      <c r="AA36" s="55"/>
      <c r="AB36" s="55"/>
      <c r="AC36" s="55"/>
      <c r="AD36" s="55"/>
      <c r="AE36" s="55"/>
      <c r="AF36" s="55"/>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0:255" ht="30" x14ac:dyDescent="0.5">
      <c r="J37" s="90"/>
      <c r="K37" s="90"/>
      <c r="N37" s="4"/>
      <c r="O37" s="55"/>
      <c r="P37" s="55"/>
      <c r="Q37" s="55"/>
      <c r="R37" s="55"/>
      <c r="S37" s="55"/>
      <c r="T37" s="55"/>
      <c r="U37" s="55"/>
      <c r="V37" s="55"/>
      <c r="W37" s="55"/>
      <c r="X37" s="55"/>
      <c r="Y37" s="55"/>
      <c r="Z37" s="55"/>
      <c r="AA37" s="55"/>
      <c r="AB37" s="55"/>
      <c r="AC37" s="55"/>
      <c r="AD37" s="55"/>
      <c r="AE37" s="55"/>
      <c r="AF37" s="55"/>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0:255" ht="30" x14ac:dyDescent="0.5">
      <c r="J38" s="90"/>
      <c r="K38" s="90"/>
      <c r="N38" s="4"/>
      <c r="O38" s="55"/>
      <c r="P38" s="55"/>
      <c r="Q38" s="55"/>
      <c r="R38" s="55"/>
      <c r="S38" s="55"/>
      <c r="T38" s="55"/>
      <c r="U38" s="55"/>
      <c r="V38" s="55"/>
      <c r="W38" s="55"/>
      <c r="X38" s="55"/>
      <c r="Y38" s="55"/>
      <c r="Z38" s="55"/>
      <c r="AA38" s="55"/>
      <c r="AB38" s="55"/>
      <c r="AC38" s="55"/>
      <c r="AD38" s="55"/>
      <c r="AE38" s="55"/>
      <c r="AF38" s="55"/>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0:255" ht="30" x14ac:dyDescent="0.5">
      <c r="J39" s="90"/>
      <c r="K39" s="90"/>
      <c r="N39" s="4"/>
      <c r="O39" s="55"/>
      <c r="P39" s="55"/>
      <c r="Q39" s="55"/>
      <c r="R39" s="55"/>
      <c r="S39" s="55"/>
      <c r="T39" s="55"/>
      <c r="U39" s="55"/>
      <c r="V39" s="55"/>
      <c r="W39" s="55"/>
      <c r="X39" s="55"/>
      <c r="Y39" s="55"/>
      <c r="Z39" s="55"/>
      <c r="AA39" s="55"/>
      <c r="AB39" s="55"/>
      <c r="AC39" s="55"/>
      <c r="AD39" s="55"/>
      <c r="AE39" s="55"/>
      <c r="AF39" s="55"/>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0:255" ht="30" x14ac:dyDescent="0.5">
      <c r="J40" s="90"/>
      <c r="K40" s="90"/>
      <c r="N40" s="4"/>
      <c r="O40" s="55"/>
      <c r="P40" s="55"/>
      <c r="Q40" s="55"/>
      <c r="R40" s="55"/>
      <c r="S40" s="55"/>
      <c r="T40" s="55"/>
      <c r="U40" s="55"/>
      <c r="V40" s="55"/>
      <c r="W40" s="55"/>
      <c r="X40" s="55"/>
      <c r="Y40" s="55"/>
      <c r="Z40" s="55"/>
      <c r="AA40" s="55"/>
      <c r="AB40" s="55"/>
      <c r="AC40" s="55"/>
      <c r="AD40" s="55"/>
      <c r="AE40" s="55"/>
      <c r="AF40" s="55"/>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0:255" ht="30" x14ac:dyDescent="0.5">
      <c r="J41" s="90"/>
      <c r="K41" s="90"/>
      <c r="N41" s="4"/>
      <c r="O41" s="55"/>
      <c r="P41" s="55"/>
      <c r="Q41" s="55"/>
      <c r="R41" s="55"/>
      <c r="S41" s="55"/>
      <c r="T41" s="55"/>
      <c r="U41" s="55"/>
      <c r="V41" s="55"/>
      <c r="W41" s="55"/>
      <c r="X41" s="55"/>
      <c r="Y41" s="55"/>
      <c r="Z41" s="55"/>
      <c r="AA41" s="55"/>
      <c r="AB41" s="55"/>
      <c r="AC41" s="55"/>
      <c r="AD41" s="55"/>
      <c r="AE41" s="55"/>
      <c r="AF41" s="55"/>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0:255" ht="30" x14ac:dyDescent="0.5">
      <c r="J42" s="90"/>
      <c r="K42" s="90"/>
      <c r="N42" s="91"/>
      <c r="O42" s="181"/>
      <c r="P42" s="181"/>
      <c r="Q42" s="181"/>
      <c r="R42" s="181"/>
      <c r="S42" s="181"/>
      <c r="T42" s="181"/>
    </row>
    <row r="43" spans="10:255" ht="30" x14ac:dyDescent="0.5">
      <c r="J43" s="90"/>
      <c r="K43" s="90"/>
      <c r="N43" s="91"/>
      <c r="O43" s="181"/>
      <c r="P43" s="181"/>
      <c r="Q43" s="181"/>
      <c r="R43" s="181"/>
      <c r="S43" s="181"/>
      <c r="T43" s="181"/>
    </row>
    <row r="44" spans="10:255" ht="30" x14ac:dyDescent="0.5">
      <c r="J44" s="90"/>
      <c r="K44" s="90"/>
      <c r="N44" s="91"/>
      <c r="O44" s="181"/>
      <c r="P44" s="181"/>
      <c r="Q44" s="181"/>
      <c r="R44" s="181"/>
      <c r="S44" s="181"/>
      <c r="T44" s="181"/>
    </row>
    <row r="45" spans="10:255" ht="30" x14ac:dyDescent="0.5">
      <c r="J45" s="90"/>
      <c r="K45" s="90"/>
      <c r="N45" s="91"/>
      <c r="O45" s="181"/>
      <c r="P45" s="181"/>
      <c r="Q45" s="181"/>
      <c r="R45" s="181"/>
      <c r="S45" s="181"/>
      <c r="T45" s="181"/>
    </row>
    <row r="46" spans="10:255" ht="30" x14ac:dyDescent="0.5">
      <c r="J46" s="90"/>
      <c r="K46" s="90"/>
      <c r="N46" s="91"/>
      <c r="O46" s="181"/>
      <c r="P46" s="181"/>
      <c r="Q46" s="181"/>
      <c r="R46" s="181"/>
      <c r="S46" s="181"/>
      <c r="T46" s="181"/>
    </row>
    <row r="47" spans="10:255" ht="30" x14ac:dyDescent="0.5">
      <c r="J47" s="90"/>
      <c r="K47" s="90"/>
      <c r="N47" s="91"/>
      <c r="O47" s="181"/>
      <c r="P47" s="181"/>
      <c r="Q47" s="181"/>
      <c r="R47" s="181"/>
      <c r="S47" s="181"/>
      <c r="T47" s="181"/>
    </row>
    <row r="48" spans="10:255" ht="30" x14ac:dyDescent="0.5">
      <c r="J48" s="90"/>
      <c r="K48" s="90"/>
      <c r="N48" s="91"/>
      <c r="O48" s="181"/>
      <c r="P48" s="181"/>
      <c r="Q48" s="181"/>
      <c r="R48" s="181"/>
      <c r="S48" s="181"/>
      <c r="T48" s="181"/>
    </row>
    <row r="49" spans="10:20" ht="30" x14ac:dyDescent="0.5">
      <c r="J49" s="90"/>
      <c r="K49" s="90"/>
      <c r="N49" s="91"/>
      <c r="O49" s="181"/>
      <c r="P49" s="181"/>
      <c r="Q49" s="181"/>
      <c r="R49" s="181"/>
      <c r="S49" s="181"/>
      <c r="T49" s="181"/>
    </row>
    <row r="50" spans="10:20" ht="30" x14ac:dyDescent="0.5">
      <c r="J50" s="90"/>
      <c r="K50" s="90"/>
      <c r="N50" s="91"/>
      <c r="O50" s="181"/>
      <c r="P50" s="181"/>
      <c r="Q50" s="181"/>
      <c r="R50" s="181"/>
      <c r="S50" s="181"/>
      <c r="T50" s="181"/>
    </row>
    <row r="51" spans="10:20" ht="30" x14ac:dyDescent="0.5">
      <c r="J51" s="90"/>
      <c r="K51" s="90"/>
      <c r="N51" s="91"/>
      <c r="O51" s="181"/>
      <c r="P51" s="181"/>
      <c r="Q51" s="181"/>
      <c r="R51" s="181"/>
      <c r="S51" s="181"/>
      <c r="T51" s="181"/>
    </row>
    <row r="52" spans="10:20" ht="30" x14ac:dyDescent="0.5">
      <c r="J52" s="90"/>
      <c r="K52" s="90"/>
      <c r="N52" s="91"/>
      <c r="O52" s="181"/>
      <c r="P52" s="181"/>
      <c r="Q52" s="181"/>
      <c r="R52" s="181"/>
      <c r="S52" s="181"/>
      <c r="T52" s="181"/>
    </row>
    <row r="53" spans="10:20" ht="30" x14ac:dyDescent="0.5">
      <c r="J53" s="90"/>
      <c r="K53" s="90"/>
      <c r="N53" s="91"/>
      <c r="O53" s="181"/>
      <c r="P53" s="181"/>
      <c r="Q53" s="181"/>
      <c r="R53" s="181"/>
      <c r="S53" s="181"/>
      <c r="T53" s="181"/>
    </row>
    <row r="54" spans="10:20" ht="30" x14ac:dyDescent="0.5">
      <c r="J54" s="90"/>
      <c r="K54" s="90"/>
      <c r="N54" s="91"/>
      <c r="O54" s="181"/>
      <c r="P54" s="181"/>
      <c r="Q54" s="181"/>
      <c r="R54" s="181"/>
      <c r="S54" s="181"/>
      <c r="T54" s="181"/>
    </row>
    <row r="55" spans="10:20" ht="30" x14ac:dyDescent="0.5">
      <c r="J55" s="90"/>
      <c r="K55" s="90"/>
      <c r="N55" s="91"/>
      <c r="O55" s="181"/>
      <c r="P55" s="181"/>
      <c r="Q55" s="181"/>
      <c r="R55" s="181"/>
      <c r="S55" s="181"/>
      <c r="T55" s="181"/>
    </row>
    <row r="56" spans="10:20" ht="30" x14ac:dyDescent="0.5">
      <c r="J56" s="90"/>
      <c r="K56" s="90"/>
      <c r="N56" s="91"/>
      <c r="O56" s="181"/>
      <c r="P56" s="181"/>
      <c r="Q56" s="181"/>
      <c r="R56" s="181"/>
      <c r="S56" s="181"/>
      <c r="T56" s="181"/>
    </row>
    <row r="57" spans="10:20" ht="30" x14ac:dyDescent="0.5">
      <c r="J57" s="90"/>
      <c r="K57" s="90"/>
      <c r="N57" s="91"/>
      <c r="O57" s="181"/>
      <c r="P57" s="181"/>
      <c r="Q57" s="181"/>
      <c r="R57" s="181"/>
      <c r="S57" s="181"/>
      <c r="T57" s="181"/>
    </row>
    <row r="58" spans="10:20" ht="30" x14ac:dyDescent="0.5">
      <c r="J58" s="90"/>
      <c r="K58" s="90"/>
      <c r="N58" s="91"/>
      <c r="O58" s="181"/>
      <c r="P58" s="181"/>
      <c r="Q58" s="181"/>
      <c r="R58" s="181"/>
      <c r="S58" s="181"/>
      <c r="T58" s="181"/>
    </row>
    <row r="59" spans="10:20" ht="30" x14ac:dyDescent="0.5">
      <c r="J59" s="90"/>
      <c r="K59" s="90"/>
      <c r="N59" s="91"/>
      <c r="O59" s="181"/>
      <c r="P59" s="181"/>
      <c r="Q59" s="181"/>
      <c r="R59" s="181"/>
      <c r="S59" s="181"/>
      <c r="T59" s="181"/>
    </row>
    <row r="60" spans="10:20" ht="30" x14ac:dyDescent="0.5">
      <c r="J60" s="90"/>
      <c r="K60" s="90"/>
      <c r="N60" s="91"/>
      <c r="O60" s="181"/>
      <c r="P60" s="181"/>
      <c r="Q60" s="181"/>
      <c r="R60" s="181"/>
      <c r="S60" s="181"/>
      <c r="T60" s="181"/>
    </row>
    <row r="61" spans="10:20" ht="30" x14ac:dyDescent="0.5">
      <c r="J61" s="90"/>
      <c r="K61" s="90"/>
      <c r="N61" s="91"/>
      <c r="O61" s="181"/>
      <c r="P61" s="181"/>
      <c r="Q61" s="181"/>
      <c r="R61" s="181"/>
      <c r="S61" s="181"/>
      <c r="T61" s="181"/>
    </row>
    <row r="62" spans="10:20" ht="30" x14ac:dyDescent="0.5">
      <c r="J62" s="90"/>
      <c r="K62" s="90"/>
      <c r="N62" s="91"/>
      <c r="O62" s="181"/>
      <c r="P62" s="181"/>
      <c r="Q62" s="181"/>
      <c r="R62" s="181"/>
      <c r="S62" s="181"/>
      <c r="T62" s="181"/>
    </row>
    <row r="63" spans="10:20" ht="30" x14ac:dyDescent="0.5">
      <c r="J63" s="90"/>
      <c r="K63" s="90"/>
      <c r="N63" s="91"/>
      <c r="O63" s="181"/>
      <c r="P63" s="181"/>
      <c r="Q63" s="181"/>
      <c r="R63" s="181"/>
      <c r="S63" s="181"/>
      <c r="T63" s="181"/>
    </row>
    <row r="64" spans="10:20" ht="30" x14ac:dyDescent="0.5">
      <c r="J64" s="90"/>
      <c r="K64" s="90"/>
      <c r="N64" s="91"/>
      <c r="O64" s="181"/>
      <c r="P64" s="181"/>
      <c r="Q64" s="181"/>
      <c r="R64" s="181"/>
      <c r="S64" s="181"/>
      <c r="T64" s="181"/>
    </row>
    <row r="65" spans="10:20" ht="30" x14ac:dyDescent="0.5">
      <c r="J65" s="90"/>
      <c r="K65" s="90"/>
      <c r="N65" s="91"/>
      <c r="O65" s="181"/>
      <c r="P65" s="181"/>
      <c r="Q65" s="181"/>
      <c r="R65" s="181"/>
      <c r="S65" s="181"/>
      <c r="T65" s="181"/>
    </row>
    <row r="66" spans="10:20" ht="30" x14ac:dyDescent="0.5">
      <c r="J66" s="90"/>
      <c r="K66" s="90"/>
      <c r="N66" s="91"/>
      <c r="O66" s="181"/>
      <c r="P66" s="181"/>
      <c r="Q66" s="181"/>
      <c r="R66" s="181"/>
      <c r="S66" s="181"/>
      <c r="T66" s="181"/>
    </row>
    <row r="67" spans="10:20" ht="30" x14ac:dyDescent="0.5">
      <c r="J67" s="90"/>
      <c r="K67" s="90"/>
      <c r="N67" s="91"/>
      <c r="O67" s="181"/>
      <c r="P67" s="181"/>
      <c r="Q67" s="181"/>
      <c r="R67" s="181"/>
      <c r="S67" s="181"/>
      <c r="T67" s="181"/>
    </row>
    <row r="68" spans="10:20" ht="30" x14ac:dyDescent="0.5">
      <c r="J68" s="90"/>
      <c r="K68" s="90"/>
      <c r="N68" s="91"/>
      <c r="O68" s="181"/>
      <c r="P68" s="181"/>
      <c r="Q68" s="181"/>
      <c r="R68" s="181"/>
      <c r="S68" s="181"/>
      <c r="T68" s="181"/>
    </row>
    <row r="69" spans="10:20" ht="30" x14ac:dyDescent="0.5">
      <c r="J69" s="90"/>
      <c r="K69" s="90"/>
      <c r="N69" s="91"/>
      <c r="O69" s="181"/>
      <c r="P69" s="181"/>
      <c r="Q69" s="181"/>
      <c r="R69" s="181"/>
      <c r="S69" s="181"/>
      <c r="T69" s="181"/>
    </row>
    <row r="70" spans="10:20" ht="30" x14ac:dyDescent="0.5">
      <c r="J70" s="90"/>
      <c r="K70" s="90"/>
      <c r="N70" s="91"/>
      <c r="O70" s="181"/>
      <c r="P70" s="181"/>
      <c r="Q70" s="181"/>
      <c r="R70" s="181"/>
      <c r="S70" s="181"/>
      <c r="T70" s="181"/>
    </row>
    <row r="71" spans="10:20" ht="30" x14ac:dyDescent="0.5">
      <c r="J71" s="90"/>
      <c r="K71" s="90"/>
      <c r="N71" s="91"/>
      <c r="O71" s="181"/>
      <c r="P71" s="181"/>
      <c r="Q71" s="181"/>
      <c r="R71" s="181"/>
      <c r="S71" s="181"/>
      <c r="T71" s="181"/>
    </row>
    <row r="72" spans="10:20" ht="30" x14ac:dyDescent="0.5">
      <c r="J72" s="90"/>
      <c r="K72" s="90"/>
      <c r="N72" s="91"/>
      <c r="O72" s="181"/>
      <c r="P72" s="181"/>
      <c r="Q72" s="181"/>
      <c r="R72" s="181"/>
      <c r="S72" s="181"/>
      <c r="T72" s="181"/>
    </row>
    <row r="73" spans="10:20" ht="30" x14ac:dyDescent="0.5">
      <c r="J73" s="90"/>
      <c r="K73" s="90"/>
      <c r="N73" s="91"/>
      <c r="O73" s="181"/>
      <c r="P73" s="181"/>
      <c r="Q73" s="181"/>
      <c r="R73" s="181"/>
      <c r="S73" s="181"/>
      <c r="T73" s="181"/>
    </row>
    <row r="74" spans="10:20" ht="30" x14ac:dyDescent="0.5">
      <c r="J74" s="90"/>
      <c r="K74" s="90"/>
      <c r="N74" s="91"/>
      <c r="O74" s="181"/>
      <c r="P74" s="181"/>
      <c r="Q74" s="181"/>
      <c r="R74" s="181"/>
      <c r="S74" s="181"/>
      <c r="T74" s="181"/>
    </row>
    <row r="75" spans="10:20" ht="30" x14ac:dyDescent="0.5">
      <c r="J75" s="90"/>
      <c r="K75" s="90"/>
      <c r="N75" s="91"/>
      <c r="O75" s="181"/>
      <c r="P75" s="181"/>
      <c r="Q75" s="181"/>
      <c r="R75" s="181"/>
      <c r="S75" s="181"/>
      <c r="T75" s="181"/>
    </row>
    <row r="76" spans="10:20" ht="30" x14ac:dyDescent="0.5">
      <c r="J76" s="90"/>
      <c r="K76" s="90"/>
      <c r="N76" s="91"/>
      <c r="O76" s="181"/>
      <c r="P76" s="181"/>
      <c r="Q76" s="181"/>
      <c r="R76" s="181"/>
      <c r="S76" s="181"/>
      <c r="T76" s="181"/>
    </row>
    <row r="77" spans="10:20" ht="30" x14ac:dyDescent="0.5">
      <c r="J77" s="90"/>
      <c r="K77" s="90"/>
      <c r="N77" s="91"/>
      <c r="O77" s="181"/>
      <c r="P77" s="181"/>
      <c r="Q77" s="181"/>
      <c r="R77" s="181"/>
      <c r="S77" s="181"/>
      <c r="T77" s="181"/>
    </row>
    <row r="78" spans="10:20" ht="30" x14ac:dyDescent="0.5">
      <c r="J78" s="90"/>
      <c r="K78" s="90"/>
      <c r="N78" s="91"/>
      <c r="O78" s="181"/>
      <c r="P78" s="181"/>
      <c r="Q78" s="181"/>
      <c r="R78" s="181"/>
      <c r="S78" s="181"/>
      <c r="T78" s="181"/>
    </row>
    <row r="79" spans="10:20" ht="30" x14ac:dyDescent="0.5">
      <c r="J79" s="90"/>
      <c r="K79" s="90"/>
      <c r="N79" s="91"/>
      <c r="O79" s="181"/>
      <c r="P79" s="181"/>
      <c r="Q79" s="181"/>
      <c r="R79" s="181"/>
      <c r="S79" s="181"/>
      <c r="T79" s="181"/>
    </row>
    <row r="80" spans="10:20" ht="30" x14ac:dyDescent="0.5">
      <c r="J80" s="90"/>
      <c r="K80" s="90"/>
      <c r="N80" s="91"/>
      <c r="O80" s="181"/>
      <c r="P80" s="181"/>
      <c r="Q80" s="181"/>
      <c r="R80" s="181"/>
      <c r="S80" s="181"/>
      <c r="T80" s="181"/>
    </row>
    <row r="81" spans="10:20" ht="30" x14ac:dyDescent="0.5">
      <c r="J81" s="90"/>
      <c r="K81" s="90"/>
      <c r="N81" s="91"/>
      <c r="O81" s="181"/>
      <c r="P81" s="181"/>
      <c r="Q81" s="181"/>
      <c r="R81" s="181"/>
      <c r="S81" s="181"/>
      <c r="T81" s="181"/>
    </row>
    <row r="82" spans="10:20" ht="30" x14ac:dyDescent="0.5">
      <c r="J82" s="90"/>
      <c r="K82" s="90"/>
      <c r="N82" s="91"/>
      <c r="O82" s="181"/>
      <c r="P82" s="181"/>
      <c r="Q82" s="181"/>
      <c r="R82" s="181"/>
      <c r="S82" s="181"/>
      <c r="T82" s="181"/>
    </row>
    <row r="83" spans="10:20" ht="30" x14ac:dyDescent="0.5">
      <c r="J83" s="90"/>
      <c r="K83" s="92"/>
      <c r="N83" s="91"/>
      <c r="O83" s="181"/>
      <c r="P83" s="181"/>
      <c r="Q83" s="181"/>
      <c r="R83" s="181"/>
      <c r="S83" s="181"/>
      <c r="T83" s="181"/>
    </row>
    <row r="84" spans="10:20" ht="30" x14ac:dyDescent="0.5">
      <c r="J84" s="90"/>
      <c r="K84" s="90"/>
      <c r="N84" s="91"/>
      <c r="O84" s="181"/>
      <c r="P84" s="181"/>
      <c r="Q84" s="181"/>
      <c r="R84" s="181"/>
      <c r="S84" s="181"/>
      <c r="T84" s="181"/>
    </row>
    <row r="85" spans="10:20" ht="30" x14ac:dyDescent="0.5">
      <c r="J85" s="90"/>
      <c r="K85" s="90"/>
      <c r="N85" s="91"/>
      <c r="O85" s="181"/>
      <c r="P85" s="181"/>
      <c r="Q85" s="181"/>
      <c r="R85" s="181"/>
      <c r="S85" s="181"/>
      <c r="T85" s="181"/>
    </row>
    <row r="86" spans="10:20" ht="30" x14ac:dyDescent="0.5">
      <c r="J86" s="90"/>
      <c r="K86" s="90"/>
      <c r="N86" s="91"/>
      <c r="O86" s="181"/>
      <c r="P86" s="181"/>
      <c r="Q86" s="181"/>
      <c r="R86" s="181"/>
      <c r="S86" s="181"/>
      <c r="T86" s="181"/>
    </row>
    <row r="87" spans="10:20" ht="30" x14ac:dyDescent="0.5">
      <c r="J87" s="90"/>
      <c r="K87" s="90"/>
      <c r="N87" s="91"/>
      <c r="O87" s="181"/>
      <c r="P87" s="181"/>
      <c r="Q87" s="181"/>
      <c r="R87" s="181"/>
      <c r="S87" s="181"/>
      <c r="T87" s="181"/>
    </row>
    <row r="88" spans="10:20" ht="30" x14ac:dyDescent="0.5">
      <c r="J88" s="90"/>
      <c r="K88" s="90"/>
      <c r="N88" s="91"/>
      <c r="O88" s="181"/>
      <c r="P88" s="181"/>
      <c r="Q88" s="181"/>
      <c r="R88" s="181"/>
      <c r="S88" s="181"/>
      <c r="T88" s="181"/>
    </row>
    <row r="89" spans="10:20" ht="30" x14ac:dyDescent="0.5">
      <c r="J89" s="90"/>
      <c r="K89" s="90"/>
      <c r="N89" s="91"/>
      <c r="O89" s="181"/>
      <c r="P89" s="181"/>
      <c r="Q89" s="181"/>
      <c r="R89" s="181"/>
      <c r="S89" s="181"/>
      <c r="T89" s="181"/>
    </row>
    <row r="90" spans="10:20" ht="30" x14ac:dyDescent="0.5">
      <c r="J90" s="90"/>
      <c r="K90" s="90"/>
      <c r="N90" s="91"/>
      <c r="O90" s="181"/>
      <c r="P90" s="181"/>
      <c r="Q90" s="181"/>
      <c r="R90" s="181"/>
      <c r="S90" s="181"/>
      <c r="T90" s="181"/>
    </row>
    <row r="91" spans="10:20" ht="30" x14ac:dyDescent="0.5">
      <c r="J91" s="90"/>
      <c r="K91" s="90"/>
      <c r="N91" s="91"/>
      <c r="O91" s="181"/>
      <c r="P91" s="181"/>
      <c r="Q91" s="181"/>
      <c r="R91" s="181"/>
      <c r="S91" s="181"/>
      <c r="T91" s="181"/>
    </row>
    <row r="92" spans="10:20" ht="30" x14ac:dyDescent="0.5">
      <c r="J92" s="90"/>
      <c r="K92" s="90"/>
      <c r="N92" s="91"/>
      <c r="O92" s="181"/>
      <c r="P92" s="181"/>
      <c r="Q92" s="181"/>
      <c r="R92" s="181"/>
      <c r="S92" s="181"/>
      <c r="T92" s="181"/>
    </row>
    <row r="93" spans="10:20" ht="30" x14ac:dyDescent="0.5">
      <c r="J93" s="90"/>
      <c r="K93" s="90"/>
      <c r="N93" s="91"/>
      <c r="O93" s="181"/>
      <c r="P93" s="181"/>
      <c r="Q93" s="181"/>
      <c r="R93" s="181"/>
      <c r="S93" s="181"/>
      <c r="T93" s="181"/>
    </row>
    <row r="94" spans="10:20" ht="30" x14ac:dyDescent="0.5">
      <c r="J94" s="90"/>
      <c r="K94" s="90"/>
      <c r="N94" s="91"/>
      <c r="O94" s="181"/>
      <c r="P94" s="181"/>
      <c r="Q94" s="181"/>
      <c r="R94" s="181"/>
      <c r="S94" s="181"/>
      <c r="T94" s="181"/>
    </row>
    <row r="95" spans="10:20" ht="30" x14ac:dyDescent="0.5">
      <c r="J95" s="90"/>
      <c r="K95" s="90"/>
      <c r="N95" s="91"/>
      <c r="O95" s="181"/>
      <c r="P95" s="181"/>
      <c r="Q95" s="181"/>
      <c r="R95" s="181"/>
      <c r="S95" s="181"/>
      <c r="T95" s="181"/>
    </row>
    <row r="96" spans="10:20" ht="30" x14ac:dyDescent="0.5">
      <c r="J96" s="90"/>
      <c r="K96" s="90"/>
      <c r="N96" s="91"/>
      <c r="O96" s="181"/>
      <c r="P96" s="181"/>
      <c r="Q96" s="181"/>
      <c r="R96" s="181"/>
      <c r="S96" s="181"/>
      <c r="T96" s="181"/>
    </row>
    <row r="97" spans="10:20" ht="30" x14ac:dyDescent="0.5">
      <c r="J97" s="90"/>
      <c r="K97" s="90"/>
      <c r="N97" s="91"/>
      <c r="O97" s="181"/>
      <c r="P97" s="181"/>
      <c r="Q97" s="181"/>
      <c r="R97" s="181"/>
      <c r="S97" s="181"/>
      <c r="T97" s="181"/>
    </row>
    <row r="98" spans="10:20" ht="30" x14ac:dyDescent="0.5">
      <c r="J98" s="90"/>
      <c r="K98" s="90"/>
      <c r="N98" s="91"/>
      <c r="O98" s="181"/>
      <c r="P98" s="181"/>
      <c r="Q98" s="181"/>
      <c r="R98" s="181"/>
      <c r="S98" s="181"/>
      <c r="T98" s="181"/>
    </row>
    <row r="99" spans="10:20" ht="30" x14ac:dyDescent="0.5">
      <c r="J99" s="90"/>
      <c r="K99" s="90"/>
      <c r="N99" s="91"/>
      <c r="O99" s="181"/>
      <c r="P99" s="181"/>
      <c r="Q99" s="181"/>
      <c r="R99" s="181"/>
      <c r="S99" s="181"/>
      <c r="T99" s="181"/>
    </row>
    <row r="100" spans="10:20" ht="30" x14ac:dyDescent="0.5">
      <c r="J100" s="90"/>
      <c r="K100" s="90"/>
      <c r="N100" s="91"/>
      <c r="O100" s="181"/>
      <c r="P100" s="181"/>
      <c r="Q100" s="181"/>
      <c r="R100" s="181"/>
      <c r="S100" s="181"/>
      <c r="T100" s="181"/>
    </row>
    <row r="101" spans="10:20" ht="30" x14ac:dyDescent="0.5">
      <c r="J101" s="90"/>
      <c r="K101" s="90"/>
      <c r="N101" s="91"/>
      <c r="O101" s="181"/>
      <c r="P101" s="181"/>
      <c r="Q101" s="181"/>
      <c r="R101" s="181"/>
      <c r="S101" s="181"/>
      <c r="T101" s="181"/>
    </row>
    <row r="102" spans="10:20" ht="30" x14ac:dyDescent="0.5">
      <c r="J102" s="90"/>
      <c r="K102" s="90"/>
      <c r="N102" s="91"/>
      <c r="O102" s="181"/>
      <c r="P102" s="181"/>
      <c r="Q102" s="181"/>
      <c r="R102" s="181"/>
      <c r="S102" s="181"/>
      <c r="T102" s="181"/>
    </row>
    <row r="103" spans="10:20" ht="30" x14ac:dyDescent="0.5">
      <c r="J103" s="90"/>
      <c r="K103" s="90"/>
      <c r="N103" s="91"/>
      <c r="O103" s="181"/>
      <c r="P103" s="181"/>
      <c r="Q103" s="181"/>
      <c r="R103" s="181"/>
      <c r="S103" s="181"/>
      <c r="T103" s="181"/>
    </row>
    <row r="104" spans="10:20" ht="30" x14ac:dyDescent="0.5">
      <c r="J104" s="90"/>
      <c r="K104" s="90"/>
      <c r="N104" s="91"/>
      <c r="O104" s="181"/>
      <c r="P104" s="181"/>
      <c r="Q104" s="181"/>
      <c r="R104" s="181"/>
      <c r="S104" s="181"/>
      <c r="T104" s="181"/>
    </row>
    <row r="105" spans="10:20" ht="30" x14ac:dyDescent="0.5">
      <c r="J105" s="90"/>
      <c r="K105" s="90"/>
      <c r="N105" s="91"/>
      <c r="O105" s="181"/>
      <c r="P105" s="181"/>
      <c r="Q105" s="181"/>
      <c r="R105" s="181"/>
      <c r="S105" s="181"/>
      <c r="T105" s="181"/>
    </row>
    <row r="106" spans="10:20" ht="30" x14ac:dyDescent="0.5">
      <c r="J106" s="90"/>
      <c r="K106" s="90"/>
      <c r="N106" s="91"/>
      <c r="O106" s="181"/>
      <c r="P106" s="181"/>
      <c r="Q106" s="181"/>
      <c r="R106" s="181"/>
      <c r="S106" s="181"/>
      <c r="T106" s="181"/>
    </row>
    <row r="107" spans="10:20" ht="30" x14ac:dyDescent="0.5">
      <c r="J107" s="90"/>
      <c r="K107" s="90"/>
      <c r="N107" s="91"/>
      <c r="O107" s="181"/>
      <c r="P107" s="181"/>
      <c r="Q107" s="181"/>
      <c r="R107" s="181"/>
      <c r="S107" s="181"/>
      <c r="T107" s="181"/>
    </row>
    <row r="108" spans="10:20" ht="30" x14ac:dyDescent="0.5">
      <c r="J108" s="90"/>
      <c r="K108" s="90"/>
      <c r="N108" s="91"/>
      <c r="O108" s="181"/>
      <c r="P108" s="181"/>
      <c r="Q108" s="181"/>
      <c r="R108" s="181"/>
      <c r="S108" s="181"/>
      <c r="T108" s="181"/>
    </row>
    <row r="109" spans="10:20" ht="30" x14ac:dyDescent="0.5">
      <c r="J109" s="90"/>
      <c r="K109" s="90"/>
      <c r="N109" s="91"/>
      <c r="O109" s="181"/>
      <c r="P109" s="181"/>
      <c r="Q109" s="181"/>
      <c r="R109" s="181"/>
      <c r="S109" s="181"/>
      <c r="T109" s="181"/>
    </row>
    <row r="110" spans="10:20" ht="30" x14ac:dyDescent="0.5">
      <c r="J110" s="90"/>
      <c r="K110" s="90"/>
      <c r="N110" s="91"/>
      <c r="O110" s="181"/>
      <c r="P110" s="181"/>
      <c r="Q110" s="181"/>
      <c r="R110" s="181"/>
      <c r="S110" s="181"/>
      <c r="T110" s="181"/>
    </row>
    <row r="111" spans="10:20" ht="30" x14ac:dyDescent="0.5">
      <c r="J111" s="90"/>
      <c r="K111" s="90"/>
      <c r="N111" s="91"/>
      <c r="O111" s="181"/>
      <c r="P111" s="181"/>
      <c r="Q111" s="181"/>
      <c r="R111" s="181"/>
      <c r="S111" s="181"/>
      <c r="T111" s="181"/>
    </row>
    <row r="112" spans="10:20" ht="30" x14ac:dyDescent="0.5">
      <c r="J112" s="90"/>
      <c r="K112" s="90"/>
      <c r="N112" s="91"/>
      <c r="O112" s="181"/>
      <c r="P112" s="181"/>
      <c r="Q112" s="181"/>
      <c r="R112" s="181"/>
      <c r="S112" s="181"/>
      <c r="T112" s="181"/>
    </row>
    <row r="113" spans="10:20" ht="30" x14ac:dyDescent="0.5">
      <c r="J113" s="90"/>
      <c r="K113" s="90"/>
      <c r="N113" s="91"/>
      <c r="O113" s="181"/>
      <c r="P113" s="181"/>
      <c r="Q113" s="181"/>
      <c r="R113" s="181"/>
      <c r="S113" s="181"/>
      <c r="T113" s="181"/>
    </row>
    <row r="114" spans="10:20" ht="30" x14ac:dyDescent="0.5">
      <c r="J114" s="90"/>
      <c r="K114" s="90"/>
      <c r="N114" s="91"/>
      <c r="O114" s="181"/>
      <c r="P114" s="181"/>
      <c r="Q114" s="181"/>
      <c r="R114" s="181"/>
      <c r="S114" s="181"/>
      <c r="T114" s="181"/>
    </row>
    <row r="115" spans="10:20" ht="30" x14ac:dyDescent="0.5">
      <c r="J115" s="90"/>
      <c r="K115" s="90"/>
      <c r="N115" s="91"/>
      <c r="O115" s="181"/>
      <c r="P115" s="181"/>
      <c r="Q115" s="181"/>
      <c r="R115" s="181"/>
      <c r="S115" s="181"/>
      <c r="T115" s="181"/>
    </row>
    <row r="116" spans="10:20" ht="30" x14ac:dyDescent="0.5">
      <c r="J116" s="90"/>
      <c r="K116" s="90"/>
      <c r="N116" s="91"/>
      <c r="O116" s="181"/>
      <c r="P116" s="181"/>
      <c r="Q116" s="181"/>
      <c r="R116" s="181"/>
      <c r="S116" s="181"/>
      <c r="T116" s="181"/>
    </row>
    <row r="117" spans="10:20" ht="30" x14ac:dyDescent="0.5">
      <c r="J117" s="90"/>
      <c r="K117" s="90"/>
      <c r="N117" s="91"/>
      <c r="O117" s="181"/>
      <c r="P117" s="181"/>
      <c r="Q117" s="181"/>
      <c r="R117" s="181"/>
      <c r="S117" s="181"/>
      <c r="T117" s="181"/>
    </row>
    <row r="118" spans="10:20" ht="30" x14ac:dyDescent="0.5">
      <c r="J118" s="90"/>
      <c r="K118" s="90"/>
      <c r="N118" s="91"/>
      <c r="O118" s="181"/>
      <c r="P118" s="181"/>
      <c r="Q118" s="181"/>
      <c r="R118" s="181"/>
      <c r="S118" s="181"/>
      <c r="T118" s="181"/>
    </row>
    <row r="119" spans="10:20" ht="30" x14ac:dyDescent="0.5">
      <c r="J119" s="90"/>
      <c r="K119" s="90"/>
      <c r="N119" s="91"/>
      <c r="O119" s="181"/>
      <c r="P119" s="181"/>
      <c r="Q119" s="181"/>
      <c r="R119" s="181"/>
      <c r="S119" s="181"/>
      <c r="T119" s="181"/>
    </row>
    <row r="120" spans="10:20" ht="30" x14ac:dyDescent="0.5">
      <c r="J120" s="90"/>
      <c r="K120" s="90"/>
      <c r="N120" s="91"/>
      <c r="O120" s="181"/>
      <c r="P120" s="181"/>
      <c r="Q120" s="181"/>
      <c r="R120" s="181"/>
      <c r="S120" s="181"/>
      <c r="T120" s="181"/>
    </row>
    <row r="121" spans="10:20" ht="30" x14ac:dyDescent="0.5">
      <c r="J121" s="90"/>
      <c r="K121" s="90"/>
      <c r="N121" s="91"/>
      <c r="O121" s="181"/>
      <c r="P121" s="181"/>
      <c r="Q121" s="181"/>
      <c r="R121" s="181"/>
      <c r="S121" s="181"/>
      <c r="T121" s="181"/>
    </row>
    <row r="122" spans="10:20" ht="30" x14ac:dyDescent="0.5">
      <c r="J122" s="90"/>
      <c r="K122" s="90"/>
      <c r="N122" s="91"/>
      <c r="O122" s="181"/>
      <c r="P122" s="181"/>
      <c r="Q122" s="181"/>
      <c r="R122" s="181"/>
      <c r="S122" s="181"/>
      <c r="T122" s="181"/>
    </row>
    <row r="123" spans="10:20" ht="30" x14ac:dyDescent="0.5">
      <c r="J123" s="90"/>
      <c r="K123" s="90"/>
      <c r="N123" s="91"/>
      <c r="O123" s="181"/>
      <c r="P123" s="181"/>
      <c r="Q123" s="181"/>
      <c r="R123" s="181"/>
      <c r="S123" s="181"/>
      <c r="T123" s="181"/>
    </row>
    <row r="124" spans="10:20" ht="30" x14ac:dyDescent="0.5">
      <c r="J124" s="90"/>
      <c r="K124" s="90"/>
      <c r="N124" s="91"/>
      <c r="O124" s="181"/>
      <c r="P124" s="181"/>
      <c r="Q124" s="181"/>
      <c r="R124" s="181"/>
      <c r="S124" s="181"/>
      <c r="T124" s="181"/>
    </row>
    <row r="125" spans="10:20" ht="30" x14ac:dyDescent="0.5">
      <c r="J125" s="90"/>
      <c r="K125" s="90"/>
      <c r="N125" s="91"/>
      <c r="O125" s="181"/>
      <c r="P125" s="181"/>
      <c r="Q125" s="181"/>
      <c r="R125" s="181"/>
      <c r="S125" s="181"/>
      <c r="T125" s="181"/>
    </row>
    <row r="126" spans="10:20" ht="30" x14ac:dyDescent="0.5">
      <c r="J126" s="90"/>
      <c r="K126" s="90"/>
      <c r="N126" s="91"/>
      <c r="O126" s="181"/>
      <c r="P126" s="181"/>
      <c r="Q126" s="181"/>
      <c r="R126" s="181"/>
      <c r="S126" s="181"/>
      <c r="T126" s="181"/>
    </row>
    <row r="127" spans="10:20" ht="30" x14ac:dyDescent="0.5">
      <c r="J127" s="90"/>
      <c r="K127" s="90"/>
      <c r="N127" s="91"/>
      <c r="O127" s="181"/>
      <c r="P127" s="181"/>
      <c r="Q127" s="181"/>
      <c r="R127" s="181"/>
      <c r="S127" s="181"/>
      <c r="T127" s="181"/>
    </row>
    <row r="128" spans="10:20" ht="30" x14ac:dyDescent="0.5">
      <c r="J128" s="90"/>
      <c r="K128" s="90"/>
      <c r="N128" s="91"/>
      <c r="O128" s="181"/>
      <c r="P128" s="181"/>
      <c r="Q128" s="181"/>
      <c r="R128" s="181"/>
      <c r="S128" s="181"/>
      <c r="T128" s="181"/>
    </row>
    <row r="129" spans="10:20" ht="30" x14ac:dyDescent="0.5">
      <c r="J129" s="90"/>
      <c r="K129" s="90"/>
      <c r="N129" s="91"/>
      <c r="O129" s="181"/>
      <c r="P129" s="181"/>
      <c r="Q129" s="181"/>
      <c r="R129" s="181"/>
      <c r="S129" s="181"/>
      <c r="T129" s="181"/>
    </row>
    <row r="130" spans="10:20" ht="30" x14ac:dyDescent="0.5">
      <c r="J130" s="90"/>
      <c r="K130" s="90"/>
      <c r="N130" s="91"/>
      <c r="O130" s="181"/>
      <c r="P130" s="181"/>
      <c r="Q130" s="181"/>
      <c r="R130" s="181"/>
      <c r="S130" s="181"/>
      <c r="T130" s="181"/>
    </row>
    <row r="131" spans="10:20" ht="30" x14ac:dyDescent="0.5">
      <c r="J131" s="90"/>
      <c r="K131" s="90"/>
      <c r="N131" s="91"/>
      <c r="O131" s="181"/>
      <c r="P131" s="181"/>
      <c r="Q131" s="181"/>
      <c r="R131" s="181"/>
      <c r="S131" s="181"/>
      <c r="T131" s="181"/>
    </row>
    <row r="132" spans="10:20" ht="30" x14ac:dyDescent="0.5">
      <c r="J132" s="90"/>
      <c r="K132" s="90"/>
      <c r="N132" s="91"/>
      <c r="O132" s="181"/>
      <c r="P132" s="181"/>
      <c r="Q132" s="181"/>
      <c r="R132" s="181"/>
      <c r="S132" s="181"/>
      <c r="T132" s="181"/>
    </row>
    <row r="133" spans="10:20" ht="30" x14ac:dyDescent="0.5">
      <c r="J133" s="90"/>
      <c r="K133" s="90"/>
      <c r="N133" s="91"/>
      <c r="O133" s="181"/>
      <c r="P133" s="181"/>
      <c r="Q133" s="181"/>
      <c r="R133" s="181"/>
      <c r="S133" s="181"/>
      <c r="T133" s="181"/>
    </row>
    <row r="134" spans="10:20" ht="30" x14ac:dyDescent="0.5">
      <c r="J134" s="90"/>
      <c r="K134" s="90"/>
      <c r="N134" s="91"/>
      <c r="O134" s="181"/>
      <c r="P134" s="181"/>
      <c r="Q134" s="181"/>
      <c r="R134" s="181"/>
      <c r="S134" s="181"/>
      <c r="T134" s="181"/>
    </row>
    <row r="135" spans="10:20" ht="30" x14ac:dyDescent="0.5">
      <c r="J135" s="90"/>
      <c r="K135" s="90"/>
      <c r="N135" s="91"/>
      <c r="O135" s="181"/>
      <c r="P135" s="181"/>
      <c r="Q135" s="181"/>
      <c r="R135" s="181"/>
      <c r="S135" s="181"/>
      <c r="T135" s="181"/>
    </row>
    <row r="136" spans="10:20" ht="30" x14ac:dyDescent="0.5">
      <c r="J136" s="90"/>
      <c r="K136" s="90"/>
      <c r="N136" s="91"/>
      <c r="O136" s="181"/>
      <c r="P136" s="181"/>
      <c r="Q136" s="181"/>
      <c r="R136" s="181"/>
      <c r="S136" s="181"/>
      <c r="T136" s="181"/>
    </row>
    <row r="137" spans="10:20" ht="30" x14ac:dyDescent="0.5">
      <c r="J137" s="90"/>
      <c r="K137" s="90"/>
      <c r="N137" s="91"/>
      <c r="O137" s="181"/>
      <c r="P137" s="181"/>
      <c r="Q137" s="181"/>
      <c r="R137" s="181"/>
      <c r="S137" s="181"/>
      <c r="T137" s="181"/>
    </row>
    <row r="138" spans="10:20" ht="30" x14ac:dyDescent="0.5">
      <c r="J138" s="90"/>
      <c r="K138" s="90"/>
      <c r="N138" s="91"/>
      <c r="O138" s="181"/>
      <c r="P138" s="181"/>
      <c r="Q138" s="181"/>
      <c r="R138" s="181"/>
      <c r="S138" s="181"/>
      <c r="T138" s="181"/>
    </row>
    <row r="139" spans="10:20" ht="30" x14ac:dyDescent="0.5">
      <c r="J139" s="90"/>
      <c r="K139" s="90"/>
      <c r="N139" s="91"/>
      <c r="O139" s="181"/>
      <c r="P139" s="181"/>
      <c r="Q139" s="181"/>
      <c r="R139" s="181"/>
      <c r="S139" s="181"/>
      <c r="T139" s="181"/>
    </row>
    <row r="140" spans="10:20" ht="30" x14ac:dyDescent="0.5">
      <c r="J140" s="90"/>
      <c r="K140" s="90"/>
      <c r="N140" s="91"/>
      <c r="O140" s="181"/>
      <c r="P140" s="181"/>
      <c r="Q140" s="181"/>
      <c r="R140" s="181"/>
      <c r="S140" s="181"/>
      <c r="T140" s="181"/>
    </row>
    <row r="141" spans="10:20" ht="30" x14ac:dyDescent="0.5">
      <c r="J141" s="90"/>
      <c r="K141" s="90"/>
      <c r="N141" s="91"/>
      <c r="O141" s="181"/>
      <c r="P141" s="181"/>
      <c r="Q141" s="181"/>
      <c r="R141" s="181"/>
      <c r="S141" s="181"/>
      <c r="T141" s="181"/>
    </row>
    <row r="142" spans="10:20" ht="30" x14ac:dyDescent="0.5">
      <c r="J142" s="90"/>
      <c r="K142" s="90"/>
      <c r="N142" s="91"/>
      <c r="O142" s="181"/>
      <c r="P142" s="181"/>
      <c r="Q142" s="181"/>
      <c r="R142" s="181"/>
      <c r="S142" s="181"/>
      <c r="T142" s="181"/>
    </row>
    <row r="143" spans="10:20" ht="30" x14ac:dyDescent="0.5">
      <c r="J143" s="90"/>
      <c r="K143" s="90"/>
      <c r="N143" s="91"/>
      <c r="O143" s="181"/>
      <c r="P143" s="181"/>
      <c r="Q143" s="181"/>
      <c r="R143" s="181"/>
      <c r="S143" s="181"/>
      <c r="T143" s="181"/>
    </row>
    <row r="144" spans="10:20" ht="30" x14ac:dyDescent="0.5">
      <c r="J144" s="90"/>
      <c r="K144" s="90"/>
      <c r="N144" s="91"/>
      <c r="O144" s="181"/>
      <c r="P144" s="181"/>
      <c r="Q144" s="181"/>
      <c r="R144" s="181"/>
      <c r="S144" s="181"/>
      <c r="T144" s="181"/>
    </row>
    <row r="145" spans="10:20" ht="30" x14ac:dyDescent="0.5">
      <c r="J145" s="90"/>
      <c r="K145" s="90"/>
      <c r="N145" s="91"/>
      <c r="O145" s="181"/>
      <c r="P145" s="181"/>
      <c r="Q145" s="181"/>
      <c r="R145" s="181"/>
      <c r="S145" s="181"/>
      <c r="T145" s="181"/>
    </row>
    <row r="146" spans="10:20" ht="30" x14ac:dyDescent="0.5">
      <c r="J146" s="90"/>
      <c r="K146" s="90"/>
      <c r="N146" s="91"/>
      <c r="O146" s="181"/>
      <c r="P146" s="181"/>
      <c r="Q146" s="181"/>
      <c r="R146" s="181"/>
      <c r="S146" s="181"/>
      <c r="T146" s="181"/>
    </row>
    <row r="147" spans="10:20" ht="30" x14ac:dyDescent="0.5">
      <c r="J147" s="90"/>
      <c r="K147" s="90"/>
      <c r="N147" s="91"/>
      <c r="O147" s="181"/>
      <c r="P147" s="181"/>
      <c r="Q147" s="181"/>
      <c r="R147" s="181"/>
      <c r="S147" s="181"/>
      <c r="T147" s="181"/>
    </row>
    <row r="148" spans="10:20" ht="30" x14ac:dyDescent="0.5">
      <c r="J148" s="90"/>
      <c r="K148" s="90"/>
      <c r="N148" s="91"/>
      <c r="O148" s="181"/>
      <c r="P148" s="181"/>
      <c r="Q148" s="181"/>
      <c r="R148" s="181"/>
      <c r="S148" s="181"/>
      <c r="T148" s="181"/>
    </row>
    <row r="149" spans="10:20" ht="30" x14ac:dyDescent="0.5">
      <c r="J149" s="90"/>
      <c r="K149" s="90"/>
      <c r="N149" s="91"/>
      <c r="O149" s="181"/>
      <c r="P149" s="181"/>
      <c r="Q149" s="181"/>
      <c r="R149" s="181"/>
      <c r="S149" s="181"/>
      <c r="T149" s="181"/>
    </row>
    <row r="150" spans="10:20" ht="30" x14ac:dyDescent="0.5">
      <c r="J150" s="90"/>
      <c r="K150" s="90"/>
      <c r="N150" s="91"/>
      <c r="O150" s="181"/>
      <c r="P150" s="181"/>
      <c r="Q150" s="181"/>
      <c r="R150" s="181"/>
      <c r="S150" s="181"/>
      <c r="T150" s="181"/>
    </row>
    <row r="151" spans="10:20" ht="30" x14ac:dyDescent="0.5">
      <c r="J151" s="90"/>
      <c r="K151" s="90"/>
      <c r="N151" s="91"/>
      <c r="O151" s="181"/>
      <c r="P151" s="181"/>
      <c r="Q151" s="181"/>
      <c r="R151" s="181"/>
      <c r="S151" s="181"/>
      <c r="T151" s="181"/>
    </row>
    <row r="152" spans="10:20" ht="30" x14ac:dyDescent="0.5">
      <c r="J152" s="90"/>
      <c r="K152" s="90"/>
      <c r="N152" s="91"/>
      <c r="O152" s="181"/>
      <c r="P152" s="181"/>
      <c r="Q152" s="181"/>
      <c r="R152" s="181"/>
      <c r="S152" s="181"/>
      <c r="T152" s="181"/>
    </row>
    <row r="153" spans="10:20" ht="30" x14ac:dyDescent="0.5">
      <c r="J153" s="90"/>
      <c r="K153" s="90"/>
      <c r="N153" s="91"/>
      <c r="O153" s="181"/>
      <c r="P153" s="181"/>
      <c r="Q153" s="181"/>
      <c r="R153" s="181"/>
      <c r="S153" s="181"/>
      <c r="T153" s="181"/>
    </row>
    <row r="154" spans="10:20" ht="30" x14ac:dyDescent="0.5">
      <c r="J154" s="90"/>
      <c r="K154" s="90"/>
      <c r="N154" s="91"/>
      <c r="O154" s="181"/>
      <c r="P154" s="181"/>
      <c r="Q154" s="181"/>
      <c r="R154" s="181"/>
      <c r="S154" s="181"/>
      <c r="T154" s="181"/>
    </row>
    <row r="155" spans="10:20" ht="30" x14ac:dyDescent="0.5">
      <c r="J155" s="90"/>
      <c r="K155" s="90"/>
      <c r="N155" s="91"/>
      <c r="O155" s="181"/>
      <c r="P155" s="181"/>
      <c r="Q155" s="181"/>
      <c r="R155" s="181"/>
      <c r="S155" s="181"/>
      <c r="T155" s="181"/>
    </row>
    <row r="156" spans="10:20" ht="30" x14ac:dyDescent="0.5">
      <c r="J156" s="90"/>
      <c r="K156" s="90"/>
      <c r="N156" s="91"/>
      <c r="O156" s="181"/>
      <c r="P156" s="181"/>
      <c r="Q156" s="181"/>
      <c r="R156" s="181"/>
      <c r="S156" s="181"/>
      <c r="T156" s="181"/>
    </row>
    <row r="157" spans="10:20" ht="30" x14ac:dyDescent="0.5">
      <c r="J157" s="90"/>
      <c r="K157" s="90"/>
      <c r="N157" s="91"/>
      <c r="O157" s="181"/>
      <c r="P157" s="181"/>
      <c r="Q157" s="181"/>
      <c r="R157" s="181"/>
      <c r="S157" s="181"/>
      <c r="T157" s="181"/>
    </row>
    <row r="158" spans="10:20" ht="30" x14ac:dyDescent="0.5">
      <c r="J158" s="90"/>
      <c r="K158" s="90"/>
      <c r="N158" s="91"/>
      <c r="O158" s="181"/>
      <c r="P158" s="181"/>
      <c r="Q158" s="181"/>
      <c r="R158" s="181"/>
      <c r="S158" s="181"/>
      <c r="T158" s="181"/>
    </row>
    <row r="159" spans="10:20" ht="30" x14ac:dyDescent="0.5">
      <c r="J159" s="90"/>
      <c r="K159" s="90"/>
      <c r="N159" s="91"/>
      <c r="O159" s="181"/>
      <c r="P159" s="181"/>
      <c r="Q159" s="181"/>
      <c r="R159" s="181"/>
      <c r="S159" s="181"/>
      <c r="T159" s="181"/>
    </row>
    <row r="160" spans="10:20" ht="30" x14ac:dyDescent="0.5">
      <c r="J160" s="90"/>
      <c r="K160" s="90"/>
      <c r="N160" s="91"/>
      <c r="O160" s="181"/>
      <c r="P160" s="181"/>
      <c r="Q160" s="181"/>
      <c r="R160" s="181"/>
      <c r="S160" s="181"/>
      <c r="T160" s="181"/>
    </row>
    <row r="161" spans="10:20" ht="30" x14ac:dyDescent="0.5">
      <c r="J161" s="90"/>
      <c r="K161" s="90"/>
      <c r="N161" s="91"/>
      <c r="O161" s="181"/>
      <c r="P161" s="181"/>
      <c r="Q161" s="181"/>
      <c r="R161" s="181"/>
      <c r="S161" s="181"/>
      <c r="T161" s="181"/>
    </row>
    <row r="162" spans="10:20" ht="30" x14ac:dyDescent="0.5">
      <c r="J162" s="90"/>
      <c r="K162" s="90"/>
      <c r="N162" s="91"/>
      <c r="O162" s="181"/>
      <c r="P162" s="181"/>
      <c r="Q162" s="181"/>
      <c r="R162" s="181"/>
      <c r="S162" s="181"/>
      <c r="T162" s="181"/>
    </row>
    <row r="163" spans="10:20" ht="30" x14ac:dyDescent="0.5">
      <c r="J163" s="90"/>
      <c r="K163" s="90"/>
      <c r="N163" s="91"/>
      <c r="O163" s="181"/>
      <c r="P163" s="181"/>
      <c r="Q163" s="181"/>
      <c r="R163" s="181"/>
      <c r="S163" s="181"/>
      <c r="T163" s="181"/>
    </row>
    <row r="164" spans="10:20" ht="30" x14ac:dyDescent="0.5">
      <c r="J164" s="90"/>
      <c r="K164" s="90"/>
      <c r="N164" s="91"/>
      <c r="O164" s="181"/>
      <c r="P164" s="181"/>
      <c r="Q164" s="181"/>
      <c r="R164" s="181"/>
      <c r="S164" s="181"/>
      <c r="T164" s="181"/>
    </row>
    <row r="165" spans="10:20" ht="30" x14ac:dyDescent="0.5">
      <c r="J165" s="90"/>
      <c r="K165" s="90"/>
      <c r="N165" s="91"/>
      <c r="O165" s="181"/>
      <c r="P165" s="181"/>
      <c r="Q165" s="181"/>
      <c r="R165" s="181"/>
      <c r="S165" s="181"/>
      <c r="T165" s="181"/>
    </row>
    <row r="166" spans="10:20" ht="30" x14ac:dyDescent="0.5">
      <c r="J166" s="90"/>
      <c r="K166" s="90"/>
      <c r="N166" s="91"/>
      <c r="O166" s="181"/>
      <c r="P166" s="181"/>
      <c r="Q166" s="181"/>
      <c r="R166" s="181"/>
      <c r="S166" s="181"/>
      <c r="T166" s="181"/>
    </row>
    <row r="167" spans="10:20" ht="30" x14ac:dyDescent="0.5">
      <c r="J167" s="90"/>
      <c r="K167" s="90"/>
      <c r="N167" s="91"/>
      <c r="O167" s="181"/>
      <c r="P167" s="181"/>
      <c r="Q167" s="181"/>
      <c r="R167" s="181"/>
      <c r="S167" s="181"/>
      <c r="T167" s="181"/>
    </row>
    <row r="168" spans="10:20" ht="30" x14ac:dyDescent="0.5">
      <c r="J168" s="90"/>
      <c r="K168" s="90"/>
      <c r="N168" s="91"/>
      <c r="O168" s="181"/>
      <c r="P168" s="181"/>
      <c r="Q168" s="181"/>
      <c r="R168" s="181"/>
      <c r="S168" s="181"/>
      <c r="T168" s="181"/>
    </row>
    <row r="169" spans="10:20" ht="30" x14ac:dyDescent="0.5">
      <c r="J169" s="90"/>
      <c r="K169" s="90"/>
      <c r="N169" s="91"/>
      <c r="O169" s="181"/>
      <c r="P169" s="181"/>
      <c r="Q169" s="181"/>
      <c r="R169" s="181"/>
      <c r="S169" s="181"/>
      <c r="T169" s="181"/>
    </row>
    <row r="170" spans="10:20" ht="30" x14ac:dyDescent="0.5">
      <c r="J170" s="90"/>
      <c r="K170" s="90"/>
      <c r="N170" s="91"/>
      <c r="O170" s="181"/>
      <c r="P170" s="181"/>
      <c r="Q170" s="181"/>
      <c r="R170" s="181"/>
      <c r="S170" s="181"/>
      <c r="T170" s="181"/>
    </row>
    <row r="171" spans="10:20" ht="30" x14ac:dyDescent="0.5">
      <c r="J171" s="90"/>
      <c r="K171" s="90"/>
      <c r="N171" s="91"/>
      <c r="O171" s="181"/>
      <c r="P171" s="181"/>
      <c r="Q171" s="181"/>
      <c r="R171" s="181"/>
      <c r="S171" s="181"/>
      <c r="T171" s="181"/>
    </row>
    <row r="172" spans="10:20" ht="30" x14ac:dyDescent="0.5">
      <c r="J172" s="90"/>
      <c r="K172" s="90"/>
      <c r="N172" s="91"/>
      <c r="O172" s="181"/>
      <c r="P172" s="181"/>
      <c r="Q172" s="181"/>
      <c r="R172" s="181"/>
      <c r="S172" s="181"/>
      <c r="T172" s="181"/>
    </row>
    <row r="173" spans="10:20" x14ac:dyDescent="0.4">
      <c r="N173" s="91"/>
      <c r="O173" s="181"/>
      <c r="P173" s="181"/>
      <c r="Q173" s="181"/>
      <c r="R173" s="181"/>
      <c r="S173" s="181"/>
      <c r="T173" s="181"/>
    </row>
    <row r="174" spans="10:20" x14ac:dyDescent="0.4">
      <c r="N174" s="91"/>
      <c r="O174" s="181"/>
      <c r="P174" s="181"/>
      <c r="Q174" s="181"/>
      <c r="R174" s="181"/>
      <c r="S174" s="181"/>
      <c r="T174" s="181"/>
    </row>
    <row r="175" spans="10:20" x14ac:dyDescent="0.4">
      <c r="N175" s="91"/>
      <c r="O175" s="181"/>
      <c r="P175" s="181"/>
      <c r="Q175" s="181"/>
      <c r="R175" s="181"/>
      <c r="S175" s="181"/>
      <c r="T175" s="181"/>
    </row>
    <row r="176" spans="10:20" x14ac:dyDescent="0.4">
      <c r="N176" s="91"/>
      <c r="O176" s="181"/>
      <c r="P176" s="181"/>
      <c r="Q176" s="181"/>
      <c r="R176" s="181"/>
      <c r="S176" s="181"/>
      <c r="T176" s="181"/>
    </row>
    <row r="177" spans="14:20" x14ac:dyDescent="0.4">
      <c r="N177" s="91"/>
      <c r="O177" s="181"/>
      <c r="P177" s="181"/>
      <c r="Q177" s="181"/>
      <c r="R177" s="181"/>
      <c r="S177" s="181"/>
      <c r="T177" s="181"/>
    </row>
    <row r="178" spans="14:20" x14ac:dyDescent="0.4">
      <c r="N178" s="91"/>
      <c r="O178" s="181"/>
      <c r="P178" s="181"/>
      <c r="Q178" s="181"/>
      <c r="R178" s="181"/>
      <c r="S178" s="181"/>
      <c r="T178" s="181"/>
    </row>
    <row r="179" spans="14:20" x14ac:dyDescent="0.4">
      <c r="N179" s="91"/>
      <c r="O179" s="181"/>
      <c r="P179" s="181"/>
      <c r="Q179" s="181"/>
      <c r="R179" s="181"/>
      <c r="S179" s="181"/>
      <c r="T179" s="181"/>
    </row>
    <row r="180" spans="14:20" x14ac:dyDescent="0.4">
      <c r="N180" s="91"/>
      <c r="O180" s="181"/>
      <c r="P180" s="181"/>
      <c r="Q180" s="181"/>
      <c r="R180" s="181"/>
      <c r="S180" s="181"/>
      <c r="T180" s="181"/>
    </row>
    <row r="181" spans="14:20" x14ac:dyDescent="0.4">
      <c r="N181" s="91"/>
      <c r="O181" s="181"/>
      <c r="P181" s="181"/>
      <c r="Q181" s="181"/>
      <c r="R181" s="181"/>
      <c r="S181" s="181"/>
      <c r="T181" s="181"/>
    </row>
    <row r="182" spans="14:20" x14ac:dyDescent="0.4">
      <c r="N182" s="91"/>
      <c r="O182" s="181"/>
      <c r="P182" s="181"/>
      <c r="Q182" s="181"/>
      <c r="R182" s="181"/>
      <c r="S182" s="181"/>
      <c r="T182" s="181"/>
    </row>
    <row r="183" spans="14:20" x14ac:dyDescent="0.4">
      <c r="N183" s="91"/>
      <c r="O183" s="181"/>
      <c r="P183" s="181"/>
      <c r="Q183" s="181"/>
      <c r="R183" s="181"/>
      <c r="S183" s="181"/>
      <c r="T183" s="181"/>
    </row>
    <row r="184" spans="14:20" x14ac:dyDescent="0.4">
      <c r="N184" s="91"/>
      <c r="O184" s="181"/>
      <c r="P184" s="181"/>
      <c r="Q184" s="181"/>
      <c r="R184" s="181"/>
      <c r="S184" s="181"/>
      <c r="T184" s="181"/>
    </row>
    <row r="185" spans="14:20" x14ac:dyDescent="0.4">
      <c r="N185" s="91"/>
      <c r="O185" s="181"/>
      <c r="P185" s="181"/>
      <c r="Q185" s="181"/>
      <c r="R185" s="181"/>
      <c r="S185" s="181"/>
      <c r="T185" s="181"/>
    </row>
    <row r="186" spans="14:20" x14ac:dyDescent="0.4">
      <c r="N186" s="91"/>
      <c r="O186" s="181"/>
      <c r="P186" s="181"/>
      <c r="Q186" s="181"/>
      <c r="R186" s="181"/>
      <c r="S186" s="181"/>
      <c r="T186" s="181"/>
    </row>
    <row r="187" spans="14:20" x14ac:dyDescent="0.4">
      <c r="N187" s="91"/>
      <c r="O187" s="181"/>
      <c r="P187" s="181"/>
      <c r="Q187" s="181"/>
      <c r="R187" s="181"/>
      <c r="S187" s="181"/>
      <c r="T187" s="181"/>
    </row>
    <row r="188" spans="14:20" x14ac:dyDescent="0.4">
      <c r="N188" s="91"/>
      <c r="O188" s="181"/>
      <c r="P188" s="181"/>
      <c r="Q188" s="181"/>
      <c r="R188" s="181"/>
      <c r="S188" s="181"/>
      <c r="T188" s="181"/>
    </row>
    <row r="189" spans="14:20" x14ac:dyDescent="0.4">
      <c r="N189" s="91"/>
      <c r="O189" s="181"/>
      <c r="P189" s="181"/>
      <c r="Q189" s="181"/>
      <c r="R189" s="181"/>
      <c r="S189" s="181"/>
      <c r="T189" s="181"/>
    </row>
    <row r="190" spans="14:20" x14ac:dyDescent="0.4">
      <c r="N190" s="91"/>
      <c r="O190" s="181"/>
      <c r="P190" s="181"/>
      <c r="Q190" s="181"/>
      <c r="R190" s="181"/>
      <c r="S190" s="181"/>
      <c r="T190" s="181"/>
    </row>
    <row r="191" spans="14:20" x14ac:dyDescent="0.4">
      <c r="N191" s="91"/>
      <c r="O191" s="181"/>
      <c r="P191" s="181"/>
      <c r="Q191" s="181"/>
      <c r="R191" s="181"/>
      <c r="S191" s="181"/>
      <c r="T191" s="181"/>
    </row>
    <row r="192" spans="14:20" x14ac:dyDescent="0.4">
      <c r="N192" s="91"/>
      <c r="O192" s="181"/>
      <c r="P192" s="181"/>
      <c r="Q192" s="181"/>
      <c r="R192" s="181"/>
      <c r="S192" s="181"/>
      <c r="T192" s="181"/>
    </row>
    <row r="193" spans="14:20" x14ac:dyDescent="0.4">
      <c r="N193" s="91"/>
      <c r="O193" s="181"/>
      <c r="P193" s="181"/>
      <c r="Q193" s="181"/>
      <c r="R193" s="181"/>
      <c r="S193" s="181"/>
      <c r="T193" s="181"/>
    </row>
    <row r="194" spans="14:20" x14ac:dyDescent="0.4">
      <c r="N194" s="91"/>
      <c r="O194" s="181"/>
      <c r="P194" s="181"/>
      <c r="Q194" s="181"/>
      <c r="R194" s="181"/>
      <c r="S194" s="181"/>
      <c r="T194" s="181"/>
    </row>
    <row r="195" spans="14:20" x14ac:dyDescent="0.4">
      <c r="N195" s="91"/>
      <c r="O195" s="181"/>
      <c r="P195" s="181"/>
      <c r="Q195" s="181"/>
      <c r="R195" s="181"/>
      <c r="S195" s="181"/>
      <c r="T195" s="181"/>
    </row>
    <row r="196" spans="14:20" x14ac:dyDescent="0.4">
      <c r="N196" s="91"/>
      <c r="O196" s="181"/>
      <c r="P196" s="181"/>
      <c r="Q196" s="181"/>
      <c r="R196" s="181"/>
      <c r="S196" s="181"/>
      <c r="T196" s="181"/>
    </row>
    <row r="197" spans="14:20" x14ac:dyDescent="0.4">
      <c r="N197" s="91"/>
      <c r="O197" s="181"/>
      <c r="P197" s="181"/>
      <c r="Q197" s="181"/>
      <c r="R197" s="181"/>
      <c r="S197" s="181"/>
      <c r="T197" s="181"/>
    </row>
    <row r="198" spans="14:20" x14ac:dyDescent="0.4">
      <c r="N198" s="91"/>
      <c r="O198" s="181"/>
      <c r="P198" s="181"/>
      <c r="Q198" s="181"/>
      <c r="R198" s="181"/>
      <c r="S198" s="181"/>
      <c r="T198" s="181"/>
    </row>
    <row r="199" spans="14:20" x14ac:dyDescent="0.4">
      <c r="N199" s="91"/>
      <c r="O199" s="181"/>
      <c r="P199" s="181"/>
      <c r="Q199" s="181"/>
      <c r="R199" s="181"/>
      <c r="S199" s="181"/>
      <c r="T199" s="181"/>
    </row>
    <row r="200" spans="14:20" x14ac:dyDescent="0.4">
      <c r="N200" s="91"/>
      <c r="O200" s="181"/>
      <c r="P200" s="181"/>
      <c r="Q200" s="181"/>
      <c r="R200" s="181"/>
      <c r="S200" s="181"/>
      <c r="T200" s="181"/>
    </row>
    <row r="201" spans="14:20" x14ac:dyDescent="0.4">
      <c r="N201" s="91"/>
      <c r="O201" s="181"/>
      <c r="P201" s="181"/>
      <c r="Q201" s="181"/>
      <c r="R201" s="181"/>
      <c r="S201" s="181"/>
      <c r="T201" s="181"/>
    </row>
    <row r="202" spans="14:20" x14ac:dyDescent="0.4">
      <c r="N202" s="91"/>
      <c r="O202" s="181"/>
      <c r="P202" s="181"/>
      <c r="Q202" s="181"/>
      <c r="R202" s="181"/>
      <c r="S202" s="181"/>
      <c r="T202" s="181"/>
    </row>
    <row r="203" spans="14:20" x14ac:dyDescent="0.4">
      <c r="N203" s="91"/>
      <c r="O203" s="181"/>
      <c r="P203" s="181"/>
      <c r="Q203" s="181"/>
      <c r="R203" s="181"/>
      <c r="S203" s="181"/>
      <c r="T203" s="181"/>
    </row>
    <row r="204" spans="14:20" x14ac:dyDescent="0.4">
      <c r="N204" s="91"/>
      <c r="O204" s="181"/>
      <c r="P204" s="181"/>
      <c r="Q204" s="181"/>
      <c r="R204" s="181"/>
      <c r="S204" s="181"/>
      <c r="T204" s="181"/>
    </row>
    <row r="205" spans="14:20" x14ac:dyDescent="0.4">
      <c r="N205" s="91"/>
      <c r="O205" s="181"/>
      <c r="P205" s="181"/>
      <c r="Q205" s="181"/>
      <c r="R205" s="181"/>
      <c r="S205" s="181"/>
      <c r="T205" s="181"/>
    </row>
    <row r="206" spans="14:20" x14ac:dyDescent="0.4">
      <c r="N206" s="91"/>
      <c r="O206" s="181"/>
      <c r="P206" s="181"/>
      <c r="Q206" s="181"/>
      <c r="R206" s="181"/>
      <c r="S206" s="181"/>
      <c r="T206" s="181"/>
    </row>
    <row r="207" spans="14:20" x14ac:dyDescent="0.4">
      <c r="N207" s="91"/>
      <c r="O207" s="181"/>
      <c r="P207" s="181"/>
      <c r="Q207" s="181"/>
      <c r="R207" s="181"/>
      <c r="S207" s="181"/>
      <c r="T207" s="181"/>
    </row>
    <row r="208" spans="14:20" x14ac:dyDescent="0.4">
      <c r="N208" s="91"/>
      <c r="O208" s="181"/>
      <c r="P208" s="181"/>
      <c r="Q208" s="181"/>
      <c r="R208" s="181"/>
      <c r="S208" s="181"/>
      <c r="T208" s="181"/>
    </row>
    <row r="209" spans="14:20" x14ac:dyDescent="0.4">
      <c r="N209" s="91"/>
      <c r="O209" s="181"/>
      <c r="P209" s="181"/>
      <c r="Q209" s="181"/>
      <c r="R209" s="181"/>
      <c r="S209" s="181"/>
      <c r="T209" s="181"/>
    </row>
    <row r="210" spans="14:20" x14ac:dyDescent="0.4">
      <c r="N210" s="91"/>
      <c r="O210" s="181"/>
      <c r="P210" s="181"/>
      <c r="Q210" s="181"/>
      <c r="R210" s="181"/>
      <c r="S210" s="181"/>
      <c r="T210" s="181"/>
    </row>
    <row r="211" spans="14:20" x14ac:dyDescent="0.4">
      <c r="N211" s="91"/>
      <c r="O211" s="181"/>
      <c r="P211" s="181"/>
      <c r="Q211" s="181"/>
      <c r="R211" s="181"/>
      <c r="S211" s="181"/>
      <c r="T211" s="181"/>
    </row>
    <row r="212" spans="14:20" x14ac:dyDescent="0.4">
      <c r="N212" s="91"/>
      <c r="O212" s="181"/>
      <c r="P212" s="181"/>
      <c r="Q212" s="181"/>
      <c r="R212" s="181"/>
      <c r="S212" s="181"/>
      <c r="T212" s="181"/>
    </row>
    <row r="213" spans="14:20" x14ac:dyDescent="0.4">
      <c r="N213" s="91"/>
      <c r="O213" s="181"/>
      <c r="P213" s="181"/>
      <c r="Q213" s="181"/>
      <c r="R213" s="181"/>
      <c r="S213" s="181"/>
      <c r="T213" s="181"/>
    </row>
  </sheetData>
  <mergeCells count="26">
    <mergeCell ref="K29:L29"/>
    <mergeCell ref="A30:L30"/>
    <mergeCell ref="A21:B22"/>
    <mergeCell ref="G21:J22"/>
    <mergeCell ref="K21:K22"/>
    <mergeCell ref="L21:L22"/>
    <mergeCell ref="A27:B29"/>
    <mergeCell ref="C27:D27"/>
    <mergeCell ref="K27:L27"/>
    <mergeCell ref="G28:I28"/>
    <mergeCell ref="K28:L28"/>
    <mergeCell ref="G29:I29"/>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E4:H6 K3:K4 G27 G28:I28">
    <cfRule type="cellIs" dxfId="62" priority="1" stopIfTrue="1" operator="equal">
      <formula>0</formula>
    </cfRule>
  </conditionalFormatting>
  <conditionalFormatting sqref="A9:A13 A16:A20 A23:A26">
    <cfRule type="cellIs" dxfId="61" priority="2" stopIfTrue="1" operator="greaterThan">
      <formula>0</formula>
    </cfRule>
  </conditionalFormatting>
  <conditionalFormatting sqref="T9 T23">
    <cfRule type="expression" dxfId="60" priority="3" stopIfTrue="1">
      <formula>S10&lt;&gt;T9</formula>
    </cfRule>
  </conditionalFormatting>
  <conditionalFormatting sqref="S10">
    <cfRule type="expression" dxfId="59" priority="4" stopIfTrue="1">
      <formula>$S$10&lt;&gt;$T$9</formula>
    </cfRule>
  </conditionalFormatting>
  <conditionalFormatting sqref="S11 U9">
    <cfRule type="expression" dxfId="58" priority="5" stopIfTrue="1">
      <formula>$U$9&lt;&gt;$S$11</formula>
    </cfRule>
  </conditionalFormatting>
  <conditionalFormatting sqref="V9 S12:S13">
    <cfRule type="expression" dxfId="57" priority="6" stopIfTrue="1">
      <formula>$V$9&lt;&gt;$S$12</formula>
    </cfRule>
  </conditionalFormatting>
  <conditionalFormatting sqref="T11 U10">
    <cfRule type="expression" dxfId="56" priority="7" stopIfTrue="1">
      <formula>$U$10&lt;&gt;$T$11</formula>
    </cfRule>
  </conditionalFormatting>
  <conditionalFormatting sqref="T12:T13 V10">
    <cfRule type="expression" dxfId="55" priority="8" stopIfTrue="1">
      <formula>$V$10&lt;&gt;$T$12</formula>
    </cfRule>
  </conditionalFormatting>
  <conditionalFormatting sqref="V11 U12:U13">
    <cfRule type="expression" dxfId="54" priority="9" stopIfTrue="1">
      <formula>$V$11&lt;&gt;$U$12</formula>
    </cfRule>
  </conditionalFormatting>
  <conditionalFormatting sqref="T16 S17">
    <cfRule type="expression" dxfId="53" priority="10" stopIfTrue="1">
      <formula>$S$17&lt;&gt;$T$16</formula>
    </cfRule>
  </conditionalFormatting>
  <conditionalFormatting sqref="U16 S18">
    <cfRule type="expression" dxfId="52" priority="11" stopIfTrue="1">
      <formula>$U$16&lt;&gt;$S$18</formula>
    </cfRule>
  </conditionalFormatting>
  <conditionalFormatting sqref="V16 S19:S20">
    <cfRule type="expression" dxfId="51" priority="12" stopIfTrue="1">
      <formula>$V$16&lt;&gt;$S$19</formula>
    </cfRule>
  </conditionalFormatting>
  <conditionalFormatting sqref="U17 T18">
    <cfRule type="expression" dxfId="50" priority="13" stopIfTrue="1">
      <formula>$U$17&lt;&gt;$T$18</formula>
    </cfRule>
  </conditionalFormatting>
  <conditionalFormatting sqref="V17 T19:T20">
    <cfRule type="expression" dxfId="49" priority="14" stopIfTrue="1">
      <formula>$V$17&lt;&gt;$T$19</formula>
    </cfRule>
  </conditionalFormatting>
  <conditionalFormatting sqref="V18 U19:U20">
    <cfRule type="expression" dxfId="48" priority="15" stopIfTrue="1">
      <formula>$V$18&lt;&gt;$U$19</formula>
    </cfRule>
  </conditionalFormatting>
  <conditionalFormatting sqref="U23 S25">
    <cfRule type="expression" dxfId="47" priority="16" stopIfTrue="1">
      <formula>$U$23&lt;&gt;$S$25</formula>
    </cfRule>
  </conditionalFormatting>
  <conditionalFormatting sqref="V23 S26">
    <cfRule type="expression" dxfId="46" priority="17" stopIfTrue="1">
      <formula>$V$23&lt;&gt;$S$26</formula>
    </cfRule>
  </conditionalFormatting>
  <conditionalFormatting sqref="S24">
    <cfRule type="expression" dxfId="45" priority="18" stopIfTrue="1">
      <formula>T23&lt;&gt;S24</formula>
    </cfRule>
  </conditionalFormatting>
  <conditionalFormatting sqref="U24 T25">
    <cfRule type="expression" dxfId="44" priority="19" stopIfTrue="1">
      <formula>$U$24&lt;&gt;$T$25</formula>
    </cfRule>
  </conditionalFormatting>
  <conditionalFormatting sqref="V24 T26">
    <cfRule type="expression" dxfId="43" priority="20" stopIfTrue="1">
      <formula>$V$24&lt;&gt;$T$26</formula>
    </cfRule>
  </conditionalFormatting>
  <conditionalFormatting sqref="V25 U26">
    <cfRule type="expression" dxfId="42"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F80AE-BC9D-44F3-A1A5-395F6B8C5784}">
  <sheetPr codeName="List18"/>
  <dimension ref="A1:IU213"/>
  <sheetViews>
    <sheetView showGridLines="0" showZeros="0" showWhiteSpace="0" zoomScale="50" zoomScaleNormal="50" workbookViewId="0">
      <selection activeCell="AH11" sqref="AH11"/>
    </sheetView>
  </sheetViews>
  <sheetFormatPr defaultColWidth="15.33203125" defaultRowHeight="21" x14ac:dyDescent="0.4"/>
  <cols>
    <col min="1" max="1" width="10.44140625" style="21" customWidth="1"/>
    <col min="2" max="2" width="5.5546875" style="21" customWidth="1"/>
    <col min="3" max="3" width="18.88671875" style="21" customWidth="1"/>
    <col min="4" max="4" width="46.44140625" style="21" customWidth="1"/>
    <col min="5" max="5" width="31.6640625" style="21" customWidth="1"/>
    <col min="6" max="6" width="19.33203125" style="21" customWidth="1"/>
    <col min="7" max="11" width="18.5546875" style="21" customWidth="1"/>
    <col min="12" max="12" width="18.88671875" style="21" customWidth="1"/>
    <col min="13" max="13" width="4.109375" style="3" customWidth="1"/>
    <col min="14" max="14" width="14.5546875" style="5" customWidth="1"/>
    <col min="15" max="15" width="11.109375" style="177" hidden="1" customWidth="1"/>
    <col min="16" max="16" width="24.88671875" style="177" hidden="1" customWidth="1"/>
    <col min="17" max="17" width="18.88671875" style="177" hidden="1" customWidth="1"/>
    <col min="18" max="24" width="14.5546875" style="177" hidden="1" customWidth="1"/>
    <col min="25" max="25" width="24.44140625" style="177" hidden="1" customWidth="1"/>
    <col min="26" max="26" width="20.44140625" style="177" hidden="1" customWidth="1"/>
    <col min="27" max="32" width="15.33203125" style="177"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2" t="s">
        <v>0</v>
      </c>
      <c r="I1" s="2"/>
      <c r="J1" s="2"/>
      <c r="K1" s="2"/>
      <c r="L1" s="2"/>
      <c r="M1" s="163"/>
      <c r="N1" s="4"/>
      <c r="O1" s="55"/>
      <c r="P1" s="55"/>
      <c r="Q1" s="55"/>
      <c r="R1" s="55"/>
      <c r="S1" s="55"/>
      <c r="T1" s="55"/>
      <c r="U1" s="55"/>
      <c r="V1" s="55"/>
      <c r="W1" s="55"/>
      <c r="X1" s="55"/>
      <c r="Y1" s="55"/>
      <c r="Z1" s="55"/>
      <c r="AA1" s="55"/>
      <c r="AB1" s="55"/>
      <c r="AC1" s="55"/>
      <c r="AD1" s="55"/>
      <c r="AE1" s="55"/>
      <c r="AF1" s="55"/>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6"/>
      <c r="I2" s="7" t="s">
        <v>1</v>
      </c>
      <c r="J2" s="7"/>
      <c r="K2" s="8">
        <v>1</v>
      </c>
      <c r="L2" s="9"/>
      <c r="M2" s="163"/>
      <c r="N2" s="4"/>
      <c r="O2" s="10" t="str">
        <f>'[4]vnos podatkov'!$A$6</f>
        <v>OP 8-11 - MINI TENIS</v>
      </c>
      <c r="P2" s="11"/>
      <c r="Q2" s="11"/>
      <c r="R2" s="55"/>
      <c r="S2" s="55"/>
      <c r="T2" s="55"/>
      <c r="U2" s="55"/>
      <c r="V2" s="55"/>
      <c r="W2" s="55"/>
      <c r="X2" s="55"/>
      <c r="Y2" s="55"/>
      <c r="Z2" s="55"/>
      <c r="AA2" s="55"/>
      <c r="AB2" s="55"/>
      <c r="AC2" s="55"/>
      <c r="AD2" s="55"/>
      <c r="AE2" s="55"/>
      <c r="AF2" s="55"/>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6"/>
      <c r="I3" s="12" t="s">
        <v>2</v>
      </c>
      <c r="J3" s="12"/>
      <c r="K3" s="13"/>
      <c r="L3" s="8">
        <f>'[4]vnos podatkov'!$B$8</f>
        <v>0</v>
      </c>
      <c r="M3" s="163"/>
      <c r="N3" s="4"/>
      <c r="O3" s="15">
        <f>'[4]vnos podatkov'!$A$8</f>
        <v>0</v>
      </c>
      <c r="P3" s="15">
        <f>'[4]vnos podatkov'!$B$8</f>
        <v>0</v>
      </c>
      <c r="Q3" s="15">
        <f>'[4]vnos podatkov'!$A$10</f>
        <v>0</v>
      </c>
      <c r="R3" s="55"/>
      <c r="S3" s="55"/>
      <c r="T3" s="55"/>
      <c r="U3" s="55"/>
      <c r="V3" s="55"/>
      <c r="W3" s="55"/>
      <c r="X3" s="55"/>
      <c r="Y3" s="55"/>
      <c r="Z3" s="55"/>
      <c r="AA3" s="55"/>
      <c r="AB3" s="55"/>
      <c r="AC3" s="55"/>
      <c r="AD3" s="55"/>
      <c r="AE3" s="55"/>
      <c r="AF3" s="55"/>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3</v>
      </c>
      <c r="D4" s="16"/>
      <c r="E4" s="17">
        <f>'[4]vnos podatkov'!$C$10</f>
        <v>0</v>
      </c>
      <c r="F4" s="17">
        <f>'[4]vnos podatkov'!$C$10</f>
        <v>0</v>
      </c>
      <c r="G4" s="18">
        <f>'[4]vnos podatkov'!$C$10</f>
        <v>0</v>
      </c>
      <c r="H4" s="18">
        <f>'[4]vnos podatkov'!$C$10</f>
        <v>0</v>
      </c>
      <c r="I4" s="19" t="s">
        <v>4</v>
      </c>
      <c r="J4" s="20"/>
      <c r="K4" s="164"/>
      <c r="L4" s="165"/>
      <c r="M4" s="163"/>
      <c r="N4" s="4"/>
      <c r="O4" s="55"/>
      <c r="P4" s="55"/>
      <c r="Q4" s="55"/>
      <c r="R4" s="55"/>
      <c r="S4" s="55"/>
      <c r="T4" s="55"/>
      <c r="U4" s="55"/>
      <c r="V4" s="55"/>
      <c r="W4" s="55"/>
      <c r="X4" s="55"/>
      <c r="Y4" s="55"/>
      <c r="Z4" s="55"/>
      <c r="AA4" s="55"/>
      <c r="AB4" s="55"/>
      <c r="AC4" s="55"/>
      <c r="AD4" s="55"/>
      <c r="AE4" s="55"/>
      <c r="AF4" s="55"/>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5</v>
      </c>
      <c r="D5" s="16"/>
      <c r="E5" s="17" t="str">
        <f>'[4]vnos podatkov'!$A$6</f>
        <v>OP 8-11 - MINI TENIS</v>
      </c>
      <c r="F5" s="17"/>
      <c r="G5" s="18"/>
      <c r="H5" s="18"/>
      <c r="I5" s="22" t="s">
        <v>48</v>
      </c>
      <c r="J5" s="22"/>
      <c r="K5" s="23"/>
      <c r="L5" s="9"/>
      <c r="M5" s="163"/>
      <c r="N5" s="4"/>
      <c r="O5" s="55"/>
      <c r="P5" s="55"/>
      <c r="Q5" s="55"/>
      <c r="R5" s="55"/>
      <c r="S5" s="55"/>
      <c r="T5" s="55"/>
      <c r="U5" s="55"/>
      <c r="V5" s="55"/>
      <c r="W5" s="55"/>
      <c r="X5" s="55"/>
      <c r="Y5" s="55"/>
      <c r="Z5" s="55"/>
      <c r="AA5" s="55"/>
      <c r="AB5" s="55"/>
      <c r="AC5" s="55"/>
      <c r="AD5" s="55"/>
      <c r="AE5" s="55"/>
      <c r="AF5" s="55"/>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50.1" customHeight="1" thickBot="1" x14ac:dyDescent="0.8">
      <c r="A6" s="1"/>
      <c r="B6" s="1"/>
      <c r="C6" s="25"/>
      <c r="D6" s="25"/>
      <c r="E6" s="26"/>
      <c r="F6" s="26"/>
      <c r="G6" s="26"/>
      <c r="H6" s="26"/>
      <c r="I6" s="19"/>
      <c r="J6" s="19"/>
      <c r="K6" s="23"/>
      <c r="L6" s="9"/>
      <c r="M6" s="163"/>
      <c r="N6" s="4"/>
      <c r="O6" s="55"/>
      <c r="P6" s="55"/>
      <c r="Q6" s="55"/>
      <c r="R6" s="55"/>
      <c r="S6" s="55"/>
      <c r="T6" s="55"/>
      <c r="U6" s="55"/>
      <c r="V6" s="55"/>
      <c r="W6" s="55"/>
      <c r="X6" s="55"/>
      <c r="Y6" s="55"/>
      <c r="Z6" s="55"/>
      <c r="AA6" s="55"/>
      <c r="AB6" s="55"/>
      <c r="AC6" s="55"/>
      <c r="AD6" s="55"/>
      <c r="AE6" s="55"/>
      <c r="AF6" s="55"/>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9" customFormat="1" ht="45" customHeight="1" thickBot="1" x14ac:dyDescent="0.85">
      <c r="A7" s="1"/>
      <c r="B7" s="1"/>
      <c r="C7" s="166" t="s">
        <v>49</v>
      </c>
      <c r="D7" s="167"/>
      <c r="E7" s="30"/>
      <c r="F7" s="31"/>
      <c r="G7" s="32"/>
      <c r="H7" s="32"/>
      <c r="I7" s="32"/>
      <c r="J7" s="32"/>
      <c r="K7" s="33" t="s">
        <v>8</v>
      </c>
      <c r="L7" s="33" t="s">
        <v>9</v>
      </c>
      <c r="M7" s="163"/>
      <c r="N7" s="34"/>
      <c r="O7" s="35" t="s">
        <v>10</v>
      </c>
      <c r="P7" s="36"/>
      <c r="Q7" s="36"/>
      <c r="R7" s="36"/>
      <c r="S7" s="37"/>
      <c r="T7" s="15"/>
      <c r="U7" s="15"/>
      <c r="V7" s="15"/>
      <c r="W7" s="15"/>
      <c r="X7" s="15"/>
      <c r="Y7" s="15"/>
      <c r="Z7" s="15"/>
      <c r="AA7" s="15"/>
      <c r="AB7" s="15"/>
      <c r="AC7" s="15"/>
      <c r="AD7" s="15"/>
      <c r="AE7" s="15"/>
      <c r="AF7" s="15"/>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row>
    <row r="8" spans="1:255" s="46" customFormat="1" ht="40.5" customHeight="1" x14ac:dyDescent="0.55000000000000004">
      <c r="A8" s="1"/>
      <c r="B8" s="1"/>
      <c r="C8" s="40" t="s">
        <v>11</v>
      </c>
      <c r="D8" s="40" t="s">
        <v>12</v>
      </c>
      <c r="E8" s="40" t="s">
        <v>13</v>
      </c>
      <c r="F8" s="40" t="s">
        <v>14</v>
      </c>
      <c r="G8" s="32"/>
      <c r="H8" s="32"/>
      <c r="I8" s="32"/>
      <c r="J8" s="32"/>
      <c r="K8" s="33"/>
      <c r="L8" s="33"/>
      <c r="M8" s="163"/>
      <c r="N8" s="41"/>
      <c r="O8" s="42" t="s">
        <v>11</v>
      </c>
      <c r="P8" s="42" t="s">
        <v>12</v>
      </c>
      <c r="Q8" s="42" t="s">
        <v>13</v>
      </c>
      <c r="R8" s="42" t="s">
        <v>14</v>
      </c>
      <c r="S8" s="43"/>
      <c r="T8" s="43"/>
      <c r="U8" s="43"/>
      <c r="V8" s="43"/>
      <c r="W8" s="42"/>
      <c r="X8" s="42" t="s">
        <v>11</v>
      </c>
      <c r="Y8" s="42" t="s">
        <v>12</v>
      </c>
      <c r="Z8" s="42" t="s">
        <v>13</v>
      </c>
      <c r="AA8" s="42" t="s">
        <v>14</v>
      </c>
      <c r="AB8" s="42"/>
      <c r="AC8" s="42"/>
      <c r="AD8" s="42"/>
      <c r="AE8" s="42"/>
      <c r="AF8" s="45" t="s">
        <v>15</v>
      </c>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row>
    <row r="9" spans="1:255" ht="72" customHeight="1" x14ac:dyDescent="0.5">
      <c r="A9" s="47">
        <v>1</v>
      </c>
      <c r="B9" s="48">
        <v>1</v>
      </c>
      <c r="C9" s="169" t="str">
        <f>UPPER(IF($A9="","",VLOOKUP($A9,'[4]m round robin žrebna lista'!$A$7:$R$128,2)))</f>
        <v>12745</v>
      </c>
      <c r="D9" s="170" t="str">
        <f>UPPER(IF($A9="","",VLOOKUP($A9,'[4]m round robin žrebna lista'!$A$7:$R$128,3)))</f>
        <v>ČEH</v>
      </c>
      <c r="E9" s="170" t="str">
        <f>PROPER(IF($A9="","",VLOOKUP($A9,'[4]m round robin žrebna lista'!$A$7:$R$128,4)))</f>
        <v>Tine</v>
      </c>
      <c r="F9" s="171" t="str">
        <f>UPPER(IF($A9="","",VLOOKUP($A9,'[4]m round robin žrebna lista'!$A$7:$R$128,5)))</f>
        <v>CTA</v>
      </c>
      <c r="G9" s="52"/>
      <c r="H9" s="53" t="s">
        <v>25</v>
      </c>
      <c r="I9" s="53" t="s">
        <v>25</v>
      </c>
      <c r="J9" s="53"/>
      <c r="K9" s="54">
        <v>2</v>
      </c>
      <c r="L9" s="54">
        <v>1</v>
      </c>
      <c r="M9" s="172">
        <f>IF($A9="","",VLOOKUP($A9,'[4]m round robin žrebna lista'!$A$7:$R$128,14))</f>
        <v>0</v>
      </c>
      <c r="N9" s="55"/>
      <c r="O9" s="56" t="str">
        <f>UPPER(IF($A9="","",VLOOKUP($A9,'[4]m round robin žrebna lista'!$A$7:$R$128,2)))</f>
        <v>12745</v>
      </c>
      <c r="P9" s="56" t="str">
        <f>UPPER(IF($A9="","",VLOOKUP($A9,'[4]m round robin žrebna lista'!$A$7:$R$128,3)))</f>
        <v>ČEH</v>
      </c>
      <c r="Q9" s="56" t="str">
        <f>PROPER(IF($A9="","",VLOOKUP($A9,'[4]m round robin žrebna lista'!$A$7:$R$128,4)))</f>
        <v>Tine</v>
      </c>
      <c r="R9" s="56" t="str">
        <f>UPPER(IF($A9="","",VLOOKUP($A9,'[4]m round robin žrebna lista'!$A$7:$R$128,5)))</f>
        <v>CTA</v>
      </c>
      <c r="S9" s="59"/>
      <c r="T9" s="58"/>
      <c r="U9" s="58"/>
      <c r="V9" s="58"/>
      <c r="W9" s="11"/>
      <c r="X9" s="56" t="str">
        <f>UPPER(IF($A9="","",VLOOKUP($A9,'[4]m round robin žrebna lista'!$A$7:$R$128,2)))</f>
        <v>12745</v>
      </c>
      <c r="Y9" s="56" t="str">
        <f>UPPER(IF($A9="","",VLOOKUP($A9,'[4]m round robin žrebna lista'!$A$7:$R$128,3)))</f>
        <v>ČEH</v>
      </c>
      <c r="Z9" s="56" t="str">
        <f>PROPER(IF($A9="","",VLOOKUP($A9,'[4]m round robin žrebna lista'!$A$7:$R$128,4)))</f>
        <v>Tine</v>
      </c>
      <c r="AA9" s="56" t="str">
        <f>UPPER(IF($A9="","",VLOOKUP($A9,'[4]m round robin žrebna lista'!$A$7:$R$128,5)))</f>
        <v>CTA</v>
      </c>
      <c r="AB9" s="59"/>
      <c r="AC9" s="58" t="str">
        <f>IF(T9="","",IF(T9="1bb","1bb",IF(T9="2bb","2bb",IF(T9=1,$M10,0))))</f>
        <v/>
      </c>
      <c r="AD9" s="58" t="str">
        <f>IF(U9="","",IF(U9="1bb","1bb",IF(U9="3bb","3bb",IF(U9=1,$M11,0))))</f>
        <v/>
      </c>
      <c r="AE9" s="58" t="str">
        <f>IF(V9="","",IF(V9="1bb","1bb",IF(V9="4bb","4bb",IF(V9=1,$M12,0))))</f>
        <v/>
      </c>
      <c r="AF9" s="60">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72" customHeight="1" x14ac:dyDescent="0.5">
      <c r="A10" s="47">
        <v>3</v>
      </c>
      <c r="B10" s="48">
        <v>2</v>
      </c>
      <c r="C10" s="169"/>
      <c r="D10" s="170" t="str">
        <f>UPPER(IF($A10="","",VLOOKUP($A10,'[4]m round robin žrebna lista'!$A$7:$R$128,3)))</f>
        <v>JELEN</v>
      </c>
      <c r="E10" s="170" t="str">
        <f>PROPER(IF($A10="","",VLOOKUP($A10,'[4]m round robin žrebna lista'!$A$7:$R$128,4)))</f>
        <v>Gal</v>
      </c>
      <c r="F10" s="171" t="s">
        <v>103</v>
      </c>
      <c r="G10" s="53" t="s">
        <v>23</v>
      </c>
      <c r="H10" s="52"/>
      <c r="I10" s="53" t="s">
        <v>23</v>
      </c>
      <c r="J10" s="53"/>
      <c r="K10" s="54" t="s">
        <v>114</v>
      </c>
      <c r="L10" s="54">
        <v>3</v>
      </c>
      <c r="M10" s="172">
        <f>IF($A10="","",VLOOKUP($A10,'[4]m round robin žrebna lista'!$A$7:$R$128,14))</f>
        <v>0</v>
      </c>
      <c r="N10" s="55"/>
      <c r="O10" s="56" t="str">
        <f>UPPER(IF($A10="","",VLOOKUP($A10,'[4]m round robin žrebna lista'!$A$7:$R$128,2)))</f>
        <v>12662</v>
      </c>
      <c r="P10" s="56" t="str">
        <f>UPPER(IF($A10="","",VLOOKUP($A10,'[4]m round robin žrebna lista'!$A$7:$R$128,3)))</f>
        <v>JELEN</v>
      </c>
      <c r="Q10" s="56" t="str">
        <f>PROPER(IF($A10="","",VLOOKUP($A10,'[4]m round robin žrebna lista'!$A$7:$R$128,4)))</f>
        <v>Gal</v>
      </c>
      <c r="R10" s="56" t="str">
        <f>UPPER(IF($A10="","",VLOOKUP($A10,'[4]m round robin žrebna lista'!$A$7:$R$128,5)))</f>
        <v>TRBOV</v>
      </c>
      <c r="S10" s="58"/>
      <c r="T10" s="59"/>
      <c r="U10" s="58"/>
      <c r="V10" s="58"/>
      <c r="W10" s="11"/>
      <c r="X10" s="56" t="str">
        <f>UPPER(IF($A10="","",VLOOKUP($A10,'[4]m round robin žrebna lista'!$A$7:$R$128,2)))</f>
        <v>12662</v>
      </c>
      <c r="Y10" s="56" t="str">
        <f>UPPER(IF($A10="","",VLOOKUP($A10,'[4]m round robin žrebna lista'!$A$7:$R$128,3)))</f>
        <v>JELEN</v>
      </c>
      <c r="Z10" s="56" t="str">
        <f>PROPER(IF($A10="","",VLOOKUP($A10,'[4]m round robin žrebna lista'!$A$7:$R$128,4)))</f>
        <v>Gal</v>
      </c>
      <c r="AA10" s="56" t="str">
        <f>UPPER(IF($A10="","",VLOOKUP($A10,'[4]m round robin žrebna lista'!$A$7:$R$128,5)))</f>
        <v>TRBOV</v>
      </c>
      <c r="AB10" s="58" t="str">
        <f>IF(S10="","",IF(S10="1bb","1bb",IF(S10="2bb","2bb",IF(S10=1,0,M9))))</f>
        <v/>
      </c>
      <c r="AC10" s="59"/>
      <c r="AD10" s="58" t="str">
        <f>IF(U10="","",IF(U10="2bb","2bb",IF(U10="3bb","3bb",IF(U10=2,M11,0))))</f>
        <v/>
      </c>
      <c r="AE10" s="58" t="str">
        <f>IF(V10="","",IF(V10="2bb","2bb",IF(V10="4bb","4bb",IF(V10=2,M12,0))))</f>
        <v/>
      </c>
      <c r="AF10" s="60">
        <f>SUM(AB10:AE10)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72" customHeight="1" x14ac:dyDescent="0.5">
      <c r="A11" s="47">
        <v>5</v>
      </c>
      <c r="B11" s="61">
        <v>3</v>
      </c>
      <c r="C11" s="169" t="str">
        <f>UPPER(IF($A11="","",VLOOKUP($A11,'[4]m round robin žrebna lista'!$A$7:$R$128,2)))</f>
        <v>12245</v>
      </c>
      <c r="D11" s="170" t="str">
        <f>UPPER(IF($A11="","",VLOOKUP($A11,'[4]m round robin žrebna lista'!$A$7:$R$128,3)))</f>
        <v>BEIER</v>
      </c>
      <c r="E11" s="170" t="str">
        <f>PROPER(IF($A11="","",VLOOKUP($A11,'[4]m round robin žrebna lista'!$A$7:$R$128,4)))</f>
        <v>Kevin</v>
      </c>
      <c r="F11" s="171" t="s">
        <v>39</v>
      </c>
      <c r="G11" s="53" t="s">
        <v>23</v>
      </c>
      <c r="H11" s="53" t="s">
        <v>25</v>
      </c>
      <c r="I11" s="52"/>
      <c r="J11" s="53"/>
      <c r="K11" s="54">
        <v>1</v>
      </c>
      <c r="L11" s="54">
        <v>2</v>
      </c>
      <c r="M11" s="172">
        <f>IF($A11="","",VLOOKUP($A11,'[4]m round robin žrebna lista'!$A$7:$R$128,14))</f>
        <v>0</v>
      </c>
      <c r="N11" s="55"/>
      <c r="O11" s="56" t="str">
        <f>UPPER(IF($A11="","",VLOOKUP($A11,'[4]m round robin žrebna lista'!$A$7:$R$128,2)))</f>
        <v>12245</v>
      </c>
      <c r="P11" s="56" t="str">
        <f>UPPER(IF($A11="","",VLOOKUP($A11,'[4]m round robin žrebna lista'!$A$7:$R$128,3)))</f>
        <v>BEIER</v>
      </c>
      <c r="Q11" s="56" t="str">
        <f>PROPER(IF($A11="","",VLOOKUP($A11,'[4]m round robin žrebna lista'!$A$7:$R$128,4)))</f>
        <v>Kevin</v>
      </c>
      <c r="R11" s="56" t="str">
        <f>UPPER(IF($A11="","",VLOOKUP($A11,'[4]m round robin žrebna lista'!$A$7:$R$128,5)))</f>
        <v/>
      </c>
      <c r="S11" s="58"/>
      <c r="T11" s="58"/>
      <c r="U11" s="59"/>
      <c r="V11" s="58"/>
      <c r="W11" s="11"/>
      <c r="X11" s="56" t="str">
        <f>UPPER(IF($A11="","",VLOOKUP($A11,'[4]m round robin žrebna lista'!$A$7:$R$128,2)))</f>
        <v>12245</v>
      </c>
      <c r="Y11" s="56" t="str">
        <f>UPPER(IF($A11="","",VLOOKUP($A11,'[4]m round robin žrebna lista'!$A$7:$R$128,3)))</f>
        <v>BEIER</v>
      </c>
      <c r="Z11" s="56" t="str">
        <f>PROPER(IF($A11="","",VLOOKUP($A11,'[4]m round robin žrebna lista'!$A$7:$R$128,4)))</f>
        <v>Kevin</v>
      </c>
      <c r="AA11" s="56" t="str">
        <f>UPPER(IF($A11="","",VLOOKUP($A11,'[4]m round robin žrebna lista'!$A$7:$R$128,5)))</f>
        <v/>
      </c>
      <c r="AB11" s="58" t="str">
        <f>IF(S11="","",IF(S11="1bb","1bb",IF(S11="3bb","3bb",IF(S11=1,0,M9))))</f>
        <v/>
      </c>
      <c r="AC11" s="58" t="str">
        <f>IF(T11="","",IF(T11="2bb","2bb",IF(T11="3bb","3bb",IF(T11=2,0,M10))))</f>
        <v/>
      </c>
      <c r="AD11" s="59"/>
      <c r="AE11" s="58" t="str">
        <f>IF(V11="","",IF(V11="3bb","3bb",IF(V11="4bb","4bb",IF(V11=3,M12,0))))</f>
        <v/>
      </c>
      <c r="AF11" s="60">
        <f>SUM(AB11:AE11)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72" customHeight="1" x14ac:dyDescent="0.5">
      <c r="A12" s="47"/>
      <c r="B12" s="48">
        <v>4</v>
      </c>
      <c r="C12" s="169" t="str">
        <f>UPPER(IF($A12="","",VLOOKUP($A12,'[4]m round robin žrebna lista'!$A$7:$R$128,2)))</f>
        <v/>
      </c>
      <c r="D12" s="170" t="str">
        <f>UPPER(IF($A12="","",VLOOKUP($A12,'[4]m round robin žrebna lista'!$A$7:$R$128,3)))</f>
        <v/>
      </c>
      <c r="E12" s="170" t="str">
        <f>PROPER(IF($A12="","",VLOOKUP($A12,'[4]m round robin žrebna lista'!$A$7:$R$128,4)))</f>
        <v/>
      </c>
      <c r="F12" s="171" t="str">
        <f>UPPER(IF($A12="","",VLOOKUP($A12,'[4]m round robin žrebna lista'!$A$7:$R$128,5)))</f>
        <v/>
      </c>
      <c r="G12" s="53"/>
      <c r="H12" s="53"/>
      <c r="I12" s="53"/>
      <c r="J12" s="52"/>
      <c r="K12" s="54"/>
      <c r="L12" s="54"/>
      <c r="M12" s="172" t="str">
        <f>IF($A12="","",VLOOKUP($A12,'[4]m round robin žrebna lista'!$A$7:$R$128,14))</f>
        <v/>
      </c>
      <c r="N12" s="55"/>
      <c r="O12" s="56" t="str">
        <f>UPPER(IF($A12="","",VLOOKUP($A12,'[4]m round robin žrebna lista'!$A$7:$R$128,2)))</f>
        <v/>
      </c>
      <c r="P12" s="56" t="str">
        <f>UPPER(IF($A12="","",VLOOKUP($A12,'[4]m round robin žrebna lista'!$A$7:$R$128,3)))</f>
        <v/>
      </c>
      <c r="Q12" s="56" t="str">
        <f>PROPER(IF($A12="","",VLOOKUP($A12,'[4]m round robin žrebna lista'!$A$7:$R$128,4)))</f>
        <v/>
      </c>
      <c r="R12" s="56" t="str">
        <f>UPPER(IF($A12="","",VLOOKUP($A12,'[4]m round robin žrebna lista'!$A$7:$R$128,5)))</f>
        <v/>
      </c>
      <c r="S12" s="58"/>
      <c r="T12" s="58"/>
      <c r="U12" s="58"/>
      <c r="V12" s="59"/>
      <c r="W12" s="11"/>
      <c r="X12" s="56" t="str">
        <f>UPPER(IF($A12="","",VLOOKUP($A12,'[4]m round robin žrebna lista'!$A$7:$R$128,2)))</f>
        <v/>
      </c>
      <c r="Y12" s="56" t="str">
        <f>UPPER(IF($A12="","",VLOOKUP($A12,'[4]m round robin žrebna lista'!$A$7:$R$128,3)))</f>
        <v/>
      </c>
      <c r="Z12" s="56" t="str">
        <f>PROPER(IF($A12="","",VLOOKUP($A12,'[4]m round robin žrebna lista'!$A$7:$R$128,4)))</f>
        <v/>
      </c>
      <c r="AA12" s="56" t="str">
        <f>UPPER(IF($A12="","",VLOOKUP($A12,'[4]m round robin žrebna lista'!$A$7:$R$128,5)))</f>
        <v/>
      </c>
      <c r="AB12" s="58" t="str">
        <f>IF(S12="","",IF(S12="1bb","1bb",IF(S12="4bb","4bb",IF(S12=1,0,M9))))</f>
        <v/>
      </c>
      <c r="AC12" s="58" t="str">
        <f>IF(T12="","",IF(T12="2bb","2bb",IF(T12="4bb","4bb",IF(T12=2,0,M10))))</f>
        <v/>
      </c>
      <c r="AD12" s="58" t="str">
        <f>IF(U12="","",IF(U12="3bb","3bb",IF(U12="4bb","4bb",IF(U12=3,0,M11))))</f>
        <v/>
      </c>
      <c r="AE12" s="59"/>
      <c r="AF12" s="60">
        <f>SUM(AB12:AE12)</f>
        <v>0</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30" customHeight="1" thickBot="1" x14ac:dyDescent="0.55000000000000004">
      <c r="A13" s="62"/>
      <c r="B13" s="63"/>
      <c r="C13" s="173"/>
      <c r="D13" s="174"/>
      <c r="E13" s="174"/>
      <c r="F13" s="175"/>
      <c r="G13" s="67"/>
      <c r="H13" s="67"/>
      <c r="I13" s="67"/>
      <c r="J13" s="68"/>
      <c r="K13" s="69"/>
      <c r="L13" s="69"/>
      <c r="M13" s="172"/>
      <c r="N13" s="55"/>
      <c r="O13" s="11"/>
      <c r="P13" s="11"/>
      <c r="Q13" s="11"/>
      <c r="R13" s="11"/>
      <c r="S13" s="43"/>
      <c r="T13" s="43"/>
      <c r="U13" s="43"/>
      <c r="V13" s="71"/>
      <c r="W13" s="11"/>
      <c r="X13" s="11"/>
      <c r="Y13" s="11"/>
      <c r="Z13" s="11"/>
      <c r="AA13" s="11"/>
      <c r="AB13" s="43"/>
      <c r="AC13" s="43"/>
      <c r="AD13" s="43"/>
      <c r="AE13" s="71"/>
      <c r="AF13" s="42"/>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48" customHeight="1" thickBot="1" x14ac:dyDescent="0.85">
      <c r="A14" s="72"/>
      <c r="B14" s="72"/>
      <c r="C14" s="166" t="s">
        <v>50</v>
      </c>
      <c r="D14" s="167"/>
      <c r="E14" s="30"/>
      <c r="F14" s="31"/>
      <c r="G14" s="32"/>
      <c r="H14" s="32"/>
      <c r="I14" s="32"/>
      <c r="J14" s="32"/>
      <c r="K14" s="33" t="s">
        <v>8</v>
      </c>
      <c r="L14" s="33" t="s">
        <v>9</v>
      </c>
      <c r="M14" s="163"/>
      <c r="N14" s="4"/>
      <c r="O14" s="55"/>
      <c r="P14" s="55"/>
      <c r="Q14" s="55"/>
      <c r="R14" s="55"/>
      <c r="S14" s="55"/>
      <c r="T14" s="55"/>
      <c r="U14" s="55"/>
      <c r="V14" s="55"/>
      <c r="W14" s="55"/>
      <c r="X14" s="55"/>
      <c r="Y14" s="55"/>
      <c r="Z14" s="55"/>
      <c r="AA14" s="55"/>
      <c r="AB14" s="55"/>
      <c r="AC14" s="55"/>
      <c r="AD14" s="55"/>
      <c r="AE14" s="55"/>
      <c r="AF14" s="55"/>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46" customFormat="1" ht="40.5" customHeight="1" x14ac:dyDescent="0.55000000000000004">
      <c r="A15" s="72"/>
      <c r="B15" s="72"/>
      <c r="C15" s="40" t="s">
        <v>11</v>
      </c>
      <c r="D15" s="40" t="s">
        <v>12</v>
      </c>
      <c r="E15" s="73" t="s">
        <v>13</v>
      </c>
      <c r="F15" s="40" t="s">
        <v>14</v>
      </c>
      <c r="G15" s="32"/>
      <c r="H15" s="32"/>
      <c r="I15" s="32"/>
      <c r="J15" s="32"/>
      <c r="K15" s="33"/>
      <c r="L15" s="33"/>
      <c r="M15" s="163"/>
      <c r="N15" s="41"/>
      <c r="O15" s="42" t="s">
        <v>11</v>
      </c>
      <c r="P15" s="42" t="s">
        <v>12</v>
      </c>
      <c r="Q15" s="42" t="s">
        <v>13</v>
      </c>
      <c r="R15" s="42" t="s">
        <v>14</v>
      </c>
      <c r="S15" s="43"/>
      <c r="T15" s="168"/>
      <c r="U15" s="168"/>
      <c r="V15" s="168"/>
      <c r="W15" s="168"/>
      <c r="X15" s="42" t="s">
        <v>11</v>
      </c>
      <c r="Y15" s="42" t="s">
        <v>12</v>
      </c>
      <c r="Z15" s="42" t="s">
        <v>13</v>
      </c>
      <c r="AA15" s="42" t="s">
        <v>14</v>
      </c>
      <c r="AB15" s="42"/>
      <c r="AC15" s="42"/>
      <c r="AD15" s="42"/>
      <c r="AE15" s="42"/>
      <c r="AF15" s="45" t="s">
        <v>15</v>
      </c>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row>
    <row r="16" spans="1:255" ht="72.900000000000006" customHeight="1" x14ac:dyDescent="0.5">
      <c r="A16" s="47">
        <v>2</v>
      </c>
      <c r="B16" s="48">
        <v>1</v>
      </c>
      <c r="C16" s="169" t="str">
        <f>UPPER(IF($A16="","",VLOOKUP($A16,'[4]m round robin žrebna lista'!$A$7:$R$128,2)))</f>
        <v>12251</v>
      </c>
      <c r="D16" s="170" t="str">
        <f>UPPER(IF($A16="","",VLOOKUP($A16,'[4]m round robin žrebna lista'!$A$7:$R$128,3)))</f>
        <v>HRIBAR</v>
      </c>
      <c r="E16" s="170" t="str">
        <f>PROPER(IF($A16="","",VLOOKUP($A16,'[4]m round robin žrebna lista'!$A$7:$R$128,4)))</f>
        <v>Anže</v>
      </c>
      <c r="F16" s="171" t="str">
        <f>UPPER(IF($A16="","",VLOOKUP($A16,'[4]m round robin žrebna lista'!$A$7:$R$128,5)))</f>
        <v>MAJA</v>
      </c>
      <c r="G16" s="52"/>
      <c r="H16" s="53" t="s">
        <v>26</v>
      </c>
      <c r="I16" s="53" t="s">
        <v>25</v>
      </c>
      <c r="J16" s="53"/>
      <c r="K16" s="54">
        <v>2</v>
      </c>
      <c r="L16" s="54">
        <v>1</v>
      </c>
      <c r="M16" s="172">
        <f>IF($A16="","",VLOOKUP($A16,'[4]m round robin žrebna lista'!$A$7:$R$128,14))</f>
        <v>0</v>
      </c>
      <c r="N16" s="55"/>
      <c r="O16" s="56" t="str">
        <f>UPPER(IF($A16="","",VLOOKUP($A16,'[4]m round robin žrebna lista'!$A$7:$R$128,2)))</f>
        <v>12251</v>
      </c>
      <c r="P16" s="56" t="str">
        <f>UPPER(IF($A16="","",VLOOKUP($A16,'[4]m round robin žrebna lista'!$A$7:$R$128,3)))</f>
        <v>HRIBAR</v>
      </c>
      <c r="Q16" s="56" t="str">
        <f>PROPER(IF($A16="","",VLOOKUP($A16,'[4]m round robin žrebna lista'!$A$7:$R$128,4)))</f>
        <v>Anže</v>
      </c>
      <c r="R16" s="56" t="str">
        <f>UPPER(IF($A16="","",VLOOKUP($A16,'[4]m round robin žrebna lista'!$A$7:$R$128,5)))</f>
        <v>MAJA</v>
      </c>
      <c r="S16" s="59"/>
      <c r="T16" s="58"/>
      <c r="U16" s="58"/>
      <c r="V16" s="58"/>
      <c r="W16" s="55"/>
      <c r="X16" s="56" t="str">
        <f>UPPER(IF($A16="","",VLOOKUP($A16,'[4]m round robin žrebna lista'!$A$7:$R$128,2)))</f>
        <v>12251</v>
      </c>
      <c r="Y16" s="56" t="str">
        <f>UPPER(IF($A16="","",VLOOKUP($A16,'[4]m round robin žrebna lista'!$A$7:$R$128,3)))</f>
        <v>HRIBAR</v>
      </c>
      <c r="Z16" s="56" t="str">
        <f>PROPER(IF($A16="","",VLOOKUP($A16,'[4]m round robin žrebna lista'!$A$7:$R$128,4)))</f>
        <v>Anže</v>
      </c>
      <c r="AA16" s="56" t="str">
        <f>UPPER(IF($A16="","",VLOOKUP($A16,'[4]m round robin žrebna lista'!$A$7:$R$128,5)))</f>
        <v>MAJA</v>
      </c>
      <c r="AB16" s="59"/>
      <c r="AC16" s="58" t="str">
        <f>IF(T16="","",IF(T16="1bb","1bb",IF(T16="2bb","2bb",IF(T16=1,$M17,0))))</f>
        <v/>
      </c>
      <c r="AD16" s="58" t="str">
        <f>IF(U16="","",IF(U16="1bb","1bb",IF(U16="3bb","3bb",IF(U16=1,$M18,0))))</f>
        <v/>
      </c>
      <c r="AE16" s="58" t="str">
        <f>IF(V16="","",IF(V16="1bb","1bb",IF(V16="4bb","4bb",IF(V16=1,$M19,0))))</f>
        <v/>
      </c>
      <c r="AF16" s="60">
        <f>SUM(AC16:AE16)</f>
        <v>0</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ht="72.900000000000006" customHeight="1" x14ac:dyDescent="0.5">
      <c r="A17" s="47">
        <v>4</v>
      </c>
      <c r="B17" s="48">
        <v>2</v>
      </c>
      <c r="C17" s="169" t="str">
        <f>UPPER(IF($A17="","",VLOOKUP($A17,'[4]m round robin žrebna lista'!$A$7:$R$128,2)))</f>
        <v>12812</v>
      </c>
      <c r="D17" s="170" t="str">
        <f>UPPER(IF($A17="","",VLOOKUP($A17,'[4]m round robin žrebna lista'!$A$7:$R$128,3)))</f>
        <v>PODKRIŽNIK</v>
      </c>
      <c r="E17" s="170" t="str">
        <f>PROPER(IF($A17="","",VLOOKUP($A17,'[4]m round robin žrebna lista'!$A$7:$R$128,4)))</f>
        <v>Polde</v>
      </c>
      <c r="F17" s="171" t="str">
        <f>UPPER(IF($A17="","",VLOOKUP($A17,'[4]m round robin žrebna lista'!$A$7:$R$128,5)))</f>
        <v>CTA</v>
      </c>
      <c r="G17" s="53" t="s">
        <v>24</v>
      </c>
      <c r="H17" s="52"/>
      <c r="I17" s="53" t="s">
        <v>23</v>
      </c>
      <c r="J17" s="53"/>
      <c r="K17" s="54" t="s">
        <v>114</v>
      </c>
      <c r="L17" s="54">
        <v>3</v>
      </c>
      <c r="M17" s="172">
        <f>IF($A17="","",VLOOKUP($A17,'[4]m round robin žrebna lista'!$A$7:$R$128,14))</f>
        <v>0</v>
      </c>
      <c r="N17" s="55"/>
      <c r="O17" s="56" t="str">
        <f>UPPER(IF($A17="","",VLOOKUP($A17,'[4]m round robin žrebna lista'!$A$7:$R$128,2)))</f>
        <v>12812</v>
      </c>
      <c r="P17" s="56" t="str">
        <f>UPPER(IF($A17="","",VLOOKUP($A17,'[4]m round robin žrebna lista'!$A$7:$R$128,3)))</f>
        <v>PODKRIŽNIK</v>
      </c>
      <c r="Q17" s="56" t="str">
        <f>PROPER(IF($A17="","",VLOOKUP($A17,'[4]m round robin žrebna lista'!$A$7:$R$128,4)))</f>
        <v>Polde</v>
      </c>
      <c r="R17" s="56" t="str">
        <f>UPPER(IF($A17="","",VLOOKUP($A17,'[4]m round robin žrebna lista'!$A$7:$R$128,5)))</f>
        <v>CTA</v>
      </c>
      <c r="S17" s="58"/>
      <c r="T17" s="59"/>
      <c r="U17" s="58"/>
      <c r="V17" s="58"/>
      <c r="W17" s="55"/>
      <c r="X17" s="56" t="str">
        <f>UPPER(IF($A17="","",VLOOKUP($A17,'[4]m round robin žrebna lista'!$A$7:$R$128,2)))</f>
        <v>12812</v>
      </c>
      <c r="Y17" s="56" t="str">
        <f>UPPER(IF($A17="","",VLOOKUP($A17,'[4]m round robin žrebna lista'!$A$7:$R$128,3)))</f>
        <v>PODKRIŽNIK</v>
      </c>
      <c r="Z17" s="56" t="str">
        <f>PROPER(IF($A17="","",VLOOKUP($A17,'[4]m round robin žrebna lista'!$A$7:$R$128,4)))</f>
        <v>Polde</v>
      </c>
      <c r="AA17" s="56" t="str">
        <f>UPPER(IF($A17="","",VLOOKUP($A17,'[4]m round robin žrebna lista'!$A$7:$R$128,5)))</f>
        <v>CTA</v>
      </c>
      <c r="AB17" s="58" t="str">
        <f>IF(S17="","",IF(S17="1bb","1bb",IF(S17="2bb","2bb",IF(S17=1,0,M16))))</f>
        <v/>
      </c>
      <c r="AC17" s="59"/>
      <c r="AD17" s="58" t="str">
        <f>IF(U17="","",IF(U17="2bb","2bb",IF(U17="3bb","3bb",IF(U17=2,M18,0))))</f>
        <v/>
      </c>
      <c r="AE17" s="58" t="str">
        <f>IF(V17="","",IF(V17="2bb","2bb",IF(V17="4bb","4bb",IF(V17=2,M19,0))))</f>
        <v/>
      </c>
      <c r="AF17" s="60">
        <f>SUM(AB17:AE17)</f>
        <v>0</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ht="72.900000000000006" customHeight="1" x14ac:dyDescent="0.5">
      <c r="A18" s="47">
        <v>6</v>
      </c>
      <c r="B18" s="48">
        <v>3</v>
      </c>
      <c r="C18" s="169" t="str">
        <f>UPPER(IF($A18="","",VLOOKUP($A18,'[4]m round robin žrebna lista'!$A$7:$R$128,2)))</f>
        <v/>
      </c>
      <c r="D18" s="170" t="str">
        <f>UPPER(IF($A18="","",VLOOKUP($A18,'[4]m round robin žrebna lista'!$A$7:$R$128,3)))</f>
        <v>ULJANČIČ</v>
      </c>
      <c r="E18" s="170" t="str">
        <f>PROPER(IF($A18="","",VLOOKUP($A18,'[4]m round robin žrebna lista'!$A$7:$R$128,4)))</f>
        <v>Maks</v>
      </c>
      <c r="F18" s="171" t="str">
        <f>UPPER(IF($A18="","",VLOOKUP($A18,'[4]m round robin žrebna lista'!$A$7:$R$128,5)))</f>
        <v>BR-MB</v>
      </c>
      <c r="G18" s="53" t="s">
        <v>23</v>
      </c>
      <c r="H18" s="53" t="s">
        <v>25</v>
      </c>
      <c r="I18" s="52"/>
      <c r="J18" s="53"/>
      <c r="K18" s="54">
        <v>1</v>
      </c>
      <c r="L18" s="54">
        <v>2</v>
      </c>
      <c r="M18" s="172">
        <f>IF($A18="","",VLOOKUP($A18,'[4]m round robin žrebna lista'!$A$7:$R$128,14))</f>
        <v>0</v>
      </c>
      <c r="N18" s="55"/>
      <c r="O18" s="56" t="str">
        <f>UPPER(IF($A18="","",VLOOKUP($A18,'[4]m round robin žrebna lista'!$A$7:$R$128,2)))</f>
        <v/>
      </c>
      <c r="P18" s="56" t="str">
        <f>UPPER(IF($A18="","",VLOOKUP($A18,'[4]m round robin žrebna lista'!$A$7:$R$128,3)))</f>
        <v>ULJANČIČ</v>
      </c>
      <c r="Q18" s="56" t="str">
        <f>PROPER(IF($A18="","",VLOOKUP($A18,'[4]m round robin žrebna lista'!$A$7:$R$128,4)))</f>
        <v>Maks</v>
      </c>
      <c r="R18" s="56" t="str">
        <f>UPPER(IF($A18="","",VLOOKUP($A18,'[4]m round robin žrebna lista'!$A$7:$R$128,5)))</f>
        <v>BR-MB</v>
      </c>
      <c r="S18" s="58"/>
      <c r="T18" s="58"/>
      <c r="U18" s="59"/>
      <c r="V18" s="58"/>
      <c r="W18" s="55"/>
      <c r="X18" s="56" t="str">
        <f>UPPER(IF($A18="","",VLOOKUP($A18,'[4]m round robin žrebna lista'!$A$7:$R$128,2)))</f>
        <v/>
      </c>
      <c r="Y18" s="56" t="str">
        <f>UPPER(IF($A18="","",VLOOKUP($A18,'[4]m round robin žrebna lista'!$A$7:$R$128,3)))</f>
        <v>ULJANČIČ</v>
      </c>
      <c r="Z18" s="56" t="str">
        <f>PROPER(IF($A18="","",VLOOKUP($A18,'[4]m round robin žrebna lista'!$A$7:$R$128,4)))</f>
        <v>Maks</v>
      </c>
      <c r="AA18" s="56" t="str">
        <f>UPPER(IF($A18="","",VLOOKUP($A18,'[4]m round robin žrebna lista'!$A$7:$R$128,5)))</f>
        <v>BR-MB</v>
      </c>
      <c r="AB18" s="58" t="str">
        <f>IF(S18="","",IF(S18="1bb","1bb",IF(S18="3bb","3bb",IF(S18=1,0,M16))))</f>
        <v/>
      </c>
      <c r="AC18" s="58" t="str">
        <f>IF(T18="","",IF(T18="2bb","2bb",IF(T18="3bb","3bb",IF(T18=2,0,M17))))</f>
        <v/>
      </c>
      <c r="AD18" s="59"/>
      <c r="AE18" s="58" t="str">
        <f>IF(V18="","",IF(V18="3bb","3bb",IF(V18="4bb","4bb",IF(V18=3,M19,0))))</f>
        <v/>
      </c>
      <c r="AF18" s="60">
        <f>SUM(AB18:AE18)</f>
        <v>0</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ht="72.900000000000006" customHeight="1" x14ac:dyDescent="0.5">
      <c r="A19" s="47"/>
      <c r="B19" s="48">
        <v>4</v>
      </c>
      <c r="C19" s="169" t="str">
        <f>UPPER(IF($A19="","",VLOOKUP($A19,'[4]m round robin žrebna lista'!$A$7:$R$128,2)))</f>
        <v/>
      </c>
      <c r="D19" s="170" t="str">
        <f>UPPER(IF($A19="","",VLOOKUP($A19,'[4]m round robin žrebna lista'!$A$7:$R$128,3)))</f>
        <v/>
      </c>
      <c r="E19" s="170" t="str">
        <f>PROPER(IF($A19="","",VLOOKUP($A19,'[4]m round robin žrebna lista'!$A$7:$R$128,4)))</f>
        <v/>
      </c>
      <c r="F19" s="171" t="str">
        <f>UPPER(IF($A19="","",VLOOKUP($A19,'[4]m round robin žrebna lista'!$A$7:$R$128,5)))</f>
        <v/>
      </c>
      <c r="G19" s="53"/>
      <c r="H19" s="53"/>
      <c r="I19" s="53"/>
      <c r="J19" s="52"/>
      <c r="K19" s="54"/>
      <c r="L19" s="54"/>
      <c r="M19" s="172" t="str">
        <f>IF($A19="","",VLOOKUP($A19,'[4]m round robin žrebna lista'!$A$7:$R$128,14))</f>
        <v/>
      </c>
      <c r="N19" s="55"/>
      <c r="O19" s="56" t="str">
        <f>UPPER(IF($A19="","",VLOOKUP($A19,'[4]m round robin žrebna lista'!$A$7:$R$128,2)))</f>
        <v/>
      </c>
      <c r="P19" s="56" t="str">
        <f>UPPER(IF($A19="","",VLOOKUP($A19,'[4]m round robin žrebna lista'!$A$7:$R$128,3)))</f>
        <v/>
      </c>
      <c r="Q19" s="56" t="str">
        <f>PROPER(IF($A19="","",VLOOKUP($A19,'[4]m round robin žrebna lista'!$A$7:$R$128,4)))</f>
        <v/>
      </c>
      <c r="R19" s="56" t="str">
        <f>UPPER(IF($A19="","",VLOOKUP($A19,'[4]m round robin žrebna lista'!$A$7:$R$128,5)))</f>
        <v/>
      </c>
      <c r="S19" s="58"/>
      <c r="T19" s="58"/>
      <c r="U19" s="58"/>
      <c r="V19" s="59"/>
      <c r="W19" s="55"/>
      <c r="X19" s="56" t="str">
        <f>UPPER(IF($A19="","",VLOOKUP($A19,'[4]m round robin žrebna lista'!$A$7:$R$128,2)))</f>
        <v/>
      </c>
      <c r="Y19" s="56" t="str">
        <f>UPPER(IF($A19="","",VLOOKUP($A19,'[4]m round robin žrebna lista'!$A$7:$R$128,3)))</f>
        <v/>
      </c>
      <c r="Z19" s="56" t="str">
        <f>PROPER(IF($A19="","",VLOOKUP($A19,'[4]m round robin žrebna lista'!$A$7:$R$128,4)))</f>
        <v/>
      </c>
      <c r="AA19" s="56" t="str">
        <f>UPPER(IF($A19="","",VLOOKUP($A19,'[4]m round robin žrebna lista'!$A$7:$R$128,5)))</f>
        <v/>
      </c>
      <c r="AB19" s="58" t="str">
        <f>IF(S19="","",IF(S19="1bb","1bb",IF(S19="4bb","4bb",IF(S19=1,0,M16))))</f>
        <v/>
      </c>
      <c r="AC19" s="58" t="str">
        <f>IF(T19="","",IF(T19="2bb","2bb",IF(T19="4bb","4bb",IF(T19=2,0,M17))))</f>
        <v/>
      </c>
      <c r="AD19" s="58" t="str">
        <f>IF(U19="","",IF(U19="3bb","3bb",IF(U19="4bb","4bb",IF(U19=3,0,M18))))</f>
        <v/>
      </c>
      <c r="AE19" s="59"/>
      <c r="AF19" s="60">
        <f>SUM(AB19:AD19)</f>
        <v>0</v>
      </c>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ht="27.75" customHeight="1" thickBot="1" x14ac:dyDescent="0.55000000000000004">
      <c r="A20" s="62"/>
      <c r="B20" s="63"/>
      <c r="C20" s="173"/>
      <c r="D20" s="174"/>
      <c r="E20" s="174"/>
      <c r="F20" s="175"/>
      <c r="G20" s="67"/>
      <c r="H20" s="67"/>
      <c r="I20" s="67"/>
      <c r="J20" s="68"/>
      <c r="K20" s="69"/>
      <c r="L20" s="69"/>
      <c r="M20" s="172"/>
      <c r="N20" s="55"/>
      <c r="O20" s="11"/>
      <c r="P20" s="11"/>
      <c r="Q20" s="11"/>
      <c r="R20" s="11"/>
      <c r="S20" s="43"/>
      <c r="T20" s="43"/>
      <c r="U20" s="43"/>
      <c r="V20" s="71"/>
      <c r="W20" s="55"/>
      <c r="X20" s="11"/>
      <c r="Y20" s="11"/>
      <c r="Z20" s="11"/>
      <c r="AA20" s="11"/>
      <c r="AB20" s="43"/>
      <c r="AC20" s="43"/>
      <c r="AD20" s="43"/>
      <c r="AE20" s="71"/>
      <c r="AF20" s="42"/>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ht="46.5" customHeight="1" thickBot="1" x14ac:dyDescent="0.85">
      <c r="A21" s="32"/>
      <c r="B21" s="32"/>
      <c r="C21" s="166" t="s">
        <v>51</v>
      </c>
      <c r="D21" s="167"/>
      <c r="E21" s="30"/>
      <c r="F21" s="31"/>
      <c r="G21" s="32"/>
      <c r="H21" s="32"/>
      <c r="I21" s="32"/>
      <c r="J21" s="32"/>
      <c r="K21" s="33" t="s">
        <v>8</v>
      </c>
      <c r="L21" s="33" t="s">
        <v>9</v>
      </c>
      <c r="M21" s="163"/>
      <c r="N21" s="4"/>
      <c r="O21" s="55"/>
      <c r="P21" s="55"/>
      <c r="Q21" s="55"/>
      <c r="R21" s="55"/>
      <c r="S21" s="55"/>
      <c r="T21" s="55"/>
      <c r="U21" s="55"/>
      <c r="V21" s="55"/>
      <c r="W21" s="55"/>
      <c r="X21" s="55"/>
      <c r="Y21" s="55"/>
      <c r="Z21" s="55"/>
      <c r="AA21" s="55"/>
      <c r="AB21" s="55"/>
      <c r="AC21" s="55"/>
      <c r="AD21" s="55"/>
      <c r="AE21" s="55"/>
      <c r="AF21" s="55"/>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46" customFormat="1" ht="40.5" customHeight="1" x14ac:dyDescent="0.55000000000000004">
      <c r="A22" s="32"/>
      <c r="B22" s="32"/>
      <c r="C22" s="40" t="s">
        <v>11</v>
      </c>
      <c r="D22" s="40" t="s">
        <v>12</v>
      </c>
      <c r="E22" s="73" t="s">
        <v>13</v>
      </c>
      <c r="F22" s="40" t="s">
        <v>14</v>
      </c>
      <c r="G22" s="32"/>
      <c r="H22" s="32"/>
      <c r="I22" s="32"/>
      <c r="J22" s="32"/>
      <c r="K22" s="33"/>
      <c r="L22" s="33"/>
      <c r="M22" s="163"/>
      <c r="N22" s="41"/>
      <c r="O22" s="42" t="s">
        <v>11</v>
      </c>
      <c r="P22" s="42" t="s">
        <v>12</v>
      </c>
      <c r="Q22" s="42" t="s">
        <v>13</v>
      </c>
      <c r="R22" s="42" t="s">
        <v>14</v>
      </c>
      <c r="S22" s="43"/>
      <c r="T22" s="168"/>
      <c r="U22" s="168"/>
      <c r="V22" s="168"/>
      <c r="W22" s="168"/>
      <c r="X22" s="42" t="s">
        <v>11</v>
      </c>
      <c r="Y22" s="42" t="s">
        <v>12</v>
      </c>
      <c r="Z22" s="42" t="s">
        <v>13</v>
      </c>
      <c r="AA22" s="42" t="s">
        <v>14</v>
      </c>
      <c r="AB22" s="42"/>
      <c r="AC22" s="42"/>
      <c r="AD22" s="42"/>
      <c r="AE22" s="42"/>
      <c r="AF22" s="45" t="s">
        <v>15</v>
      </c>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row>
    <row r="23" spans="1:255" ht="72.900000000000006" customHeight="1" x14ac:dyDescent="0.5">
      <c r="A23" s="47"/>
      <c r="B23" s="48">
        <v>1</v>
      </c>
      <c r="C23" s="169" t="str">
        <f>UPPER(IF($A23="","",VLOOKUP($A23,'[4]m round robin žrebna lista'!$A$7:$R$128,2)))</f>
        <v/>
      </c>
      <c r="D23" s="170" t="str">
        <f>UPPER(IF($A23="","",VLOOKUP($A23,'[4]m round robin žrebna lista'!$A$7:$R$128,3)))</f>
        <v/>
      </c>
      <c r="E23" s="170" t="str">
        <f>PROPER(IF($A23="","",VLOOKUP($A23,'[4]m round robin žrebna lista'!$A$7:$R$128,4)))</f>
        <v/>
      </c>
      <c r="F23" s="171" t="str">
        <f>UPPER(IF($A23="","",VLOOKUP($A23,'[4]m round robin žrebna lista'!$A$7:$R$128,5)))</f>
        <v/>
      </c>
      <c r="G23" s="52"/>
      <c r="H23" s="53"/>
      <c r="I23" s="53"/>
      <c r="J23" s="53"/>
      <c r="K23" s="54"/>
      <c r="L23" s="54"/>
      <c r="M23" s="172" t="str">
        <f>IF($A23="","",VLOOKUP($A23,'[4]m round robin žrebna lista'!$A$7:$R$128,14))</f>
        <v/>
      </c>
      <c r="N23" s="55"/>
      <c r="O23" s="56" t="str">
        <f>UPPER(IF($A23="","",VLOOKUP($A23,'[4]m round robin žrebna lista'!$A$7:$R$128,2)))</f>
        <v/>
      </c>
      <c r="P23" s="56" t="str">
        <f>UPPER(IF($A23="","",VLOOKUP($A23,'[4]m round robin žrebna lista'!$A$7:$R$128,3)))</f>
        <v/>
      </c>
      <c r="Q23" s="56" t="str">
        <f>PROPER(IF($A23="","",VLOOKUP($A23,'[4]m round robin žrebna lista'!$A$7:$R$128,4)))</f>
        <v/>
      </c>
      <c r="R23" s="56" t="str">
        <f>UPPER(IF($A23="","",VLOOKUP($A23,'[4]m round robin žrebna lista'!$A$7:$R$128,5)))</f>
        <v/>
      </c>
      <c r="S23" s="59"/>
      <c r="T23" s="58"/>
      <c r="U23" s="58"/>
      <c r="V23" s="58"/>
      <c r="W23" s="55"/>
      <c r="X23" s="56" t="str">
        <f>UPPER(IF($A23="","",VLOOKUP($A23,'[4]m round robin žrebna lista'!$A$7:$R$128,2)))</f>
        <v/>
      </c>
      <c r="Y23" s="56" t="str">
        <f>UPPER(IF($A23="","",VLOOKUP($A23,'[4]m round robin žrebna lista'!$A$7:$R$128,3)))</f>
        <v/>
      </c>
      <c r="Z23" s="56" t="str">
        <f>PROPER(IF($A23="","",VLOOKUP($A23,'[4]m round robin žrebna lista'!$A$7:$R$128,4)))</f>
        <v/>
      </c>
      <c r="AA23" s="56" t="str">
        <f>UPPER(IF($A23="","",VLOOKUP($A23,'[4]m round robin žrebna lista'!$A$7:$R$128,5)))</f>
        <v/>
      </c>
      <c r="AB23" s="59"/>
      <c r="AC23" s="58" t="str">
        <f>IF(T23="","",IF(T23="1bb","1bb",IF(T23="2bb","2bb",IF(T23=1,$M24,0))))</f>
        <v/>
      </c>
      <c r="AD23" s="58" t="str">
        <f>IF(U23="","",IF(U23="1bb","1bb",IF(U23="3bb","3bb",IF(U23=1,$M25,0))))</f>
        <v/>
      </c>
      <c r="AE23" s="58" t="str">
        <f>IF(V23="","",IF(V23="1bb","1bb",IF(V23="4bb","4bb",IF(V23=1,$M26,0))))</f>
        <v/>
      </c>
      <c r="AF23" s="60">
        <f>SUM(AC23:AE23)</f>
        <v>0</v>
      </c>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72.900000000000006" customHeight="1" x14ac:dyDescent="0.5">
      <c r="A24" s="47"/>
      <c r="B24" s="48">
        <v>2</v>
      </c>
      <c r="C24" s="169" t="str">
        <f>UPPER(IF($A24="","",VLOOKUP($A24,'[4]m round robin žrebna lista'!$A$7:$R$128,2)))</f>
        <v/>
      </c>
      <c r="D24" s="170" t="str">
        <f>UPPER(IF($A24="","",VLOOKUP($A24,'[4]m round robin žrebna lista'!$A$7:$R$128,3)))</f>
        <v/>
      </c>
      <c r="E24" s="170" t="str">
        <f>PROPER(IF($A24="","",VLOOKUP($A24,'[4]m round robin žrebna lista'!$A$7:$R$128,4)))</f>
        <v/>
      </c>
      <c r="F24" s="171" t="str">
        <f>UPPER(IF($A24="","",VLOOKUP($A24,'[4]m round robin žrebna lista'!$A$7:$R$128,5)))</f>
        <v/>
      </c>
      <c r="G24" s="53"/>
      <c r="H24" s="52"/>
      <c r="I24" s="53"/>
      <c r="J24" s="53"/>
      <c r="K24" s="54"/>
      <c r="L24" s="54"/>
      <c r="M24" s="172" t="str">
        <f>IF($A24="","",VLOOKUP($A24,'[4]m round robin žrebna lista'!$A$7:$R$128,14))</f>
        <v/>
      </c>
      <c r="N24" s="55"/>
      <c r="O24" s="56" t="str">
        <f>UPPER(IF($A24="","",VLOOKUP($A24,'[4]m round robin žrebna lista'!$A$7:$R$128,2)))</f>
        <v/>
      </c>
      <c r="P24" s="56" t="str">
        <f>UPPER(IF($A24="","",VLOOKUP($A24,'[4]m round robin žrebna lista'!$A$7:$R$128,3)))</f>
        <v/>
      </c>
      <c r="Q24" s="56" t="str">
        <f>PROPER(IF($A24="","",VLOOKUP($A24,'[4]m round robin žrebna lista'!$A$7:$R$128,4)))</f>
        <v/>
      </c>
      <c r="R24" s="56" t="str">
        <f>UPPER(IF($A24="","",VLOOKUP($A24,'[4]m round robin žrebna lista'!$A$7:$R$128,5)))</f>
        <v/>
      </c>
      <c r="S24" s="58"/>
      <c r="T24" s="59"/>
      <c r="U24" s="58"/>
      <c r="V24" s="58"/>
      <c r="W24" s="55"/>
      <c r="X24" s="56" t="str">
        <f>UPPER(IF($A24="","",VLOOKUP($A24,'[4]m round robin žrebna lista'!$A$7:$R$128,2)))</f>
        <v/>
      </c>
      <c r="Y24" s="56" t="str">
        <f>UPPER(IF($A24="","",VLOOKUP($A24,'[4]m round robin žrebna lista'!$A$7:$R$128,3)))</f>
        <v/>
      </c>
      <c r="Z24" s="56" t="str">
        <f>PROPER(IF($A24="","",VLOOKUP($A24,'[4]m round robin žrebna lista'!$A$7:$R$128,4)))</f>
        <v/>
      </c>
      <c r="AA24" s="56" t="str">
        <f>UPPER(IF($A24="","",VLOOKUP($A24,'[4]m round robin žrebna lista'!$A$7:$R$128,5)))</f>
        <v/>
      </c>
      <c r="AB24" s="58" t="str">
        <f>IF(S24="","",IF(S24="1bb","1bb",IF(S24="2bb","2bb",IF(S24=1,0,M23))))</f>
        <v/>
      </c>
      <c r="AC24" s="59"/>
      <c r="AD24" s="58" t="str">
        <f>IF(U24="","",IF(U24="2bb","2bb",IF(U24="3bb","3bb",IF(U24=2,M25,0))))</f>
        <v/>
      </c>
      <c r="AE24" s="58" t="str">
        <f>IF(V24="","",IF(V24="2bb","2bb",IF(V24="4bb","4bb",IF(V24=2,M26,0))))</f>
        <v/>
      </c>
      <c r="AF24" s="60">
        <f>SUM(AB24:AE24)</f>
        <v>0</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72.900000000000006" customHeight="1" x14ac:dyDescent="0.5">
      <c r="A25" s="47"/>
      <c r="B25" s="48">
        <v>3</v>
      </c>
      <c r="C25" s="169" t="str">
        <f>UPPER(IF($A25="","",VLOOKUP($A25,'[4]m round robin žrebna lista'!$A$7:$R$128,2)))</f>
        <v/>
      </c>
      <c r="D25" s="170" t="str">
        <f>UPPER(IF($A25="","",VLOOKUP($A25,'[4]m round robin žrebna lista'!$A$7:$R$128,3)))</f>
        <v/>
      </c>
      <c r="E25" s="170" t="str">
        <f>PROPER(IF($A25="","",VLOOKUP($A25,'[4]m round robin žrebna lista'!$A$7:$R$128,4)))</f>
        <v/>
      </c>
      <c r="F25" s="171" t="str">
        <f>UPPER(IF($A25="","",VLOOKUP($A25,'[4]m round robin žrebna lista'!$A$7:$R$128,5)))</f>
        <v/>
      </c>
      <c r="G25" s="53"/>
      <c r="H25" s="53"/>
      <c r="I25" s="52"/>
      <c r="J25" s="53"/>
      <c r="K25" s="54"/>
      <c r="L25" s="54"/>
      <c r="M25" s="172" t="str">
        <f>IF($A25="","",VLOOKUP($A25,'[4]m round robin žrebna lista'!$A$7:$R$128,14))</f>
        <v/>
      </c>
      <c r="N25" s="55"/>
      <c r="O25" s="56" t="str">
        <f>UPPER(IF($A25="","",VLOOKUP($A25,'[4]m round robin žrebna lista'!$A$7:$R$128,2)))</f>
        <v/>
      </c>
      <c r="P25" s="56" t="str">
        <f>UPPER(IF($A25="","",VLOOKUP($A25,'[4]m round robin žrebna lista'!$A$7:$R$128,3)))</f>
        <v/>
      </c>
      <c r="Q25" s="56" t="str">
        <f>PROPER(IF($A25="","",VLOOKUP($A25,'[4]m round robin žrebna lista'!$A$7:$R$128,4)))</f>
        <v/>
      </c>
      <c r="R25" s="56" t="str">
        <f>UPPER(IF($A25="","",VLOOKUP($A25,'[4]m round robin žrebna lista'!$A$7:$R$128,5)))</f>
        <v/>
      </c>
      <c r="S25" s="58"/>
      <c r="T25" s="58"/>
      <c r="U25" s="59"/>
      <c r="V25" s="58"/>
      <c r="W25" s="55"/>
      <c r="X25" s="56" t="str">
        <f>UPPER(IF($A25="","",VLOOKUP($A25,'[4]m round robin žrebna lista'!$A$7:$R$128,2)))</f>
        <v/>
      </c>
      <c r="Y25" s="56" t="str">
        <f>UPPER(IF($A25="","",VLOOKUP($A25,'[4]m round robin žrebna lista'!$A$7:$R$128,3)))</f>
        <v/>
      </c>
      <c r="Z25" s="56" t="str">
        <f>PROPER(IF($A25="","",VLOOKUP($A25,'[4]m round robin žrebna lista'!$A$7:$R$128,4)))</f>
        <v/>
      </c>
      <c r="AA25" s="56" t="str">
        <f>UPPER(IF($A25="","",VLOOKUP($A25,'[4]m round robin žrebna lista'!$A$7:$R$128,5)))</f>
        <v/>
      </c>
      <c r="AB25" s="58" t="str">
        <f>IF(S25="","",IF(S25="1bb","1bb",IF(S25="3bb","3bb",IF(S25=1,0,M23))))</f>
        <v/>
      </c>
      <c r="AC25" s="58" t="str">
        <f>IF(T25="","",IF(T25="2bb","2bb",IF(T25="3bb","3bb",IF(T25=2,0,M24))))</f>
        <v/>
      </c>
      <c r="AD25" s="59"/>
      <c r="AE25" s="58" t="str">
        <f>IF(V25="","",IF(V25="3bb","3bb",IF(V25="4bb","4bb",IF(V25=3,M26,0))))</f>
        <v/>
      </c>
      <c r="AF25" s="60">
        <f>SUM(AB25:AE25)</f>
        <v>0</v>
      </c>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72.900000000000006" customHeight="1" x14ac:dyDescent="0.5">
      <c r="A26" s="47"/>
      <c r="B26" s="48">
        <v>4</v>
      </c>
      <c r="C26" s="169" t="str">
        <f>UPPER(IF($A26="","",VLOOKUP($A26,'[4]m round robin žrebna lista'!$A$7:$R$128,2)))</f>
        <v/>
      </c>
      <c r="D26" s="170" t="str">
        <f>UPPER(IF($A26="","",VLOOKUP($A26,'[4]m round robin žrebna lista'!$A$7:$R$128,3)))</f>
        <v/>
      </c>
      <c r="E26" s="170" t="str">
        <f>PROPER(IF($A26="","",VLOOKUP($A26,'[4]m round robin žrebna lista'!$A$7:$R$128,4)))</f>
        <v/>
      </c>
      <c r="F26" s="171" t="str">
        <f>UPPER(IF($A26="","",VLOOKUP($A26,'[4]m round robin žrebna lista'!$A$7:$R$128,5)))</f>
        <v/>
      </c>
      <c r="G26" s="53"/>
      <c r="H26" s="53"/>
      <c r="I26" s="53"/>
      <c r="J26" s="52"/>
      <c r="K26" s="54"/>
      <c r="L26" s="54"/>
      <c r="M26" s="172" t="str">
        <f>IF($A26="","",VLOOKUP($A26,'[4]m round robin žrebna lista'!$A$7:$R$128,14))</f>
        <v/>
      </c>
      <c r="N26" s="55"/>
      <c r="O26" s="56" t="str">
        <f>UPPER(IF($A26="","",VLOOKUP($A26,'[4]m round robin žrebna lista'!$A$7:$R$128,2)))</f>
        <v/>
      </c>
      <c r="P26" s="56" t="str">
        <f>UPPER(IF($A26="","",VLOOKUP($A26,'[4]m round robin žrebna lista'!$A$7:$R$128,3)))</f>
        <v/>
      </c>
      <c r="Q26" s="56" t="str">
        <f>PROPER(IF($A26="","",VLOOKUP($A26,'[4]m round robin žrebna lista'!$A$7:$R$128,4)))</f>
        <v/>
      </c>
      <c r="R26" s="56" t="str">
        <f>UPPER(IF($A26="","",VLOOKUP($A26,'[4]m round robin žrebna lista'!$A$7:$R$128,5)))</f>
        <v/>
      </c>
      <c r="S26" s="58"/>
      <c r="T26" s="58"/>
      <c r="U26" s="58"/>
      <c r="V26" s="59"/>
      <c r="W26" s="55"/>
      <c r="X26" s="56" t="str">
        <f>UPPER(IF($A26="","",VLOOKUP($A26,'[4]m round robin žrebna lista'!$A$7:$R$128,2)))</f>
        <v/>
      </c>
      <c r="Y26" s="56" t="str">
        <f>UPPER(IF($A26="","",VLOOKUP($A26,'[4]m round robin žrebna lista'!$A$7:$R$128,3)))</f>
        <v/>
      </c>
      <c r="Z26" s="56" t="str">
        <f>PROPER(IF($A26="","",VLOOKUP($A26,'[4]m round robin žrebna lista'!$A$7:$R$128,4)))</f>
        <v/>
      </c>
      <c r="AA26" s="56" t="str">
        <f>UPPER(IF($A26="","",VLOOKUP($A26,'[4]m round robin žrebna lista'!$A$7:$R$128,5)))</f>
        <v/>
      </c>
      <c r="AB26" s="58" t="str">
        <f>IF(S26="","",IF(S26="1bb","1bb",IF(S26="4bb","4bb",IF(S26=1,0,M23))))</f>
        <v/>
      </c>
      <c r="AC26" s="58" t="str">
        <f>IF(T26="","",IF(T26="2bb","2bb",IF(T26="4bb","4bb",IF(T26=2,0,M24))))</f>
        <v/>
      </c>
      <c r="AD26" s="58" t="str">
        <f>IF(U26="","",IF(U26="3bb","3bb",IF(U26="4bb","4bb",IF(U26=3,0,M25))))</f>
        <v/>
      </c>
      <c r="AE26" s="59"/>
      <c r="AF26" s="60">
        <f>SUM(AB26:AD26)</f>
        <v>0</v>
      </c>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112.5" customHeight="1" x14ac:dyDescent="0.55000000000000004">
      <c r="A27" s="75"/>
      <c r="B27" s="75"/>
      <c r="C27" s="76"/>
      <c r="D27" s="76"/>
      <c r="E27" s="1"/>
      <c r="F27" s="77" t="s">
        <v>17</v>
      </c>
      <c r="G27" s="78"/>
      <c r="H27" s="78"/>
      <c r="I27" s="78"/>
      <c r="J27" s="79" t="s">
        <v>18</v>
      </c>
      <c r="K27" s="80"/>
      <c r="L27" s="80"/>
      <c r="M27" s="163"/>
      <c r="N27" s="4"/>
      <c r="O27" s="55"/>
      <c r="P27" s="55"/>
      <c r="Q27" s="55"/>
      <c r="R27" s="55"/>
      <c r="S27" s="55"/>
      <c r="T27" s="55"/>
      <c r="U27" s="55"/>
      <c r="V27" s="55"/>
      <c r="W27" s="55"/>
      <c r="X27" s="55"/>
      <c r="Y27" s="55"/>
      <c r="Z27" s="55"/>
      <c r="AA27" s="55"/>
      <c r="AB27" s="55"/>
      <c r="AC27" s="55"/>
      <c r="AD27" s="55"/>
      <c r="AE27" s="55"/>
      <c r="AF27" s="55"/>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39" customFormat="1" ht="50.1" customHeight="1" x14ac:dyDescent="0.55000000000000004">
      <c r="A28" s="75"/>
      <c r="B28" s="75"/>
      <c r="C28" s="81" t="s">
        <v>19</v>
      </c>
      <c r="D28" s="1"/>
      <c r="E28" s="1"/>
      <c r="F28" s="82" t="s">
        <v>20</v>
      </c>
      <c r="G28" s="83" t="str">
        <f>'[4]vnos podatkov'!$E$10</f>
        <v>ANJA REGENT</v>
      </c>
      <c r="H28" s="83" t="str">
        <f>'[4]vnos podatkov'!$E$10</f>
        <v>ANJA REGENT</v>
      </c>
      <c r="I28" s="83" t="str">
        <f>'[4]vnos podatkov'!$E$10</f>
        <v>ANJA REGENT</v>
      </c>
      <c r="J28" s="79" t="s">
        <v>18</v>
      </c>
      <c r="K28" s="84"/>
      <c r="L28" s="84"/>
      <c r="M28" s="163"/>
      <c r="N28" s="34"/>
      <c r="O28" s="176"/>
      <c r="P28" s="176"/>
      <c r="Q28" s="176"/>
      <c r="R28" s="176"/>
      <c r="S28" s="176"/>
      <c r="T28" s="176"/>
      <c r="U28" s="176"/>
      <c r="V28" s="176"/>
      <c r="W28" s="176"/>
      <c r="X28" s="176"/>
      <c r="Y28" s="176"/>
      <c r="Z28" s="176"/>
      <c r="AA28" s="176"/>
      <c r="AB28" s="176"/>
      <c r="AC28" s="176"/>
      <c r="AD28" s="176"/>
      <c r="AE28" s="176"/>
      <c r="AF28" s="176"/>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row>
    <row r="29" spans="1:255" ht="50.1" customHeight="1" x14ac:dyDescent="0.55000000000000004">
      <c r="A29" s="75"/>
      <c r="B29" s="75"/>
      <c r="C29" s="85" t="s">
        <v>21</v>
      </c>
      <c r="D29" s="1"/>
      <c r="E29" s="1"/>
      <c r="F29" s="77" t="s">
        <v>52</v>
      </c>
      <c r="G29" s="83"/>
      <c r="H29" s="83"/>
      <c r="I29" s="83"/>
      <c r="J29" s="79" t="s">
        <v>18</v>
      </c>
      <c r="K29" s="84"/>
      <c r="L29" s="84"/>
      <c r="M29" s="163"/>
    </row>
    <row r="30" spans="1:255" x14ac:dyDescent="0.4">
      <c r="A30" s="75"/>
      <c r="B30" s="75"/>
      <c r="C30" s="75"/>
      <c r="D30" s="75"/>
      <c r="E30" s="75"/>
      <c r="F30" s="75"/>
      <c r="G30" s="75"/>
      <c r="H30" s="75"/>
      <c r="I30" s="75"/>
      <c r="J30" s="75"/>
      <c r="K30" s="75"/>
      <c r="L30" s="75"/>
      <c r="M30" s="163"/>
      <c r="N30" s="86"/>
      <c r="O30" s="178"/>
      <c r="P30" s="178"/>
      <c r="Q30" s="178"/>
      <c r="R30" s="178"/>
      <c r="S30" s="178"/>
      <c r="T30" s="178"/>
      <c r="U30" s="178"/>
      <c r="V30" s="178"/>
      <c r="W30" s="178"/>
      <c r="X30" s="178"/>
      <c r="Y30" s="178"/>
      <c r="Z30" s="178"/>
      <c r="AA30" s="178"/>
      <c r="AB30" s="178"/>
      <c r="AC30" s="178"/>
      <c r="AD30" s="178"/>
      <c r="AE30" s="178"/>
      <c r="AF30" s="178"/>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row>
    <row r="31" spans="1:255" s="39" customFormat="1" ht="30.6" x14ac:dyDescent="0.55000000000000004">
      <c r="A31" s="81"/>
      <c r="B31" s="81"/>
      <c r="C31" s="81"/>
      <c r="D31" s="81"/>
      <c r="E31" s="81"/>
      <c r="F31" s="5"/>
      <c r="G31" s="81"/>
      <c r="H31" s="81"/>
      <c r="I31" s="81"/>
      <c r="J31" s="81"/>
      <c r="K31" s="81"/>
      <c r="L31" s="81"/>
      <c r="M31" s="179"/>
      <c r="N31" s="34"/>
      <c r="O31" s="176"/>
      <c r="P31" s="176"/>
      <c r="Q31" s="176"/>
      <c r="R31" s="176"/>
      <c r="S31" s="176"/>
      <c r="T31" s="176"/>
      <c r="U31" s="176"/>
      <c r="V31" s="176"/>
      <c r="W31" s="176"/>
      <c r="X31" s="176"/>
      <c r="Y31" s="176"/>
      <c r="Z31" s="176"/>
      <c r="AA31" s="176"/>
      <c r="AB31" s="176"/>
      <c r="AC31" s="176"/>
      <c r="AD31" s="176"/>
      <c r="AE31" s="176"/>
      <c r="AF31" s="176"/>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row>
    <row r="32" spans="1:255" x14ac:dyDescent="0.4">
      <c r="A32" s="88"/>
      <c r="B32" s="89"/>
      <c r="C32" s="89"/>
      <c r="D32" s="89"/>
      <c r="E32" s="89"/>
      <c r="F32" s="89"/>
      <c r="G32" s="89"/>
      <c r="H32" s="89"/>
      <c r="I32" s="89"/>
      <c r="J32" s="89"/>
      <c r="K32" s="89"/>
      <c r="L32" s="89"/>
      <c r="M32" s="180"/>
      <c r="N32" s="86"/>
      <c r="O32" s="178"/>
      <c r="P32" s="178"/>
      <c r="Q32" s="178"/>
      <c r="R32" s="178"/>
      <c r="S32" s="178"/>
      <c r="T32" s="178"/>
      <c r="U32" s="178"/>
      <c r="V32" s="178"/>
      <c r="W32" s="178"/>
      <c r="X32" s="178"/>
      <c r="Y32" s="178"/>
      <c r="Z32" s="178"/>
      <c r="AA32" s="178"/>
      <c r="AB32" s="178"/>
      <c r="AC32" s="178"/>
      <c r="AD32" s="178"/>
      <c r="AE32" s="178"/>
      <c r="AF32" s="178"/>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row>
    <row r="33" spans="10:255" x14ac:dyDescent="0.4">
      <c r="N33" s="4"/>
      <c r="O33" s="55"/>
      <c r="P33" s="55"/>
      <c r="Q33" s="55"/>
      <c r="R33" s="55"/>
      <c r="S33" s="55"/>
      <c r="T33" s="55"/>
      <c r="U33" s="55"/>
      <c r="V33" s="55"/>
      <c r="W33" s="55"/>
      <c r="X33" s="55"/>
      <c r="Y33" s="55"/>
      <c r="Z33" s="55"/>
      <c r="AA33" s="55"/>
      <c r="AB33" s="55"/>
      <c r="AC33" s="55"/>
      <c r="AD33" s="55"/>
      <c r="AE33" s="55"/>
      <c r="AF33" s="55"/>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0:255" x14ac:dyDescent="0.4">
      <c r="N34" s="4"/>
      <c r="O34" s="55"/>
      <c r="P34" s="55"/>
      <c r="Q34" s="55"/>
      <c r="R34" s="55"/>
      <c r="S34" s="55"/>
      <c r="T34" s="55"/>
      <c r="U34" s="55"/>
      <c r="V34" s="55"/>
      <c r="W34" s="55"/>
      <c r="X34" s="55"/>
      <c r="Y34" s="55"/>
      <c r="Z34" s="55"/>
      <c r="AA34" s="55"/>
      <c r="AB34" s="55"/>
      <c r="AC34" s="55"/>
      <c r="AD34" s="55"/>
      <c r="AE34" s="55"/>
      <c r="AF34" s="55"/>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0:255" ht="30" x14ac:dyDescent="0.5">
      <c r="J35" s="90"/>
      <c r="K35" s="90"/>
      <c r="N35" s="4"/>
      <c r="O35" s="55"/>
      <c r="P35" s="55"/>
      <c r="Q35" s="55"/>
      <c r="R35" s="55"/>
      <c r="S35" s="55"/>
      <c r="T35" s="55"/>
      <c r="U35" s="55"/>
      <c r="V35" s="55"/>
      <c r="W35" s="55"/>
      <c r="X35" s="55"/>
      <c r="Y35" s="55"/>
      <c r="Z35" s="55"/>
      <c r="AA35" s="55"/>
      <c r="AB35" s="55"/>
      <c r="AC35" s="55"/>
      <c r="AD35" s="55"/>
      <c r="AE35" s="55"/>
      <c r="AF35" s="55"/>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0:255" ht="30" x14ac:dyDescent="0.5">
      <c r="J36" s="90"/>
      <c r="K36" s="90"/>
      <c r="N36" s="4"/>
      <c r="O36" s="55"/>
      <c r="P36" s="55"/>
      <c r="Q36" s="55"/>
      <c r="R36" s="55"/>
      <c r="S36" s="55"/>
      <c r="T36" s="55"/>
      <c r="U36" s="55"/>
      <c r="V36" s="55"/>
      <c r="W36" s="55"/>
      <c r="X36" s="55"/>
      <c r="Y36" s="55"/>
      <c r="Z36" s="55"/>
      <c r="AA36" s="55"/>
      <c r="AB36" s="55"/>
      <c r="AC36" s="55"/>
      <c r="AD36" s="55"/>
      <c r="AE36" s="55"/>
      <c r="AF36" s="55"/>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0:255" ht="30" x14ac:dyDescent="0.5">
      <c r="J37" s="90"/>
      <c r="K37" s="90"/>
      <c r="N37" s="4"/>
      <c r="O37" s="55"/>
      <c r="P37" s="55"/>
      <c r="Q37" s="55"/>
      <c r="R37" s="55"/>
      <c r="S37" s="55"/>
      <c r="T37" s="55"/>
      <c r="U37" s="55"/>
      <c r="V37" s="55"/>
      <c r="W37" s="55"/>
      <c r="X37" s="55"/>
      <c r="Y37" s="55"/>
      <c r="Z37" s="55"/>
      <c r="AA37" s="55"/>
      <c r="AB37" s="55"/>
      <c r="AC37" s="55"/>
      <c r="AD37" s="55"/>
      <c r="AE37" s="55"/>
      <c r="AF37" s="55"/>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0:255" ht="30" x14ac:dyDescent="0.5">
      <c r="J38" s="90"/>
      <c r="K38" s="90"/>
      <c r="N38" s="4"/>
      <c r="O38" s="55"/>
      <c r="P38" s="55"/>
      <c r="Q38" s="55"/>
      <c r="R38" s="55"/>
      <c r="S38" s="55"/>
      <c r="T38" s="55"/>
      <c r="U38" s="55"/>
      <c r="V38" s="55"/>
      <c r="W38" s="55"/>
      <c r="X38" s="55"/>
      <c r="Y38" s="55"/>
      <c r="Z38" s="55"/>
      <c r="AA38" s="55"/>
      <c r="AB38" s="55"/>
      <c r="AC38" s="55"/>
      <c r="AD38" s="55"/>
      <c r="AE38" s="55"/>
      <c r="AF38" s="55"/>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0:255" ht="30" x14ac:dyDescent="0.5">
      <c r="J39" s="90"/>
      <c r="K39" s="90"/>
      <c r="N39" s="4"/>
      <c r="O39" s="55"/>
      <c r="P39" s="55"/>
      <c r="Q39" s="55"/>
      <c r="R39" s="55"/>
      <c r="S39" s="55"/>
      <c r="T39" s="55"/>
      <c r="U39" s="55"/>
      <c r="V39" s="55"/>
      <c r="W39" s="55"/>
      <c r="X39" s="55"/>
      <c r="Y39" s="55"/>
      <c r="Z39" s="55"/>
      <c r="AA39" s="55"/>
      <c r="AB39" s="55"/>
      <c r="AC39" s="55"/>
      <c r="AD39" s="55"/>
      <c r="AE39" s="55"/>
      <c r="AF39" s="55"/>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0:255" ht="30" x14ac:dyDescent="0.5">
      <c r="J40" s="90"/>
      <c r="K40" s="90"/>
      <c r="N40" s="4"/>
      <c r="O40" s="55"/>
      <c r="P40" s="55"/>
      <c r="Q40" s="55"/>
      <c r="R40" s="55"/>
      <c r="S40" s="55"/>
      <c r="T40" s="55"/>
      <c r="U40" s="55"/>
      <c r="V40" s="55"/>
      <c r="W40" s="55"/>
      <c r="X40" s="55"/>
      <c r="Y40" s="55"/>
      <c r="Z40" s="55"/>
      <c r="AA40" s="55"/>
      <c r="AB40" s="55"/>
      <c r="AC40" s="55"/>
      <c r="AD40" s="55"/>
      <c r="AE40" s="55"/>
      <c r="AF40" s="55"/>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0:255" ht="30" x14ac:dyDescent="0.5">
      <c r="J41" s="90"/>
      <c r="K41" s="90"/>
      <c r="N41" s="4"/>
      <c r="O41" s="55"/>
      <c r="P41" s="55"/>
      <c r="Q41" s="55"/>
      <c r="R41" s="55"/>
      <c r="S41" s="55"/>
      <c r="T41" s="55"/>
      <c r="U41" s="55"/>
      <c r="V41" s="55"/>
      <c r="W41" s="55"/>
      <c r="X41" s="55"/>
      <c r="Y41" s="55"/>
      <c r="Z41" s="55"/>
      <c r="AA41" s="55"/>
      <c r="AB41" s="55"/>
      <c r="AC41" s="55"/>
      <c r="AD41" s="55"/>
      <c r="AE41" s="55"/>
      <c r="AF41" s="55"/>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0:255" ht="30" x14ac:dyDescent="0.5">
      <c r="J42" s="90"/>
      <c r="K42" s="90"/>
      <c r="N42" s="91"/>
      <c r="O42" s="181"/>
      <c r="P42" s="181"/>
      <c r="Q42" s="181"/>
      <c r="R42" s="181"/>
      <c r="S42" s="181"/>
      <c r="T42" s="181"/>
    </row>
    <row r="43" spans="10:255" ht="30" x14ac:dyDescent="0.5">
      <c r="J43" s="90"/>
      <c r="K43" s="90"/>
      <c r="N43" s="91"/>
      <c r="O43" s="181"/>
      <c r="P43" s="181"/>
      <c r="Q43" s="181"/>
      <c r="R43" s="181"/>
      <c r="S43" s="181"/>
      <c r="T43" s="181"/>
    </row>
    <row r="44" spans="10:255" ht="30" x14ac:dyDescent="0.5">
      <c r="J44" s="90"/>
      <c r="K44" s="90"/>
      <c r="N44" s="91"/>
      <c r="O44" s="181"/>
      <c r="P44" s="181"/>
      <c r="Q44" s="181"/>
      <c r="R44" s="181"/>
      <c r="S44" s="181"/>
      <c r="T44" s="181"/>
    </row>
    <row r="45" spans="10:255" ht="30" x14ac:dyDescent="0.5">
      <c r="J45" s="90"/>
      <c r="K45" s="90"/>
      <c r="N45" s="91"/>
      <c r="O45" s="181"/>
      <c r="P45" s="181"/>
      <c r="Q45" s="181"/>
      <c r="R45" s="181"/>
      <c r="S45" s="181"/>
      <c r="T45" s="181"/>
    </row>
    <row r="46" spans="10:255" ht="30" x14ac:dyDescent="0.5">
      <c r="J46" s="90"/>
      <c r="K46" s="90"/>
      <c r="N46" s="91"/>
      <c r="O46" s="181"/>
      <c r="P46" s="181"/>
      <c r="Q46" s="181"/>
      <c r="R46" s="181"/>
      <c r="S46" s="181"/>
      <c r="T46" s="181"/>
    </row>
    <row r="47" spans="10:255" ht="30" x14ac:dyDescent="0.5">
      <c r="J47" s="90"/>
      <c r="K47" s="90"/>
      <c r="N47" s="91"/>
      <c r="O47" s="181"/>
      <c r="P47" s="181"/>
      <c r="Q47" s="181"/>
      <c r="R47" s="181"/>
      <c r="S47" s="181"/>
      <c r="T47" s="181"/>
    </row>
    <row r="48" spans="10:255" ht="30" x14ac:dyDescent="0.5">
      <c r="J48" s="90"/>
      <c r="K48" s="90"/>
      <c r="N48" s="91"/>
      <c r="O48" s="181"/>
      <c r="P48" s="181"/>
      <c r="Q48" s="181"/>
      <c r="R48" s="181"/>
      <c r="S48" s="181"/>
      <c r="T48" s="181"/>
    </row>
    <row r="49" spans="10:20" ht="30" x14ac:dyDescent="0.5">
      <c r="J49" s="90"/>
      <c r="K49" s="90"/>
      <c r="N49" s="91"/>
      <c r="O49" s="181"/>
      <c r="P49" s="181"/>
      <c r="Q49" s="181"/>
      <c r="R49" s="181"/>
      <c r="S49" s="181"/>
      <c r="T49" s="181"/>
    </row>
    <row r="50" spans="10:20" ht="30" x14ac:dyDescent="0.5">
      <c r="J50" s="90"/>
      <c r="K50" s="90"/>
      <c r="N50" s="91"/>
      <c r="O50" s="181"/>
      <c r="P50" s="181"/>
      <c r="Q50" s="181"/>
      <c r="R50" s="181"/>
      <c r="S50" s="181"/>
      <c r="T50" s="181"/>
    </row>
    <row r="51" spans="10:20" ht="30" x14ac:dyDescent="0.5">
      <c r="J51" s="90"/>
      <c r="K51" s="90"/>
      <c r="N51" s="91"/>
      <c r="O51" s="181"/>
      <c r="P51" s="181"/>
      <c r="Q51" s="181"/>
      <c r="R51" s="181"/>
      <c r="S51" s="181"/>
      <c r="T51" s="181"/>
    </row>
    <row r="52" spans="10:20" ht="30" x14ac:dyDescent="0.5">
      <c r="J52" s="90"/>
      <c r="K52" s="90"/>
      <c r="N52" s="91"/>
      <c r="O52" s="181"/>
      <c r="P52" s="181"/>
      <c r="Q52" s="181"/>
      <c r="R52" s="181"/>
      <c r="S52" s="181"/>
      <c r="T52" s="181"/>
    </row>
    <row r="53" spans="10:20" ht="30" x14ac:dyDescent="0.5">
      <c r="J53" s="90"/>
      <c r="K53" s="90"/>
      <c r="N53" s="91"/>
      <c r="O53" s="181"/>
      <c r="P53" s="181"/>
      <c r="Q53" s="181"/>
      <c r="R53" s="181"/>
      <c r="S53" s="181"/>
      <c r="T53" s="181"/>
    </row>
    <row r="54" spans="10:20" ht="30" x14ac:dyDescent="0.5">
      <c r="J54" s="90"/>
      <c r="K54" s="90"/>
      <c r="N54" s="91"/>
      <c r="O54" s="181"/>
      <c r="P54" s="181"/>
      <c r="Q54" s="181"/>
      <c r="R54" s="181"/>
      <c r="S54" s="181"/>
      <c r="T54" s="181"/>
    </row>
    <row r="55" spans="10:20" ht="30" x14ac:dyDescent="0.5">
      <c r="J55" s="90"/>
      <c r="K55" s="90"/>
      <c r="N55" s="91"/>
      <c r="O55" s="181"/>
      <c r="P55" s="181"/>
      <c r="Q55" s="181"/>
      <c r="R55" s="181"/>
      <c r="S55" s="181"/>
      <c r="T55" s="181"/>
    </row>
    <row r="56" spans="10:20" ht="30" x14ac:dyDescent="0.5">
      <c r="J56" s="90"/>
      <c r="K56" s="90"/>
      <c r="N56" s="91"/>
      <c r="O56" s="181"/>
      <c r="P56" s="181"/>
      <c r="Q56" s="181"/>
      <c r="R56" s="181"/>
      <c r="S56" s="181"/>
      <c r="T56" s="181"/>
    </row>
    <row r="57" spans="10:20" ht="30" x14ac:dyDescent="0.5">
      <c r="J57" s="90"/>
      <c r="K57" s="90"/>
      <c r="N57" s="91"/>
      <c r="O57" s="181"/>
      <c r="P57" s="181"/>
      <c r="Q57" s="181"/>
      <c r="R57" s="181"/>
      <c r="S57" s="181"/>
      <c r="T57" s="181"/>
    </row>
    <row r="58" spans="10:20" ht="30" x14ac:dyDescent="0.5">
      <c r="J58" s="90"/>
      <c r="K58" s="90"/>
      <c r="N58" s="91"/>
      <c r="O58" s="181"/>
      <c r="P58" s="181"/>
      <c r="Q58" s="181"/>
      <c r="R58" s="181"/>
      <c r="S58" s="181"/>
      <c r="T58" s="181"/>
    </row>
    <row r="59" spans="10:20" ht="30" x14ac:dyDescent="0.5">
      <c r="J59" s="90"/>
      <c r="K59" s="90"/>
      <c r="N59" s="91"/>
      <c r="O59" s="181"/>
      <c r="P59" s="181"/>
      <c r="Q59" s="181"/>
      <c r="R59" s="181"/>
      <c r="S59" s="181"/>
      <c r="T59" s="181"/>
    </row>
    <row r="60" spans="10:20" ht="30" x14ac:dyDescent="0.5">
      <c r="J60" s="90"/>
      <c r="K60" s="90"/>
      <c r="N60" s="91"/>
      <c r="O60" s="181"/>
      <c r="P60" s="181"/>
      <c r="Q60" s="181"/>
      <c r="R60" s="181"/>
      <c r="S60" s="181"/>
      <c r="T60" s="181"/>
    </row>
    <row r="61" spans="10:20" ht="30" x14ac:dyDescent="0.5">
      <c r="J61" s="90"/>
      <c r="K61" s="90"/>
      <c r="N61" s="91"/>
      <c r="O61" s="181"/>
      <c r="P61" s="181"/>
      <c r="Q61" s="181"/>
      <c r="R61" s="181"/>
      <c r="S61" s="181"/>
      <c r="T61" s="181"/>
    </row>
    <row r="62" spans="10:20" ht="30" x14ac:dyDescent="0.5">
      <c r="J62" s="90"/>
      <c r="K62" s="90"/>
      <c r="N62" s="91"/>
      <c r="O62" s="181"/>
      <c r="P62" s="181"/>
      <c r="Q62" s="181"/>
      <c r="R62" s="181"/>
      <c r="S62" s="181"/>
      <c r="T62" s="181"/>
    </row>
    <row r="63" spans="10:20" ht="30" x14ac:dyDescent="0.5">
      <c r="J63" s="90"/>
      <c r="K63" s="90"/>
      <c r="N63" s="91"/>
      <c r="O63" s="181"/>
      <c r="P63" s="181"/>
      <c r="Q63" s="181"/>
      <c r="R63" s="181"/>
      <c r="S63" s="181"/>
      <c r="T63" s="181"/>
    </row>
    <row r="64" spans="10:20" ht="30" x14ac:dyDescent="0.5">
      <c r="J64" s="90"/>
      <c r="K64" s="90"/>
      <c r="N64" s="91"/>
      <c r="O64" s="181"/>
      <c r="P64" s="181"/>
      <c r="Q64" s="181"/>
      <c r="R64" s="181"/>
      <c r="S64" s="181"/>
      <c r="T64" s="181"/>
    </row>
    <row r="65" spans="10:20" ht="30" x14ac:dyDescent="0.5">
      <c r="J65" s="90"/>
      <c r="K65" s="90"/>
      <c r="N65" s="91"/>
      <c r="O65" s="181"/>
      <c r="P65" s="181"/>
      <c r="Q65" s="181"/>
      <c r="R65" s="181"/>
      <c r="S65" s="181"/>
      <c r="T65" s="181"/>
    </row>
    <row r="66" spans="10:20" ht="30" x14ac:dyDescent="0.5">
      <c r="J66" s="90"/>
      <c r="K66" s="90"/>
      <c r="N66" s="91"/>
      <c r="O66" s="181"/>
      <c r="P66" s="181"/>
      <c r="Q66" s="181"/>
      <c r="R66" s="181"/>
      <c r="S66" s="181"/>
      <c r="T66" s="181"/>
    </row>
    <row r="67" spans="10:20" ht="30" x14ac:dyDescent="0.5">
      <c r="J67" s="90"/>
      <c r="K67" s="90"/>
      <c r="N67" s="91"/>
      <c r="O67" s="181"/>
      <c r="P67" s="181"/>
      <c r="Q67" s="181"/>
      <c r="R67" s="181"/>
      <c r="S67" s="181"/>
      <c r="T67" s="181"/>
    </row>
    <row r="68" spans="10:20" ht="30" x14ac:dyDescent="0.5">
      <c r="J68" s="90"/>
      <c r="K68" s="90"/>
      <c r="N68" s="91"/>
      <c r="O68" s="181"/>
      <c r="P68" s="181"/>
      <c r="Q68" s="181"/>
      <c r="R68" s="181"/>
      <c r="S68" s="181"/>
      <c r="T68" s="181"/>
    </row>
    <row r="69" spans="10:20" ht="30" x14ac:dyDescent="0.5">
      <c r="J69" s="90"/>
      <c r="K69" s="90"/>
      <c r="N69" s="91"/>
      <c r="O69" s="181"/>
      <c r="P69" s="181"/>
      <c r="Q69" s="181"/>
      <c r="R69" s="181"/>
      <c r="S69" s="181"/>
      <c r="T69" s="181"/>
    </row>
    <row r="70" spans="10:20" ht="30" x14ac:dyDescent="0.5">
      <c r="J70" s="90"/>
      <c r="K70" s="90"/>
      <c r="N70" s="91"/>
      <c r="O70" s="181"/>
      <c r="P70" s="181"/>
      <c r="Q70" s="181"/>
      <c r="R70" s="181"/>
      <c r="S70" s="181"/>
      <c r="T70" s="181"/>
    </row>
    <row r="71" spans="10:20" ht="30" x14ac:dyDescent="0.5">
      <c r="J71" s="90"/>
      <c r="K71" s="90"/>
      <c r="N71" s="91"/>
      <c r="O71" s="181"/>
      <c r="P71" s="181"/>
      <c r="Q71" s="181"/>
      <c r="R71" s="181"/>
      <c r="S71" s="181"/>
      <c r="T71" s="181"/>
    </row>
    <row r="72" spans="10:20" ht="30" x14ac:dyDescent="0.5">
      <c r="J72" s="90"/>
      <c r="K72" s="90"/>
      <c r="N72" s="91"/>
      <c r="O72" s="181"/>
      <c r="P72" s="181"/>
      <c r="Q72" s="181"/>
      <c r="R72" s="181"/>
      <c r="S72" s="181"/>
      <c r="T72" s="181"/>
    </row>
    <row r="73" spans="10:20" ht="30" x14ac:dyDescent="0.5">
      <c r="J73" s="90"/>
      <c r="K73" s="90"/>
      <c r="N73" s="91"/>
      <c r="O73" s="181"/>
      <c r="P73" s="181"/>
      <c r="Q73" s="181"/>
      <c r="R73" s="181"/>
      <c r="S73" s="181"/>
      <c r="T73" s="181"/>
    </row>
    <row r="74" spans="10:20" ht="30" x14ac:dyDescent="0.5">
      <c r="J74" s="90"/>
      <c r="K74" s="90"/>
      <c r="N74" s="91"/>
      <c r="O74" s="181"/>
      <c r="P74" s="181"/>
      <c r="Q74" s="181"/>
      <c r="R74" s="181"/>
      <c r="S74" s="181"/>
      <c r="T74" s="181"/>
    </row>
    <row r="75" spans="10:20" ht="30" x14ac:dyDescent="0.5">
      <c r="J75" s="90"/>
      <c r="K75" s="90"/>
      <c r="N75" s="91"/>
      <c r="O75" s="181"/>
      <c r="P75" s="181"/>
      <c r="Q75" s="181"/>
      <c r="R75" s="181"/>
      <c r="S75" s="181"/>
      <c r="T75" s="181"/>
    </row>
    <row r="76" spans="10:20" ht="30" x14ac:dyDescent="0.5">
      <c r="J76" s="90"/>
      <c r="K76" s="90"/>
      <c r="N76" s="91"/>
      <c r="O76" s="181"/>
      <c r="P76" s="181"/>
      <c r="Q76" s="181"/>
      <c r="R76" s="181"/>
      <c r="S76" s="181"/>
      <c r="T76" s="181"/>
    </row>
    <row r="77" spans="10:20" ht="30" x14ac:dyDescent="0.5">
      <c r="J77" s="90"/>
      <c r="K77" s="90"/>
      <c r="N77" s="91"/>
      <c r="O77" s="181"/>
      <c r="P77" s="181"/>
      <c r="Q77" s="181"/>
      <c r="R77" s="181"/>
      <c r="S77" s="181"/>
      <c r="T77" s="181"/>
    </row>
    <row r="78" spans="10:20" ht="30" x14ac:dyDescent="0.5">
      <c r="J78" s="90"/>
      <c r="K78" s="90"/>
      <c r="N78" s="91"/>
      <c r="O78" s="181"/>
      <c r="P78" s="181"/>
      <c r="Q78" s="181"/>
      <c r="R78" s="181"/>
      <c r="S78" s="181"/>
      <c r="T78" s="181"/>
    </row>
    <row r="79" spans="10:20" ht="30" x14ac:dyDescent="0.5">
      <c r="J79" s="90"/>
      <c r="K79" s="90"/>
      <c r="N79" s="91"/>
      <c r="O79" s="181"/>
      <c r="P79" s="181"/>
      <c r="Q79" s="181"/>
      <c r="R79" s="181"/>
      <c r="S79" s="181"/>
      <c r="T79" s="181"/>
    </row>
    <row r="80" spans="10:20" ht="30" x14ac:dyDescent="0.5">
      <c r="J80" s="90"/>
      <c r="K80" s="90"/>
      <c r="N80" s="91"/>
      <c r="O80" s="181"/>
      <c r="P80" s="181"/>
      <c r="Q80" s="181"/>
      <c r="R80" s="181"/>
      <c r="S80" s="181"/>
      <c r="T80" s="181"/>
    </row>
    <row r="81" spans="10:20" ht="30" x14ac:dyDescent="0.5">
      <c r="J81" s="90"/>
      <c r="K81" s="90"/>
      <c r="N81" s="91"/>
      <c r="O81" s="181"/>
      <c r="P81" s="181"/>
      <c r="Q81" s="181"/>
      <c r="R81" s="181"/>
      <c r="S81" s="181"/>
      <c r="T81" s="181"/>
    </row>
    <row r="82" spans="10:20" ht="30" x14ac:dyDescent="0.5">
      <c r="J82" s="90"/>
      <c r="K82" s="90"/>
      <c r="N82" s="91"/>
      <c r="O82" s="181"/>
      <c r="P82" s="181"/>
      <c r="Q82" s="181"/>
      <c r="R82" s="181"/>
      <c r="S82" s="181"/>
      <c r="T82" s="181"/>
    </row>
    <row r="83" spans="10:20" ht="30" x14ac:dyDescent="0.5">
      <c r="J83" s="90"/>
      <c r="K83" s="92"/>
      <c r="N83" s="91"/>
      <c r="O83" s="181"/>
      <c r="P83" s="181"/>
      <c r="Q83" s="181"/>
      <c r="R83" s="181"/>
      <c r="S83" s="181"/>
      <c r="T83" s="181"/>
    </row>
    <row r="84" spans="10:20" ht="30" x14ac:dyDescent="0.5">
      <c r="J84" s="90"/>
      <c r="K84" s="90"/>
      <c r="N84" s="91"/>
      <c r="O84" s="181"/>
      <c r="P84" s="181"/>
      <c r="Q84" s="181"/>
      <c r="R84" s="181"/>
      <c r="S84" s="181"/>
      <c r="T84" s="181"/>
    </row>
    <row r="85" spans="10:20" ht="30" x14ac:dyDescent="0.5">
      <c r="J85" s="90"/>
      <c r="K85" s="90"/>
      <c r="N85" s="91"/>
      <c r="O85" s="181"/>
      <c r="P85" s="181"/>
      <c r="Q85" s="181"/>
      <c r="R85" s="181"/>
      <c r="S85" s="181"/>
      <c r="T85" s="181"/>
    </row>
    <row r="86" spans="10:20" ht="30" x14ac:dyDescent="0.5">
      <c r="J86" s="90"/>
      <c r="K86" s="90"/>
      <c r="N86" s="91"/>
      <c r="O86" s="181"/>
      <c r="P86" s="181"/>
      <c r="Q86" s="181"/>
      <c r="R86" s="181"/>
      <c r="S86" s="181"/>
      <c r="T86" s="181"/>
    </row>
    <row r="87" spans="10:20" ht="30" x14ac:dyDescent="0.5">
      <c r="J87" s="90"/>
      <c r="K87" s="90"/>
      <c r="N87" s="91"/>
      <c r="O87" s="181"/>
      <c r="P87" s="181"/>
      <c r="Q87" s="181"/>
      <c r="R87" s="181"/>
      <c r="S87" s="181"/>
      <c r="T87" s="181"/>
    </row>
    <row r="88" spans="10:20" ht="30" x14ac:dyDescent="0.5">
      <c r="J88" s="90"/>
      <c r="K88" s="90"/>
      <c r="N88" s="91"/>
      <c r="O88" s="181"/>
      <c r="P88" s="181"/>
      <c r="Q88" s="181"/>
      <c r="R88" s="181"/>
      <c r="S88" s="181"/>
      <c r="T88" s="181"/>
    </row>
    <row r="89" spans="10:20" ht="30" x14ac:dyDescent="0.5">
      <c r="J89" s="90"/>
      <c r="K89" s="90"/>
      <c r="N89" s="91"/>
      <c r="O89" s="181"/>
      <c r="P89" s="181"/>
      <c r="Q89" s="181"/>
      <c r="R89" s="181"/>
      <c r="S89" s="181"/>
      <c r="T89" s="181"/>
    </row>
    <row r="90" spans="10:20" ht="30" x14ac:dyDescent="0.5">
      <c r="J90" s="90"/>
      <c r="K90" s="90"/>
      <c r="N90" s="91"/>
      <c r="O90" s="181"/>
      <c r="P90" s="181"/>
      <c r="Q90" s="181"/>
      <c r="R90" s="181"/>
      <c r="S90" s="181"/>
      <c r="T90" s="181"/>
    </row>
    <row r="91" spans="10:20" ht="30" x14ac:dyDescent="0.5">
      <c r="J91" s="90"/>
      <c r="K91" s="90"/>
      <c r="N91" s="91"/>
      <c r="O91" s="181"/>
      <c r="P91" s="181"/>
      <c r="Q91" s="181"/>
      <c r="R91" s="181"/>
      <c r="S91" s="181"/>
      <c r="T91" s="181"/>
    </row>
    <row r="92" spans="10:20" ht="30" x14ac:dyDescent="0.5">
      <c r="J92" s="90"/>
      <c r="K92" s="90"/>
      <c r="N92" s="91"/>
      <c r="O92" s="181"/>
      <c r="P92" s="181"/>
      <c r="Q92" s="181"/>
      <c r="R92" s="181"/>
      <c r="S92" s="181"/>
      <c r="T92" s="181"/>
    </row>
    <row r="93" spans="10:20" ht="30" x14ac:dyDescent="0.5">
      <c r="J93" s="90"/>
      <c r="K93" s="90"/>
      <c r="N93" s="91"/>
      <c r="O93" s="181"/>
      <c r="P93" s="181"/>
      <c r="Q93" s="181"/>
      <c r="R93" s="181"/>
      <c r="S93" s="181"/>
      <c r="T93" s="181"/>
    </row>
    <row r="94" spans="10:20" ht="30" x14ac:dyDescent="0.5">
      <c r="J94" s="90"/>
      <c r="K94" s="90"/>
      <c r="N94" s="91"/>
      <c r="O94" s="181"/>
      <c r="P94" s="181"/>
      <c r="Q94" s="181"/>
      <c r="R94" s="181"/>
      <c r="S94" s="181"/>
      <c r="T94" s="181"/>
    </row>
    <row r="95" spans="10:20" ht="30" x14ac:dyDescent="0.5">
      <c r="J95" s="90"/>
      <c r="K95" s="90"/>
      <c r="N95" s="91"/>
      <c r="O95" s="181"/>
      <c r="P95" s="181"/>
      <c r="Q95" s="181"/>
      <c r="R95" s="181"/>
      <c r="S95" s="181"/>
      <c r="T95" s="181"/>
    </row>
    <row r="96" spans="10:20" ht="30" x14ac:dyDescent="0.5">
      <c r="J96" s="90"/>
      <c r="K96" s="90"/>
      <c r="N96" s="91"/>
      <c r="O96" s="181"/>
      <c r="P96" s="181"/>
      <c r="Q96" s="181"/>
      <c r="R96" s="181"/>
      <c r="S96" s="181"/>
      <c r="T96" s="181"/>
    </row>
    <row r="97" spans="10:20" ht="30" x14ac:dyDescent="0.5">
      <c r="J97" s="90"/>
      <c r="K97" s="90"/>
      <c r="N97" s="91"/>
      <c r="O97" s="181"/>
      <c r="P97" s="181"/>
      <c r="Q97" s="181"/>
      <c r="R97" s="181"/>
      <c r="S97" s="181"/>
      <c r="T97" s="181"/>
    </row>
    <row r="98" spans="10:20" ht="30" x14ac:dyDescent="0.5">
      <c r="J98" s="90"/>
      <c r="K98" s="90"/>
      <c r="N98" s="91"/>
      <c r="O98" s="181"/>
      <c r="P98" s="181"/>
      <c r="Q98" s="181"/>
      <c r="R98" s="181"/>
      <c r="S98" s="181"/>
      <c r="T98" s="181"/>
    </row>
    <row r="99" spans="10:20" ht="30" x14ac:dyDescent="0.5">
      <c r="J99" s="90"/>
      <c r="K99" s="90"/>
      <c r="N99" s="91"/>
      <c r="O99" s="181"/>
      <c r="P99" s="181"/>
      <c r="Q99" s="181"/>
      <c r="R99" s="181"/>
      <c r="S99" s="181"/>
      <c r="T99" s="181"/>
    </row>
    <row r="100" spans="10:20" ht="30" x14ac:dyDescent="0.5">
      <c r="J100" s="90"/>
      <c r="K100" s="90"/>
      <c r="N100" s="91"/>
      <c r="O100" s="181"/>
      <c r="P100" s="181"/>
      <c r="Q100" s="181"/>
      <c r="R100" s="181"/>
      <c r="S100" s="181"/>
      <c r="T100" s="181"/>
    </row>
    <row r="101" spans="10:20" ht="30" x14ac:dyDescent="0.5">
      <c r="J101" s="90"/>
      <c r="K101" s="90"/>
      <c r="N101" s="91"/>
      <c r="O101" s="181"/>
      <c r="P101" s="181"/>
      <c r="Q101" s="181"/>
      <c r="R101" s="181"/>
      <c r="S101" s="181"/>
      <c r="T101" s="181"/>
    </row>
    <row r="102" spans="10:20" ht="30" x14ac:dyDescent="0.5">
      <c r="J102" s="90"/>
      <c r="K102" s="90"/>
      <c r="N102" s="91"/>
      <c r="O102" s="181"/>
      <c r="P102" s="181"/>
      <c r="Q102" s="181"/>
      <c r="R102" s="181"/>
      <c r="S102" s="181"/>
      <c r="T102" s="181"/>
    </row>
    <row r="103" spans="10:20" ht="30" x14ac:dyDescent="0.5">
      <c r="J103" s="90"/>
      <c r="K103" s="90"/>
      <c r="N103" s="91"/>
      <c r="O103" s="181"/>
      <c r="P103" s="181"/>
      <c r="Q103" s="181"/>
      <c r="R103" s="181"/>
      <c r="S103" s="181"/>
      <c r="T103" s="181"/>
    </row>
    <row r="104" spans="10:20" ht="30" x14ac:dyDescent="0.5">
      <c r="J104" s="90"/>
      <c r="K104" s="90"/>
      <c r="N104" s="91"/>
      <c r="O104" s="181"/>
      <c r="P104" s="181"/>
      <c r="Q104" s="181"/>
      <c r="R104" s="181"/>
      <c r="S104" s="181"/>
      <c r="T104" s="181"/>
    </row>
    <row r="105" spans="10:20" ht="30" x14ac:dyDescent="0.5">
      <c r="J105" s="90"/>
      <c r="K105" s="90"/>
      <c r="N105" s="91"/>
      <c r="O105" s="181"/>
      <c r="P105" s="181"/>
      <c r="Q105" s="181"/>
      <c r="R105" s="181"/>
      <c r="S105" s="181"/>
      <c r="T105" s="181"/>
    </row>
    <row r="106" spans="10:20" ht="30" x14ac:dyDescent="0.5">
      <c r="J106" s="90"/>
      <c r="K106" s="90"/>
      <c r="N106" s="91"/>
      <c r="O106" s="181"/>
      <c r="P106" s="181"/>
      <c r="Q106" s="181"/>
      <c r="R106" s="181"/>
      <c r="S106" s="181"/>
      <c r="T106" s="181"/>
    </row>
    <row r="107" spans="10:20" ht="30" x14ac:dyDescent="0.5">
      <c r="J107" s="90"/>
      <c r="K107" s="90"/>
      <c r="N107" s="91"/>
      <c r="O107" s="181"/>
      <c r="P107" s="181"/>
      <c r="Q107" s="181"/>
      <c r="R107" s="181"/>
      <c r="S107" s="181"/>
      <c r="T107" s="181"/>
    </row>
    <row r="108" spans="10:20" ht="30" x14ac:dyDescent="0.5">
      <c r="J108" s="90"/>
      <c r="K108" s="90"/>
      <c r="N108" s="91"/>
      <c r="O108" s="181"/>
      <c r="P108" s="181"/>
      <c r="Q108" s="181"/>
      <c r="R108" s="181"/>
      <c r="S108" s="181"/>
      <c r="T108" s="181"/>
    </row>
    <row r="109" spans="10:20" ht="30" x14ac:dyDescent="0.5">
      <c r="J109" s="90"/>
      <c r="K109" s="90"/>
      <c r="N109" s="91"/>
      <c r="O109" s="181"/>
      <c r="P109" s="181"/>
      <c r="Q109" s="181"/>
      <c r="R109" s="181"/>
      <c r="S109" s="181"/>
      <c r="T109" s="181"/>
    </row>
    <row r="110" spans="10:20" ht="30" x14ac:dyDescent="0.5">
      <c r="J110" s="90"/>
      <c r="K110" s="90"/>
      <c r="N110" s="91"/>
      <c r="O110" s="181"/>
      <c r="P110" s="181"/>
      <c r="Q110" s="181"/>
      <c r="R110" s="181"/>
      <c r="S110" s="181"/>
      <c r="T110" s="181"/>
    </row>
    <row r="111" spans="10:20" ht="30" x14ac:dyDescent="0.5">
      <c r="J111" s="90"/>
      <c r="K111" s="90"/>
      <c r="N111" s="91"/>
      <c r="O111" s="181"/>
      <c r="P111" s="181"/>
      <c r="Q111" s="181"/>
      <c r="R111" s="181"/>
      <c r="S111" s="181"/>
      <c r="T111" s="181"/>
    </row>
    <row r="112" spans="10:20" ht="30" x14ac:dyDescent="0.5">
      <c r="J112" s="90"/>
      <c r="K112" s="90"/>
      <c r="N112" s="91"/>
      <c r="O112" s="181"/>
      <c r="P112" s="181"/>
      <c r="Q112" s="181"/>
      <c r="R112" s="181"/>
      <c r="S112" s="181"/>
      <c r="T112" s="181"/>
    </row>
    <row r="113" spans="10:20" ht="30" x14ac:dyDescent="0.5">
      <c r="J113" s="90"/>
      <c r="K113" s="90"/>
      <c r="N113" s="91"/>
      <c r="O113" s="181"/>
      <c r="P113" s="181"/>
      <c r="Q113" s="181"/>
      <c r="R113" s="181"/>
      <c r="S113" s="181"/>
      <c r="T113" s="181"/>
    </row>
    <row r="114" spans="10:20" ht="30" x14ac:dyDescent="0.5">
      <c r="J114" s="90"/>
      <c r="K114" s="90"/>
      <c r="N114" s="91"/>
      <c r="O114" s="181"/>
      <c r="P114" s="181"/>
      <c r="Q114" s="181"/>
      <c r="R114" s="181"/>
      <c r="S114" s="181"/>
      <c r="T114" s="181"/>
    </row>
    <row r="115" spans="10:20" ht="30" x14ac:dyDescent="0.5">
      <c r="J115" s="90"/>
      <c r="K115" s="90"/>
      <c r="N115" s="91"/>
      <c r="O115" s="181"/>
      <c r="P115" s="181"/>
      <c r="Q115" s="181"/>
      <c r="R115" s="181"/>
      <c r="S115" s="181"/>
      <c r="T115" s="181"/>
    </row>
    <row r="116" spans="10:20" ht="30" x14ac:dyDescent="0.5">
      <c r="J116" s="90"/>
      <c r="K116" s="90"/>
      <c r="N116" s="91"/>
      <c r="O116" s="181"/>
      <c r="P116" s="181"/>
      <c r="Q116" s="181"/>
      <c r="R116" s="181"/>
      <c r="S116" s="181"/>
      <c r="T116" s="181"/>
    </row>
    <row r="117" spans="10:20" ht="30" x14ac:dyDescent="0.5">
      <c r="J117" s="90"/>
      <c r="K117" s="90"/>
      <c r="N117" s="91"/>
      <c r="O117" s="181"/>
      <c r="P117" s="181"/>
      <c r="Q117" s="181"/>
      <c r="R117" s="181"/>
      <c r="S117" s="181"/>
      <c r="T117" s="181"/>
    </row>
    <row r="118" spans="10:20" ht="30" x14ac:dyDescent="0.5">
      <c r="J118" s="90"/>
      <c r="K118" s="90"/>
      <c r="N118" s="91"/>
      <c r="O118" s="181"/>
      <c r="P118" s="181"/>
      <c r="Q118" s="181"/>
      <c r="R118" s="181"/>
      <c r="S118" s="181"/>
      <c r="T118" s="181"/>
    </row>
    <row r="119" spans="10:20" ht="30" x14ac:dyDescent="0.5">
      <c r="J119" s="90"/>
      <c r="K119" s="90"/>
      <c r="N119" s="91"/>
      <c r="O119" s="181"/>
      <c r="P119" s="181"/>
      <c r="Q119" s="181"/>
      <c r="R119" s="181"/>
      <c r="S119" s="181"/>
      <c r="T119" s="181"/>
    </row>
    <row r="120" spans="10:20" ht="30" x14ac:dyDescent="0.5">
      <c r="J120" s="90"/>
      <c r="K120" s="90"/>
      <c r="N120" s="91"/>
      <c r="O120" s="181"/>
      <c r="P120" s="181"/>
      <c r="Q120" s="181"/>
      <c r="R120" s="181"/>
      <c r="S120" s="181"/>
      <c r="T120" s="181"/>
    </row>
    <row r="121" spans="10:20" ht="30" x14ac:dyDescent="0.5">
      <c r="J121" s="90"/>
      <c r="K121" s="90"/>
      <c r="N121" s="91"/>
      <c r="O121" s="181"/>
      <c r="P121" s="181"/>
      <c r="Q121" s="181"/>
      <c r="R121" s="181"/>
      <c r="S121" s="181"/>
      <c r="T121" s="181"/>
    </row>
    <row r="122" spans="10:20" ht="30" x14ac:dyDescent="0.5">
      <c r="J122" s="90"/>
      <c r="K122" s="90"/>
      <c r="N122" s="91"/>
      <c r="O122" s="181"/>
      <c r="P122" s="181"/>
      <c r="Q122" s="181"/>
      <c r="R122" s="181"/>
      <c r="S122" s="181"/>
      <c r="T122" s="181"/>
    </row>
    <row r="123" spans="10:20" ht="30" x14ac:dyDescent="0.5">
      <c r="J123" s="90"/>
      <c r="K123" s="90"/>
      <c r="N123" s="91"/>
      <c r="O123" s="181"/>
      <c r="P123" s="181"/>
      <c r="Q123" s="181"/>
      <c r="R123" s="181"/>
      <c r="S123" s="181"/>
      <c r="T123" s="181"/>
    </row>
    <row r="124" spans="10:20" ht="30" x14ac:dyDescent="0.5">
      <c r="J124" s="90"/>
      <c r="K124" s="90"/>
      <c r="N124" s="91"/>
      <c r="O124" s="181"/>
      <c r="P124" s="181"/>
      <c r="Q124" s="181"/>
      <c r="R124" s="181"/>
      <c r="S124" s="181"/>
      <c r="T124" s="181"/>
    </row>
    <row r="125" spans="10:20" ht="30" x14ac:dyDescent="0.5">
      <c r="J125" s="90"/>
      <c r="K125" s="90"/>
      <c r="N125" s="91"/>
      <c r="O125" s="181"/>
      <c r="P125" s="181"/>
      <c r="Q125" s="181"/>
      <c r="R125" s="181"/>
      <c r="S125" s="181"/>
      <c r="T125" s="181"/>
    </row>
    <row r="126" spans="10:20" ht="30" x14ac:dyDescent="0.5">
      <c r="J126" s="90"/>
      <c r="K126" s="90"/>
      <c r="N126" s="91"/>
      <c r="O126" s="181"/>
      <c r="P126" s="181"/>
      <c r="Q126" s="181"/>
      <c r="R126" s="181"/>
      <c r="S126" s="181"/>
      <c r="T126" s="181"/>
    </row>
    <row r="127" spans="10:20" ht="30" x14ac:dyDescent="0.5">
      <c r="J127" s="90"/>
      <c r="K127" s="90"/>
      <c r="N127" s="91"/>
      <c r="O127" s="181"/>
      <c r="P127" s="181"/>
      <c r="Q127" s="181"/>
      <c r="R127" s="181"/>
      <c r="S127" s="181"/>
      <c r="T127" s="181"/>
    </row>
    <row r="128" spans="10:20" ht="30" x14ac:dyDescent="0.5">
      <c r="J128" s="90"/>
      <c r="K128" s="90"/>
      <c r="N128" s="91"/>
      <c r="O128" s="181"/>
      <c r="P128" s="181"/>
      <c r="Q128" s="181"/>
      <c r="R128" s="181"/>
      <c r="S128" s="181"/>
      <c r="T128" s="181"/>
    </row>
    <row r="129" spans="10:20" ht="30" x14ac:dyDescent="0.5">
      <c r="J129" s="90"/>
      <c r="K129" s="90"/>
      <c r="N129" s="91"/>
      <c r="O129" s="181"/>
      <c r="P129" s="181"/>
      <c r="Q129" s="181"/>
      <c r="R129" s="181"/>
      <c r="S129" s="181"/>
      <c r="T129" s="181"/>
    </row>
    <row r="130" spans="10:20" ht="30" x14ac:dyDescent="0.5">
      <c r="J130" s="90"/>
      <c r="K130" s="90"/>
      <c r="N130" s="91"/>
      <c r="O130" s="181"/>
      <c r="P130" s="181"/>
      <c r="Q130" s="181"/>
      <c r="R130" s="181"/>
      <c r="S130" s="181"/>
      <c r="T130" s="181"/>
    </row>
    <row r="131" spans="10:20" ht="30" x14ac:dyDescent="0.5">
      <c r="J131" s="90"/>
      <c r="K131" s="90"/>
      <c r="N131" s="91"/>
      <c r="O131" s="181"/>
      <c r="P131" s="181"/>
      <c r="Q131" s="181"/>
      <c r="R131" s="181"/>
      <c r="S131" s="181"/>
      <c r="T131" s="181"/>
    </row>
    <row r="132" spans="10:20" ht="30" x14ac:dyDescent="0.5">
      <c r="J132" s="90"/>
      <c r="K132" s="90"/>
      <c r="N132" s="91"/>
      <c r="O132" s="181"/>
      <c r="P132" s="181"/>
      <c r="Q132" s="181"/>
      <c r="R132" s="181"/>
      <c r="S132" s="181"/>
      <c r="T132" s="181"/>
    </row>
    <row r="133" spans="10:20" ht="30" x14ac:dyDescent="0.5">
      <c r="J133" s="90"/>
      <c r="K133" s="90"/>
      <c r="N133" s="91"/>
      <c r="O133" s="181"/>
      <c r="P133" s="181"/>
      <c r="Q133" s="181"/>
      <c r="R133" s="181"/>
      <c r="S133" s="181"/>
      <c r="T133" s="181"/>
    </row>
    <row r="134" spans="10:20" ht="30" x14ac:dyDescent="0.5">
      <c r="J134" s="90"/>
      <c r="K134" s="90"/>
      <c r="N134" s="91"/>
      <c r="O134" s="181"/>
      <c r="P134" s="181"/>
      <c r="Q134" s="181"/>
      <c r="R134" s="181"/>
      <c r="S134" s="181"/>
      <c r="T134" s="181"/>
    </row>
    <row r="135" spans="10:20" ht="30" x14ac:dyDescent="0.5">
      <c r="J135" s="90"/>
      <c r="K135" s="90"/>
      <c r="N135" s="91"/>
      <c r="O135" s="181"/>
      <c r="P135" s="181"/>
      <c r="Q135" s="181"/>
      <c r="R135" s="181"/>
      <c r="S135" s="181"/>
      <c r="T135" s="181"/>
    </row>
    <row r="136" spans="10:20" ht="30" x14ac:dyDescent="0.5">
      <c r="J136" s="90"/>
      <c r="K136" s="90"/>
      <c r="N136" s="91"/>
      <c r="O136" s="181"/>
      <c r="P136" s="181"/>
      <c r="Q136" s="181"/>
      <c r="R136" s="181"/>
      <c r="S136" s="181"/>
      <c r="T136" s="181"/>
    </row>
    <row r="137" spans="10:20" ht="30" x14ac:dyDescent="0.5">
      <c r="J137" s="90"/>
      <c r="K137" s="90"/>
      <c r="N137" s="91"/>
      <c r="O137" s="181"/>
      <c r="P137" s="181"/>
      <c r="Q137" s="181"/>
      <c r="R137" s="181"/>
      <c r="S137" s="181"/>
      <c r="T137" s="181"/>
    </row>
    <row r="138" spans="10:20" ht="30" x14ac:dyDescent="0.5">
      <c r="J138" s="90"/>
      <c r="K138" s="90"/>
      <c r="N138" s="91"/>
      <c r="O138" s="181"/>
      <c r="P138" s="181"/>
      <c r="Q138" s="181"/>
      <c r="R138" s="181"/>
      <c r="S138" s="181"/>
      <c r="T138" s="181"/>
    </row>
    <row r="139" spans="10:20" ht="30" x14ac:dyDescent="0.5">
      <c r="J139" s="90"/>
      <c r="K139" s="90"/>
      <c r="N139" s="91"/>
      <c r="O139" s="181"/>
      <c r="P139" s="181"/>
      <c r="Q139" s="181"/>
      <c r="R139" s="181"/>
      <c r="S139" s="181"/>
      <c r="T139" s="181"/>
    </row>
    <row r="140" spans="10:20" ht="30" x14ac:dyDescent="0.5">
      <c r="J140" s="90"/>
      <c r="K140" s="90"/>
      <c r="N140" s="91"/>
      <c r="O140" s="181"/>
      <c r="P140" s="181"/>
      <c r="Q140" s="181"/>
      <c r="R140" s="181"/>
      <c r="S140" s="181"/>
      <c r="T140" s="181"/>
    </row>
    <row r="141" spans="10:20" ht="30" x14ac:dyDescent="0.5">
      <c r="J141" s="90"/>
      <c r="K141" s="90"/>
      <c r="N141" s="91"/>
      <c r="O141" s="181"/>
      <c r="P141" s="181"/>
      <c r="Q141" s="181"/>
      <c r="R141" s="181"/>
      <c r="S141" s="181"/>
      <c r="T141" s="181"/>
    </row>
    <row r="142" spans="10:20" ht="30" x14ac:dyDescent="0.5">
      <c r="J142" s="90"/>
      <c r="K142" s="90"/>
      <c r="N142" s="91"/>
      <c r="O142" s="181"/>
      <c r="P142" s="181"/>
      <c r="Q142" s="181"/>
      <c r="R142" s="181"/>
      <c r="S142" s="181"/>
      <c r="T142" s="181"/>
    </row>
    <row r="143" spans="10:20" ht="30" x14ac:dyDescent="0.5">
      <c r="J143" s="90"/>
      <c r="K143" s="90"/>
      <c r="N143" s="91"/>
      <c r="O143" s="181"/>
      <c r="P143" s="181"/>
      <c r="Q143" s="181"/>
      <c r="R143" s="181"/>
      <c r="S143" s="181"/>
      <c r="T143" s="181"/>
    </row>
    <row r="144" spans="10:20" ht="30" x14ac:dyDescent="0.5">
      <c r="J144" s="90"/>
      <c r="K144" s="90"/>
      <c r="N144" s="91"/>
      <c r="O144" s="181"/>
      <c r="P144" s="181"/>
      <c r="Q144" s="181"/>
      <c r="R144" s="181"/>
      <c r="S144" s="181"/>
      <c r="T144" s="181"/>
    </row>
    <row r="145" spans="10:20" ht="30" x14ac:dyDescent="0.5">
      <c r="J145" s="90"/>
      <c r="K145" s="90"/>
      <c r="N145" s="91"/>
      <c r="O145" s="181"/>
      <c r="P145" s="181"/>
      <c r="Q145" s="181"/>
      <c r="R145" s="181"/>
      <c r="S145" s="181"/>
      <c r="T145" s="181"/>
    </row>
    <row r="146" spans="10:20" ht="30" x14ac:dyDescent="0.5">
      <c r="J146" s="90"/>
      <c r="K146" s="90"/>
      <c r="N146" s="91"/>
      <c r="O146" s="181"/>
      <c r="P146" s="181"/>
      <c r="Q146" s="181"/>
      <c r="R146" s="181"/>
      <c r="S146" s="181"/>
      <c r="T146" s="181"/>
    </row>
    <row r="147" spans="10:20" ht="30" x14ac:dyDescent="0.5">
      <c r="J147" s="90"/>
      <c r="K147" s="90"/>
      <c r="N147" s="91"/>
      <c r="O147" s="181"/>
      <c r="P147" s="181"/>
      <c r="Q147" s="181"/>
      <c r="R147" s="181"/>
      <c r="S147" s="181"/>
      <c r="T147" s="181"/>
    </row>
    <row r="148" spans="10:20" ht="30" x14ac:dyDescent="0.5">
      <c r="J148" s="90"/>
      <c r="K148" s="90"/>
      <c r="N148" s="91"/>
      <c r="O148" s="181"/>
      <c r="P148" s="181"/>
      <c r="Q148" s="181"/>
      <c r="R148" s="181"/>
      <c r="S148" s="181"/>
      <c r="T148" s="181"/>
    </row>
    <row r="149" spans="10:20" ht="30" x14ac:dyDescent="0.5">
      <c r="J149" s="90"/>
      <c r="K149" s="90"/>
      <c r="N149" s="91"/>
      <c r="O149" s="181"/>
      <c r="P149" s="181"/>
      <c r="Q149" s="181"/>
      <c r="R149" s="181"/>
      <c r="S149" s="181"/>
      <c r="T149" s="181"/>
    </row>
    <row r="150" spans="10:20" ht="30" x14ac:dyDescent="0.5">
      <c r="J150" s="90"/>
      <c r="K150" s="90"/>
      <c r="N150" s="91"/>
      <c r="O150" s="181"/>
      <c r="P150" s="181"/>
      <c r="Q150" s="181"/>
      <c r="R150" s="181"/>
      <c r="S150" s="181"/>
      <c r="T150" s="181"/>
    </row>
    <row r="151" spans="10:20" ht="30" x14ac:dyDescent="0.5">
      <c r="J151" s="90"/>
      <c r="K151" s="90"/>
      <c r="N151" s="91"/>
      <c r="O151" s="181"/>
      <c r="P151" s="181"/>
      <c r="Q151" s="181"/>
      <c r="R151" s="181"/>
      <c r="S151" s="181"/>
      <c r="T151" s="181"/>
    </row>
    <row r="152" spans="10:20" ht="30" x14ac:dyDescent="0.5">
      <c r="J152" s="90"/>
      <c r="K152" s="90"/>
      <c r="N152" s="91"/>
      <c r="O152" s="181"/>
      <c r="P152" s="181"/>
      <c r="Q152" s="181"/>
      <c r="R152" s="181"/>
      <c r="S152" s="181"/>
      <c r="T152" s="181"/>
    </row>
    <row r="153" spans="10:20" ht="30" x14ac:dyDescent="0.5">
      <c r="J153" s="90"/>
      <c r="K153" s="90"/>
      <c r="N153" s="91"/>
      <c r="O153" s="181"/>
      <c r="P153" s="181"/>
      <c r="Q153" s="181"/>
      <c r="R153" s="181"/>
      <c r="S153" s="181"/>
      <c r="T153" s="181"/>
    </row>
    <row r="154" spans="10:20" ht="30" x14ac:dyDescent="0.5">
      <c r="J154" s="90"/>
      <c r="K154" s="90"/>
      <c r="N154" s="91"/>
      <c r="O154" s="181"/>
      <c r="P154" s="181"/>
      <c r="Q154" s="181"/>
      <c r="R154" s="181"/>
      <c r="S154" s="181"/>
      <c r="T154" s="181"/>
    </row>
    <row r="155" spans="10:20" ht="30" x14ac:dyDescent="0.5">
      <c r="J155" s="90"/>
      <c r="K155" s="90"/>
      <c r="N155" s="91"/>
      <c r="O155" s="181"/>
      <c r="P155" s="181"/>
      <c r="Q155" s="181"/>
      <c r="R155" s="181"/>
      <c r="S155" s="181"/>
      <c r="T155" s="181"/>
    </row>
    <row r="156" spans="10:20" ht="30" x14ac:dyDescent="0.5">
      <c r="J156" s="90"/>
      <c r="K156" s="90"/>
      <c r="N156" s="91"/>
      <c r="O156" s="181"/>
      <c r="P156" s="181"/>
      <c r="Q156" s="181"/>
      <c r="R156" s="181"/>
      <c r="S156" s="181"/>
      <c r="T156" s="181"/>
    </row>
    <row r="157" spans="10:20" ht="30" x14ac:dyDescent="0.5">
      <c r="J157" s="90"/>
      <c r="K157" s="90"/>
      <c r="N157" s="91"/>
      <c r="O157" s="181"/>
      <c r="P157" s="181"/>
      <c r="Q157" s="181"/>
      <c r="R157" s="181"/>
      <c r="S157" s="181"/>
      <c r="T157" s="181"/>
    </row>
    <row r="158" spans="10:20" ht="30" x14ac:dyDescent="0.5">
      <c r="J158" s="90"/>
      <c r="K158" s="90"/>
      <c r="N158" s="91"/>
      <c r="O158" s="181"/>
      <c r="P158" s="181"/>
      <c r="Q158" s="181"/>
      <c r="R158" s="181"/>
      <c r="S158" s="181"/>
      <c r="T158" s="181"/>
    </row>
    <row r="159" spans="10:20" ht="30" x14ac:dyDescent="0.5">
      <c r="J159" s="90"/>
      <c r="K159" s="90"/>
      <c r="N159" s="91"/>
      <c r="O159" s="181"/>
      <c r="P159" s="181"/>
      <c r="Q159" s="181"/>
      <c r="R159" s="181"/>
      <c r="S159" s="181"/>
      <c r="T159" s="181"/>
    </row>
    <row r="160" spans="10:20" ht="30" x14ac:dyDescent="0.5">
      <c r="J160" s="90"/>
      <c r="K160" s="90"/>
      <c r="N160" s="91"/>
      <c r="O160" s="181"/>
      <c r="P160" s="181"/>
      <c r="Q160" s="181"/>
      <c r="R160" s="181"/>
      <c r="S160" s="181"/>
      <c r="T160" s="181"/>
    </row>
    <row r="161" spans="10:20" ht="30" x14ac:dyDescent="0.5">
      <c r="J161" s="90"/>
      <c r="K161" s="90"/>
      <c r="N161" s="91"/>
      <c r="O161" s="181"/>
      <c r="P161" s="181"/>
      <c r="Q161" s="181"/>
      <c r="R161" s="181"/>
      <c r="S161" s="181"/>
      <c r="T161" s="181"/>
    </row>
    <row r="162" spans="10:20" ht="30" x14ac:dyDescent="0.5">
      <c r="J162" s="90"/>
      <c r="K162" s="90"/>
      <c r="N162" s="91"/>
      <c r="O162" s="181"/>
      <c r="P162" s="181"/>
      <c r="Q162" s="181"/>
      <c r="R162" s="181"/>
      <c r="S162" s="181"/>
      <c r="T162" s="181"/>
    </row>
    <row r="163" spans="10:20" ht="30" x14ac:dyDescent="0.5">
      <c r="J163" s="90"/>
      <c r="K163" s="90"/>
      <c r="N163" s="91"/>
      <c r="O163" s="181"/>
      <c r="P163" s="181"/>
      <c r="Q163" s="181"/>
      <c r="R163" s="181"/>
      <c r="S163" s="181"/>
      <c r="T163" s="181"/>
    </row>
    <row r="164" spans="10:20" ht="30" x14ac:dyDescent="0.5">
      <c r="J164" s="90"/>
      <c r="K164" s="90"/>
      <c r="N164" s="91"/>
      <c r="O164" s="181"/>
      <c r="P164" s="181"/>
      <c r="Q164" s="181"/>
      <c r="R164" s="181"/>
      <c r="S164" s="181"/>
      <c r="T164" s="181"/>
    </row>
    <row r="165" spans="10:20" ht="30" x14ac:dyDescent="0.5">
      <c r="J165" s="90"/>
      <c r="K165" s="90"/>
      <c r="N165" s="91"/>
      <c r="O165" s="181"/>
      <c r="P165" s="181"/>
      <c r="Q165" s="181"/>
      <c r="R165" s="181"/>
      <c r="S165" s="181"/>
      <c r="T165" s="181"/>
    </row>
    <row r="166" spans="10:20" ht="30" x14ac:dyDescent="0.5">
      <c r="J166" s="90"/>
      <c r="K166" s="90"/>
      <c r="N166" s="91"/>
      <c r="O166" s="181"/>
      <c r="P166" s="181"/>
      <c r="Q166" s="181"/>
      <c r="R166" s="181"/>
      <c r="S166" s="181"/>
      <c r="T166" s="181"/>
    </row>
    <row r="167" spans="10:20" ht="30" x14ac:dyDescent="0.5">
      <c r="J167" s="90"/>
      <c r="K167" s="90"/>
      <c r="N167" s="91"/>
      <c r="O167" s="181"/>
      <c r="P167" s="181"/>
      <c r="Q167" s="181"/>
      <c r="R167" s="181"/>
      <c r="S167" s="181"/>
      <c r="T167" s="181"/>
    </row>
    <row r="168" spans="10:20" ht="30" x14ac:dyDescent="0.5">
      <c r="J168" s="90"/>
      <c r="K168" s="90"/>
      <c r="N168" s="91"/>
      <c r="O168" s="181"/>
      <c r="P168" s="181"/>
      <c r="Q168" s="181"/>
      <c r="R168" s="181"/>
      <c r="S168" s="181"/>
      <c r="T168" s="181"/>
    </row>
    <row r="169" spans="10:20" ht="30" x14ac:dyDescent="0.5">
      <c r="J169" s="90"/>
      <c r="K169" s="90"/>
      <c r="N169" s="91"/>
      <c r="O169" s="181"/>
      <c r="P169" s="181"/>
      <c r="Q169" s="181"/>
      <c r="R169" s="181"/>
      <c r="S169" s="181"/>
      <c r="T169" s="181"/>
    </row>
    <row r="170" spans="10:20" ht="30" x14ac:dyDescent="0.5">
      <c r="J170" s="90"/>
      <c r="K170" s="90"/>
      <c r="N170" s="91"/>
      <c r="O170" s="181"/>
      <c r="P170" s="181"/>
      <c r="Q170" s="181"/>
      <c r="R170" s="181"/>
      <c r="S170" s="181"/>
      <c r="T170" s="181"/>
    </row>
    <row r="171" spans="10:20" ht="30" x14ac:dyDescent="0.5">
      <c r="J171" s="90"/>
      <c r="K171" s="90"/>
      <c r="N171" s="91"/>
      <c r="O171" s="181"/>
      <c r="P171" s="181"/>
      <c r="Q171" s="181"/>
      <c r="R171" s="181"/>
      <c r="S171" s="181"/>
      <c r="T171" s="181"/>
    </row>
    <row r="172" spans="10:20" ht="30" x14ac:dyDescent="0.5">
      <c r="J172" s="90"/>
      <c r="K172" s="90"/>
      <c r="N172" s="91"/>
      <c r="O172" s="181"/>
      <c r="P172" s="181"/>
      <c r="Q172" s="181"/>
      <c r="R172" s="181"/>
      <c r="S172" s="181"/>
      <c r="T172" s="181"/>
    </row>
    <row r="173" spans="10:20" x14ac:dyDescent="0.4">
      <c r="N173" s="91"/>
      <c r="O173" s="181"/>
      <c r="P173" s="181"/>
      <c r="Q173" s="181"/>
      <c r="R173" s="181"/>
      <c r="S173" s="181"/>
      <c r="T173" s="181"/>
    </row>
    <row r="174" spans="10:20" x14ac:dyDescent="0.4">
      <c r="N174" s="91"/>
      <c r="O174" s="181"/>
      <c r="P174" s="181"/>
      <c r="Q174" s="181"/>
      <c r="R174" s="181"/>
      <c r="S174" s="181"/>
      <c r="T174" s="181"/>
    </row>
    <row r="175" spans="10:20" x14ac:dyDescent="0.4">
      <c r="N175" s="91"/>
      <c r="O175" s="181"/>
      <c r="P175" s="181"/>
      <c r="Q175" s="181"/>
      <c r="R175" s="181"/>
      <c r="S175" s="181"/>
      <c r="T175" s="181"/>
    </row>
    <row r="176" spans="10:20" x14ac:dyDescent="0.4">
      <c r="N176" s="91"/>
      <c r="O176" s="181"/>
      <c r="P176" s="181"/>
      <c r="Q176" s="181"/>
      <c r="R176" s="181"/>
      <c r="S176" s="181"/>
      <c r="T176" s="181"/>
    </row>
    <row r="177" spans="14:20" x14ac:dyDescent="0.4">
      <c r="N177" s="91"/>
      <c r="O177" s="181"/>
      <c r="P177" s="181"/>
      <c r="Q177" s="181"/>
      <c r="R177" s="181"/>
      <c r="S177" s="181"/>
      <c r="T177" s="181"/>
    </row>
    <row r="178" spans="14:20" x14ac:dyDescent="0.4">
      <c r="N178" s="91"/>
      <c r="O178" s="181"/>
      <c r="P178" s="181"/>
      <c r="Q178" s="181"/>
      <c r="R178" s="181"/>
      <c r="S178" s="181"/>
      <c r="T178" s="181"/>
    </row>
    <row r="179" spans="14:20" x14ac:dyDescent="0.4">
      <c r="N179" s="91"/>
      <c r="O179" s="181"/>
      <c r="P179" s="181"/>
      <c r="Q179" s="181"/>
      <c r="R179" s="181"/>
      <c r="S179" s="181"/>
      <c r="T179" s="181"/>
    </row>
    <row r="180" spans="14:20" x14ac:dyDescent="0.4">
      <c r="N180" s="91"/>
      <c r="O180" s="181"/>
      <c r="P180" s="181"/>
      <c r="Q180" s="181"/>
      <c r="R180" s="181"/>
      <c r="S180" s="181"/>
      <c r="T180" s="181"/>
    </row>
    <row r="181" spans="14:20" x14ac:dyDescent="0.4">
      <c r="N181" s="91"/>
      <c r="O181" s="181"/>
      <c r="P181" s="181"/>
      <c r="Q181" s="181"/>
      <c r="R181" s="181"/>
      <c r="S181" s="181"/>
      <c r="T181" s="181"/>
    </row>
    <row r="182" spans="14:20" x14ac:dyDescent="0.4">
      <c r="N182" s="91"/>
      <c r="O182" s="181"/>
      <c r="P182" s="181"/>
      <c r="Q182" s="181"/>
      <c r="R182" s="181"/>
      <c r="S182" s="181"/>
      <c r="T182" s="181"/>
    </row>
    <row r="183" spans="14:20" x14ac:dyDescent="0.4">
      <c r="N183" s="91"/>
      <c r="O183" s="181"/>
      <c r="P183" s="181"/>
      <c r="Q183" s="181"/>
      <c r="R183" s="181"/>
      <c r="S183" s="181"/>
      <c r="T183" s="181"/>
    </row>
    <row r="184" spans="14:20" x14ac:dyDescent="0.4">
      <c r="N184" s="91"/>
      <c r="O184" s="181"/>
      <c r="P184" s="181"/>
      <c r="Q184" s="181"/>
      <c r="R184" s="181"/>
      <c r="S184" s="181"/>
      <c r="T184" s="181"/>
    </row>
    <row r="185" spans="14:20" x14ac:dyDescent="0.4">
      <c r="N185" s="91"/>
      <c r="O185" s="181"/>
      <c r="P185" s="181"/>
      <c r="Q185" s="181"/>
      <c r="R185" s="181"/>
      <c r="S185" s="181"/>
      <c r="T185" s="181"/>
    </row>
    <row r="186" spans="14:20" x14ac:dyDescent="0.4">
      <c r="N186" s="91"/>
      <c r="O186" s="181"/>
      <c r="P186" s="181"/>
      <c r="Q186" s="181"/>
      <c r="R186" s="181"/>
      <c r="S186" s="181"/>
      <c r="T186" s="181"/>
    </row>
    <row r="187" spans="14:20" x14ac:dyDescent="0.4">
      <c r="N187" s="91"/>
      <c r="O187" s="181"/>
      <c r="P187" s="181"/>
      <c r="Q187" s="181"/>
      <c r="R187" s="181"/>
      <c r="S187" s="181"/>
      <c r="T187" s="181"/>
    </row>
    <row r="188" spans="14:20" x14ac:dyDescent="0.4">
      <c r="N188" s="91"/>
      <c r="O188" s="181"/>
      <c r="P188" s="181"/>
      <c r="Q188" s="181"/>
      <c r="R188" s="181"/>
      <c r="S188" s="181"/>
      <c r="T188" s="181"/>
    </row>
    <row r="189" spans="14:20" x14ac:dyDescent="0.4">
      <c r="N189" s="91"/>
      <c r="O189" s="181"/>
      <c r="P189" s="181"/>
      <c r="Q189" s="181"/>
      <c r="R189" s="181"/>
      <c r="S189" s="181"/>
      <c r="T189" s="181"/>
    </row>
    <row r="190" spans="14:20" x14ac:dyDescent="0.4">
      <c r="N190" s="91"/>
      <c r="O190" s="181"/>
      <c r="P190" s="181"/>
      <c r="Q190" s="181"/>
      <c r="R190" s="181"/>
      <c r="S190" s="181"/>
      <c r="T190" s="181"/>
    </row>
    <row r="191" spans="14:20" x14ac:dyDescent="0.4">
      <c r="N191" s="91"/>
      <c r="O191" s="181"/>
      <c r="P191" s="181"/>
      <c r="Q191" s="181"/>
      <c r="R191" s="181"/>
      <c r="S191" s="181"/>
      <c r="T191" s="181"/>
    </row>
    <row r="192" spans="14:20" x14ac:dyDescent="0.4">
      <c r="N192" s="91"/>
      <c r="O192" s="181"/>
      <c r="P192" s="181"/>
      <c r="Q192" s="181"/>
      <c r="R192" s="181"/>
      <c r="S192" s="181"/>
      <c r="T192" s="181"/>
    </row>
    <row r="193" spans="14:20" x14ac:dyDescent="0.4">
      <c r="N193" s="91"/>
      <c r="O193" s="181"/>
      <c r="P193" s="181"/>
      <c r="Q193" s="181"/>
      <c r="R193" s="181"/>
      <c r="S193" s="181"/>
      <c r="T193" s="181"/>
    </row>
    <row r="194" spans="14:20" x14ac:dyDescent="0.4">
      <c r="N194" s="91"/>
      <c r="O194" s="181"/>
      <c r="P194" s="181"/>
      <c r="Q194" s="181"/>
      <c r="R194" s="181"/>
      <c r="S194" s="181"/>
      <c r="T194" s="181"/>
    </row>
    <row r="195" spans="14:20" x14ac:dyDescent="0.4">
      <c r="N195" s="91"/>
      <c r="O195" s="181"/>
      <c r="P195" s="181"/>
      <c r="Q195" s="181"/>
      <c r="R195" s="181"/>
      <c r="S195" s="181"/>
      <c r="T195" s="181"/>
    </row>
    <row r="196" spans="14:20" x14ac:dyDescent="0.4">
      <c r="N196" s="91"/>
      <c r="O196" s="181"/>
      <c r="P196" s="181"/>
      <c r="Q196" s="181"/>
      <c r="R196" s="181"/>
      <c r="S196" s="181"/>
      <c r="T196" s="181"/>
    </row>
    <row r="197" spans="14:20" x14ac:dyDescent="0.4">
      <c r="N197" s="91"/>
      <c r="O197" s="181"/>
      <c r="P197" s="181"/>
      <c r="Q197" s="181"/>
      <c r="R197" s="181"/>
      <c r="S197" s="181"/>
      <c r="T197" s="181"/>
    </row>
    <row r="198" spans="14:20" x14ac:dyDescent="0.4">
      <c r="N198" s="91"/>
      <c r="O198" s="181"/>
      <c r="P198" s="181"/>
      <c r="Q198" s="181"/>
      <c r="R198" s="181"/>
      <c r="S198" s="181"/>
      <c r="T198" s="181"/>
    </row>
    <row r="199" spans="14:20" x14ac:dyDescent="0.4">
      <c r="N199" s="91"/>
      <c r="O199" s="181"/>
      <c r="P199" s="181"/>
      <c r="Q199" s="181"/>
      <c r="R199" s="181"/>
      <c r="S199" s="181"/>
      <c r="T199" s="181"/>
    </row>
    <row r="200" spans="14:20" x14ac:dyDescent="0.4">
      <c r="N200" s="91"/>
      <c r="O200" s="181"/>
      <c r="P200" s="181"/>
      <c r="Q200" s="181"/>
      <c r="R200" s="181"/>
      <c r="S200" s="181"/>
      <c r="T200" s="181"/>
    </row>
    <row r="201" spans="14:20" x14ac:dyDescent="0.4">
      <c r="N201" s="91"/>
      <c r="O201" s="181"/>
      <c r="P201" s="181"/>
      <c r="Q201" s="181"/>
      <c r="R201" s="181"/>
      <c r="S201" s="181"/>
      <c r="T201" s="181"/>
    </row>
    <row r="202" spans="14:20" x14ac:dyDescent="0.4">
      <c r="N202" s="91"/>
      <c r="O202" s="181"/>
      <c r="P202" s="181"/>
      <c r="Q202" s="181"/>
      <c r="R202" s="181"/>
      <c r="S202" s="181"/>
      <c r="T202" s="181"/>
    </row>
    <row r="203" spans="14:20" x14ac:dyDescent="0.4">
      <c r="N203" s="91"/>
      <c r="O203" s="181"/>
      <c r="P203" s="181"/>
      <c r="Q203" s="181"/>
      <c r="R203" s="181"/>
      <c r="S203" s="181"/>
      <c r="T203" s="181"/>
    </row>
    <row r="204" spans="14:20" x14ac:dyDescent="0.4">
      <c r="N204" s="91"/>
      <c r="O204" s="181"/>
      <c r="P204" s="181"/>
      <c r="Q204" s="181"/>
      <c r="R204" s="181"/>
      <c r="S204" s="181"/>
      <c r="T204" s="181"/>
    </row>
    <row r="205" spans="14:20" x14ac:dyDescent="0.4">
      <c r="N205" s="91"/>
      <c r="O205" s="181"/>
      <c r="P205" s="181"/>
      <c r="Q205" s="181"/>
      <c r="R205" s="181"/>
      <c r="S205" s="181"/>
      <c r="T205" s="181"/>
    </row>
    <row r="206" spans="14:20" x14ac:dyDescent="0.4">
      <c r="N206" s="91"/>
      <c r="O206" s="181"/>
      <c r="P206" s="181"/>
      <c r="Q206" s="181"/>
      <c r="R206" s="181"/>
      <c r="S206" s="181"/>
      <c r="T206" s="181"/>
    </row>
    <row r="207" spans="14:20" x14ac:dyDescent="0.4">
      <c r="N207" s="91"/>
      <c r="O207" s="181"/>
      <c r="P207" s="181"/>
      <c r="Q207" s="181"/>
      <c r="R207" s="181"/>
      <c r="S207" s="181"/>
      <c r="T207" s="181"/>
    </row>
    <row r="208" spans="14:20" x14ac:dyDescent="0.4">
      <c r="N208" s="91"/>
      <c r="O208" s="181"/>
      <c r="P208" s="181"/>
      <c r="Q208" s="181"/>
      <c r="R208" s="181"/>
      <c r="S208" s="181"/>
      <c r="T208" s="181"/>
    </row>
    <row r="209" spans="14:20" x14ac:dyDescent="0.4">
      <c r="N209" s="91"/>
      <c r="O209" s="181"/>
      <c r="P209" s="181"/>
      <c r="Q209" s="181"/>
      <c r="R209" s="181"/>
      <c r="S209" s="181"/>
      <c r="T209" s="181"/>
    </row>
    <row r="210" spans="14:20" x14ac:dyDescent="0.4">
      <c r="N210" s="91"/>
      <c r="O210" s="181"/>
      <c r="P210" s="181"/>
      <c r="Q210" s="181"/>
      <c r="R210" s="181"/>
      <c r="S210" s="181"/>
      <c r="T210" s="181"/>
    </row>
    <row r="211" spans="14:20" x14ac:dyDescent="0.4">
      <c r="N211" s="91"/>
      <c r="O211" s="181"/>
      <c r="P211" s="181"/>
      <c r="Q211" s="181"/>
      <c r="R211" s="181"/>
      <c r="S211" s="181"/>
      <c r="T211" s="181"/>
    </row>
    <row r="212" spans="14:20" x14ac:dyDescent="0.4">
      <c r="N212" s="91"/>
      <c r="O212" s="181"/>
      <c r="P212" s="181"/>
      <c r="Q212" s="181"/>
      <c r="R212" s="181"/>
      <c r="S212" s="181"/>
      <c r="T212" s="181"/>
    </row>
    <row r="213" spans="14:20" x14ac:dyDescent="0.4">
      <c r="N213" s="91"/>
      <c r="O213" s="181"/>
      <c r="P213" s="181"/>
      <c r="Q213" s="181"/>
      <c r="R213" s="181"/>
      <c r="S213" s="181"/>
      <c r="T213" s="181"/>
    </row>
  </sheetData>
  <mergeCells count="26">
    <mergeCell ref="K29:L29"/>
    <mergeCell ref="A30:L30"/>
    <mergeCell ref="A21:B22"/>
    <mergeCell ref="G21:J22"/>
    <mergeCell ref="K21:K22"/>
    <mergeCell ref="L21:L22"/>
    <mergeCell ref="A27:B29"/>
    <mergeCell ref="C27:D27"/>
    <mergeCell ref="K27:L27"/>
    <mergeCell ref="G28:I28"/>
    <mergeCell ref="K28:L28"/>
    <mergeCell ref="G29:I29"/>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E4:H6 K3:K4 G27 G28:I28">
    <cfRule type="cellIs" dxfId="41" priority="1" stopIfTrue="1" operator="equal">
      <formula>0</formula>
    </cfRule>
  </conditionalFormatting>
  <conditionalFormatting sqref="A9:A13 A16:A20 A23:A26">
    <cfRule type="cellIs" dxfId="40" priority="2" stopIfTrue="1" operator="greaterThan">
      <formula>0</formula>
    </cfRule>
  </conditionalFormatting>
  <conditionalFormatting sqref="T9 T23">
    <cfRule type="expression" dxfId="39" priority="3" stopIfTrue="1">
      <formula>S10&lt;&gt;T9</formula>
    </cfRule>
  </conditionalFormatting>
  <conditionalFormatting sqref="S10">
    <cfRule type="expression" dxfId="38" priority="4" stopIfTrue="1">
      <formula>$S$10&lt;&gt;$T$9</formula>
    </cfRule>
  </conditionalFormatting>
  <conditionalFormatting sqref="S11 U9">
    <cfRule type="expression" dxfId="37" priority="5" stopIfTrue="1">
      <formula>$U$9&lt;&gt;$S$11</formula>
    </cfRule>
  </conditionalFormatting>
  <conditionalFormatting sqref="V9 S12:S13">
    <cfRule type="expression" dxfId="36" priority="6" stopIfTrue="1">
      <formula>$V$9&lt;&gt;$S$12</formula>
    </cfRule>
  </conditionalFormatting>
  <conditionalFormatting sqref="T11 U10">
    <cfRule type="expression" dxfId="35" priority="7" stopIfTrue="1">
      <formula>$U$10&lt;&gt;$T$11</formula>
    </cfRule>
  </conditionalFormatting>
  <conditionalFormatting sqref="T12:T13 V10">
    <cfRule type="expression" dxfId="34" priority="8" stopIfTrue="1">
      <formula>$V$10&lt;&gt;$T$12</formula>
    </cfRule>
  </conditionalFormatting>
  <conditionalFormatting sqref="V11 U12:U13">
    <cfRule type="expression" dxfId="33" priority="9" stopIfTrue="1">
      <formula>$V$11&lt;&gt;$U$12</formula>
    </cfRule>
  </conditionalFormatting>
  <conditionalFormatting sqref="T16 S17">
    <cfRule type="expression" dxfId="32" priority="10" stopIfTrue="1">
      <formula>$S$17&lt;&gt;$T$16</formula>
    </cfRule>
  </conditionalFormatting>
  <conditionalFormatting sqref="U16 S18">
    <cfRule type="expression" dxfId="31" priority="11" stopIfTrue="1">
      <formula>$U$16&lt;&gt;$S$18</formula>
    </cfRule>
  </conditionalFormatting>
  <conditionalFormatting sqref="V16 S19:S20">
    <cfRule type="expression" dxfId="30" priority="12" stopIfTrue="1">
      <formula>$V$16&lt;&gt;$S$19</formula>
    </cfRule>
  </conditionalFormatting>
  <conditionalFormatting sqref="U17 T18">
    <cfRule type="expression" dxfId="29" priority="13" stopIfTrue="1">
      <formula>$U$17&lt;&gt;$T$18</formula>
    </cfRule>
  </conditionalFormatting>
  <conditionalFormatting sqref="V17 T19:T20">
    <cfRule type="expression" dxfId="28" priority="14" stopIfTrue="1">
      <formula>$V$17&lt;&gt;$T$19</formula>
    </cfRule>
  </conditionalFormatting>
  <conditionalFormatting sqref="V18 U19:U20">
    <cfRule type="expression" dxfId="27" priority="15" stopIfTrue="1">
      <formula>$V$18&lt;&gt;$U$19</formula>
    </cfRule>
  </conditionalFormatting>
  <conditionalFormatting sqref="U23 S25">
    <cfRule type="expression" dxfId="26" priority="16" stopIfTrue="1">
      <formula>$U$23&lt;&gt;$S$25</formula>
    </cfRule>
  </conditionalFormatting>
  <conditionalFormatting sqref="V23 S26">
    <cfRule type="expression" dxfId="25" priority="17" stopIfTrue="1">
      <formula>$V$23&lt;&gt;$S$26</formula>
    </cfRule>
  </conditionalFormatting>
  <conditionalFormatting sqref="S24">
    <cfRule type="expression" dxfId="24" priority="18" stopIfTrue="1">
      <formula>T23&lt;&gt;S24</formula>
    </cfRule>
  </conditionalFormatting>
  <conditionalFormatting sqref="U24 T25">
    <cfRule type="expression" dxfId="23" priority="19" stopIfTrue="1">
      <formula>$U$24&lt;&gt;$T$25</formula>
    </cfRule>
  </conditionalFormatting>
  <conditionalFormatting sqref="V24 T26">
    <cfRule type="expression" dxfId="22" priority="20" stopIfTrue="1">
      <formula>$V$24&lt;&gt;$T$26</formula>
    </cfRule>
  </conditionalFormatting>
  <conditionalFormatting sqref="V25 U26">
    <cfRule type="expression" dxfId="21"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E6DB1-326D-4C15-82E3-2F229FC1BE28}">
  <sheetPr codeName="List21"/>
  <dimension ref="A1:IU213"/>
  <sheetViews>
    <sheetView showGridLines="0" showZeros="0" topLeftCell="A4" zoomScale="50" zoomScaleNormal="50" workbookViewId="0">
      <selection activeCell="AJ18" sqref="AJ18"/>
    </sheetView>
  </sheetViews>
  <sheetFormatPr defaultColWidth="15.33203125" defaultRowHeight="21" x14ac:dyDescent="0.4"/>
  <cols>
    <col min="1" max="1" width="7.5546875" style="21" customWidth="1"/>
    <col min="2" max="2" width="5.5546875" style="21" customWidth="1"/>
    <col min="3" max="3" width="13.6640625" style="21" customWidth="1"/>
    <col min="4" max="4" width="47.5546875" style="21" customWidth="1"/>
    <col min="5" max="5" width="31.109375" style="21" customWidth="1"/>
    <col min="6" max="6" width="19.33203125" style="21" customWidth="1"/>
    <col min="7" max="10" width="18.5546875" style="21" customWidth="1"/>
    <col min="11" max="11" width="14.33203125" style="21" customWidth="1"/>
    <col min="12" max="12" width="16" style="21" customWidth="1"/>
    <col min="13" max="13" width="5" style="3" customWidth="1"/>
    <col min="14" max="14" width="14.44140625" style="5" hidden="1" customWidth="1"/>
    <col min="15" max="15" width="10.88671875" style="5" hidden="1" customWidth="1"/>
    <col min="16" max="16" width="24.44140625" style="5" hidden="1" customWidth="1"/>
    <col min="17" max="17" width="20.5546875" style="5" hidden="1" customWidth="1"/>
    <col min="18" max="23" width="14.5546875" style="5" hidden="1" customWidth="1"/>
    <col min="24" max="24" width="10.88671875" style="5" hidden="1" customWidth="1"/>
    <col min="25" max="25" width="24.6640625" style="5" hidden="1" customWidth="1"/>
    <col min="26" max="26" width="20.44140625" style="5" hidden="1" customWidth="1"/>
    <col min="27" max="30" width="15.33203125" style="5" hidden="1" customWidth="1"/>
    <col min="31" max="32" width="15" style="5" hidden="1" customWidth="1"/>
    <col min="33" max="34" width="15.33203125" style="5" hidden="1" customWidth="1"/>
    <col min="35" max="204" width="15.33203125" style="5" customWidth="1"/>
    <col min="205" max="205" width="3.109375" style="5" customWidth="1"/>
    <col min="206" max="256" width="15.33203125" style="5"/>
    <col min="257" max="257" width="7.5546875" style="5" customWidth="1"/>
    <col min="258" max="258" width="5.5546875" style="5" customWidth="1"/>
    <col min="259" max="259" width="13.6640625" style="5" customWidth="1"/>
    <col min="260" max="260" width="47.5546875" style="5" customWidth="1"/>
    <col min="261" max="261" width="31.109375" style="5" customWidth="1"/>
    <col min="262" max="262" width="19.33203125" style="5" customWidth="1"/>
    <col min="263" max="266" width="18.5546875" style="5" customWidth="1"/>
    <col min="267" max="267" width="14.33203125" style="5" customWidth="1"/>
    <col min="268" max="268" width="16" style="5" customWidth="1"/>
    <col min="269" max="269" width="5" style="5" customWidth="1"/>
    <col min="270" max="290" width="0" style="5" hidden="1" customWidth="1"/>
    <col min="291" max="460" width="15.33203125" style="5"/>
    <col min="461" max="461" width="3.109375" style="5" customWidth="1"/>
    <col min="462" max="512" width="15.33203125" style="5"/>
    <col min="513" max="513" width="7.5546875" style="5" customWidth="1"/>
    <col min="514" max="514" width="5.5546875" style="5" customWidth="1"/>
    <col min="515" max="515" width="13.6640625" style="5" customWidth="1"/>
    <col min="516" max="516" width="47.5546875" style="5" customWidth="1"/>
    <col min="517" max="517" width="31.109375" style="5" customWidth="1"/>
    <col min="518" max="518" width="19.33203125" style="5" customWidth="1"/>
    <col min="519" max="522" width="18.5546875" style="5" customWidth="1"/>
    <col min="523" max="523" width="14.33203125" style="5" customWidth="1"/>
    <col min="524" max="524" width="16" style="5" customWidth="1"/>
    <col min="525" max="525" width="5" style="5" customWidth="1"/>
    <col min="526" max="546" width="0" style="5" hidden="1" customWidth="1"/>
    <col min="547" max="716" width="15.33203125" style="5"/>
    <col min="717" max="717" width="3.109375" style="5" customWidth="1"/>
    <col min="718" max="768" width="15.33203125" style="5"/>
    <col min="769" max="769" width="7.5546875" style="5" customWidth="1"/>
    <col min="770" max="770" width="5.5546875" style="5" customWidth="1"/>
    <col min="771" max="771" width="13.6640625" style="5" customWidth="1"/>
    <col min="772" max="772" width="47.5546875" style="5" customWidth="1"/>
    <col min="773" max="773" width="31.109375" style="5" customWidth="1"/>
    <col min="774" max="774" width="19.33203125" style="5" customWidth="1"/>
    <col min="775" max="778" width="18.5546875" style="5" customWidth="1"/>
    <col min="779" max="779" width="14.33203125" style="5" customWidth="1"/>
    <col min="780" max="780" width="16" style="5" customWidth="1"/>
    <col min="781" max="781" width="5" style="5" customWidth="1"/>
    <col min="782" max="802" width="0" style="5" hidden="1" customWidth="1"/>
    <col min="803" max="972" width="15.33203125" style="5"/>
    <col min="973" max="973" width="3.109375" style="5" customWidth="1"/>
    <col min="974" max="1024" width="15.33203125" style="5"/>
    <col min="1025" max="1025" width="7.5546875" style="5" customWidth="1"/>
    <col min="1026" max="1026" width="5.5546875" style="5" customWidth="1"/>
    <col min="1027" max="1027" width="13.6640625" style="5" customWidth="1"/>
    <col min="1028" max="1028" width="47.5546875" style="5" customWidth="1"/>
    <col min="1029" max="1029" width="31.109375" style="5" customWidth="1"/>
    <col min="1030" max="1030" width="19.33203125" style="5" customWidth="1"/>
    <col min="1031" max="1034" width="18.5546875" style="5" customWidth="1"/>
    <col min="1035" max="1035" width="14.33203125" style="5" customWidth="1"/>
    <col min="1036" max="1036" width="16" style="5" customWidth="1"/>
    <col min="1037" max="1037" width="5" style="5" customWidth="1"/>
    <col min="1038" max="1058" width="0" style="5" hidden="1" customWidth="1"/>
    <col min="1059" max="1228" width="15.33203125" style="5"/>
    <col min="1229" max="1229" width="3.109375" style="5" customWidth="1"/>
    <col min="1230" max="1280" width="15.33203125" style="5"/>
    <col min="1281" max="1281" width="7.5546875" style="5" customWidth="1"/>
    <col min="1282" max="1282" width="5.5546875" style="5" customWidth="1"/>
    <col min="1283" max="1283" width="13.6640625" style="5" customWidth="1"/>
    <col min="1284" max="1284" width="47.5546875" style="5" customWidth="1"/>
    <col min="1285" max="1285" width="31.109375" style="5" customWidth="1"/>
    <col min="1286" max="1286" width="19.33203125" style="5" customWidth="1"/>
    <col min="1287" max="1290" width="18.5546875" style="5" customWidth="1"/>
    <col min="1291" max="1291" width="14.33203125" style="5" customWidth="1"/>
    <col min="1292" max="1292" width="16" style="5" customWidth="1"/>
    <col min="1293" max="1293" width="5" style="5" customWidth="1"/>
    <col min="1294" max="1314" width="0" style="5" hidden="1" customWidth="1"/>
    <col min="1315" max="1484" width="15.33203125" style="5"/>
    <col min="1485" max="1485" width="3.109375" style="5" customWidth="1"/>
    <col min="1486" max="1536" width="15.33203125" style="5"/>
    <col min="1537" max="1537" width="7.5546875" style="5" customWidth="1"/>
    <col min="1538" max="1538" width="5.5546875" style="5" customWidth="1"/>
    <col min="1539" max="1539" width="13.6640625" style="5" customWidth="1"/>
    <col min="1540" max="1540" width="47.5546875" style="5" customWidth="1"/>
    <col min="1541" max="1541" width="31.109375" style="5" customWidth="1"/>
    <col min="1542" max="1542" width="19.33203125" style="5" customWidth="1"/>
    <col min="1543" max="1546" width="18.5546875" style="5" customWidth="1"/>
    <col min="1547" max="1547" width="14.33203125" style="5" customWidth="1"/>
    <col min="1548" max="1548" width="16" style="5" customWidth="1"/>
    <col min="1549" max="1549" width="5" style="5" customWidth="1"/>
    <col min="1550" max="1570" width="0" style="5" hidden="1" customWidth="1"/>
    <col min="1571" max="1740" width="15.33203125" style="5"/>
    <col min="1741" max="1741" width="3.109375" style="5" customWidth="1"/>
    <col min="1742" max="1792" width="15.33203125" style="5"/>
    <col min="1793" max="1793" width="7.5546875" style="5" customWidth="1"/>
    <col min="1794" max="1794" width="5.5546875" style="5" customWidth="1"/>
    <col min="1795" max="1795" width="13.6640625" style="5" customWidth="1"/>
    <col min="1796" max="1796" width="47.5546875" style="5" customWidth="1"/>
    <col min="1797" max="1797" width="31.109375" style="5" customWidth="1"/>
    <col min="1798" max="1798" width="19.33203125" style="5" customWidth="1"/>
    <col min="1799" max="1802" width="18.5546875" style="5" customWidth="1"/>
    <col min="1803" max="1803" width="14.33203125" style="5" customWidth="1"/>
    <col min="1804" max="1804" width="16" style="5" customWidth="1"/>
    <col min="1805" max="1805" width="5" style="5" customWidth="1"/>
    <col min="1806" max="1826" width="0" style="5" hidden="1" customWidth="1"/>
    <col min="1827" max="1996" width="15.33203125" style="5"/>
    <col min="1997" max="1997" width="3.109375" style="5" customWidth="1"/>
    <col min="1998" max="2048" width="15.33203125" style="5"/>
    <col min="2049" max="2049" width="7.5546875" style="5" customWidth="1"/>
    <col min="2050" max="2050" width="5.5546875" style="5" customWidth="1"/>
    <col min="2051" max="2051" width="13.6640625" style="5" customWidth="1"/>
    <col min="2052" max="2052" width="47.5546875" style="5" customWidth="1"/>
    <col min="2053" max="2053" width="31.109375" style="5" customWidth="1"/>
    <col min="2054" max="2054" width="19.33203125" style="5" customWidth="1"/>
    <col min="2055" max="2058" width="18.5546875" style="5" customWidth="1"/>
    <col min="2059" max="2059" width="14.33203125" style="5" customWidth="1"/>
    <col min="2060" max="2060" width="16" style="5" customWidth="1"/>
    <col min="2061" max="2061" width="5" style="5" customWidth="1"/>
    <col min="2062" max="2082" width="0" style="5" hidden="1" customWidth="1"/>
    <col min="2083" max="2252" width="15.33203125" style="5"/>
    <col min="2253" max="2253" width="3.109375" style="5" customWidth="1"/>
    <col min="2254" max="2304" width="15.33203125" style="5"/>
    <col min="2305" max="2305" width="7.5546875" style="5" customWidth="1"/>
    <col min="2306" max="2306" width="5.5546875" style="5" customWidth="1"/>
    <col min="2307" max="2307" width="13.6640625" style="5" customWidth="1"/>
    <col min="2308" max="2308" width="47.5546875" style="5" customWidth="1"/>
    <col min="2309" max="2309" width="31.109375" style="5" customWidth="1"/>
    <col min="2310" max="2310" width="19.33203125" style="5" customWidth="1"/>
    <col min="2311" max="2314" width="18.5546875" style="5" customWidth="1"/>
    <col min="2315" max="2315" width="14.33203125" style="5" customWidth="1"/>
    <col min="2316" max="2316" width="16" style="5" customWidth="1"/>
    <col min="2317" max="2317" width="5" style="5" customWidth="1"/>
    <col min="2318" max="2338" width="0" style="5" hidden="1" customWidth="1"/>
    <col min="2339" max="2508" width="15.33203125" style="5"/>
    <col min="2509" max="2509" width="3.109375" style="5" customWidth="1"/>
    <col min="2510" max="2560" width="15.33203125" style="5"/>
    <col min="2561" max="2561" width="7.5546875" style="5" customWidth="1"/>
    <col min="2562" max="2562" width="5.5546875" style="5" customWidth="1"/>
    <col min="2563" max="2563" width="13.6640625" style="5" customWidth="1"/>
    <col min="2564" max="2564" width="47.5546875" style="5" customWidth="1"/>
    <col min="2565" max="2565" width="31.109375" style="5" customWidth="1"/>
    <col min="2566" max="2566" width="19.33203125" style="5" customWidth="1"/>
    <col min="2567" max="2570" width="18.5546875" style="5" customWidth="1"/>
    <col min="2571" max="2571" width="14.33203125" style="5" customWidth="1"/>
    <col min="2572" max="2572" width="16" style="5" customWidth="1"/>
    <col min="2573" max="2573" width="5" style="5" customWidth="1"/>
    <col min="2574" max="2594" width="0" style="5" hidden="1" customWidth="1"/>
    <col min="2595" max="2764" width="15.33203125" style="5"/>
    <col min="2765" max="2765" width="3.109375" style="5" customWidth="1"/>
    <col min="2766" max="2816" width="15.33203125" style="5"/>
    <col min="2817" max="2817" width="7.5546875" style="5" customWidth="1"/>
    <col min="2818" max="2818" width="5.5546875" style="5" customWidth="1"/>
    <col min="2819" max="2819" width="13.6640625" style="5" customWidth="1"/>
    <col min="2820" max="2820" width="47.5546875" style="5" customWidth="1"/>
    <col min="2821" max="2821" width="31.109375" style="5" customWidth="1"/>
    <col min="2822" max="2822" width="19.33203125" style="5" customWidth="1"/>
    <col min="2823" max="2826" width="18.5546875" style="5" customWidth="1"/>
    <col min="2827" max="2827" width="14.33203125" style="5" customWidth="1"/>
    <col min="2828" max="2828" width="16" style="5" customWidth="1"/>
    <col min="2829" max="2829" width="5" style="5" customWidth="1"/>
    <col min="2830" max="2850" width="0" style="5" hidden="1" customWidth="1"/>
    <col min="2851" max="3020" width="15.33203125" style="5"/>
    <col min="3021" max="3021" width="3.109375" style="5" customWidth="1"/>
    <col min="3022" max="3072" width="15.33203125" style="5"/>
    <col min="3073" max="3073" width="7.5546875" style="5" customWidth="1"/>
    <col min="3074" max="3074" width="5.5546875" style="5" customWidth="1"/>
    <col min="3075" max="3075" width="13.6640625" style="5" customWidth="1"/>
    <col min="3076" max="3076" width="47.5546875" style="5" customWidth="1"/>
    <col min="3077" max="3077" width="31.109375" style="5" customWidth="1"/>
    <col min="3078" max="3078" width="19.33203125" style="5" customWidth="1"/>
    <col min="3079" max="3082" width="18.5546875" style="5" customWidth="1"/>
    <col min="3083" max="3083" width="14.33203125" style="5" customWidth="1"/>
    <col min="3084" max="3084" width="16" style="5" customWidth="1"/>
    <col min="3085" max="3085" width="5" style="5" customWidth="1"/>
    <col min="3086" max="3106" width="0" style="5" hidden="1" customWidth="1"/>
    <col min="3107" max="3276" width="15.33203125" style="5"/>
    <col min="3277" max="3277" width="3.109375" style="5" customWidth="1"/>
    <col min="3278" max="3328" width="15.33203125" style="5"/>
    <col min="3329" max="3329" width="7.5546875" style="5" customWidth="1"/>
    <col min="3330" max="3330" width="5.5546875" style="5" customWidth="1"/>
    <col min="3331" max="3331" width="13.6640625" style="5" customWidth="1"/>
    <col min="3332" max="3332" width="47.5546875" style="5" customWidth="1"/>
    <col min="3333" max="3333" width="31.109375" style="5" customWidth="1"/>
    <col min="3334" max="3334" width="19.33203125" style="5" customWidth="1"/>
    <col min="3335" max="3338" width="18.5546875" style="5" customWidth="1"/>
    <col min="3339" max="3339" width="14.33203125" style="5" customWidth="1"/>
    <col min="3340" max="3340" width="16" style="5" customWidth="1"/>
    <col min="3341" max="3341" width="5" style="5" customWidth="1"/>
    <col min="3342" max="3362" width="0" style="5" hidden="1" customWidth="1"/>
    <col min="3363" max="3532" width="15.33203125" style="5"/>
    <col min="3533" max="3533" width="3.109375" style="5" customWidth="1"/>
    <col min="3534" max="3584" width="15.33203125" style="5"/>
    <col min="3585" max="3585" width="7.5546875" style="5" customWidth="1"/>
    <col min="3586" max="3586" width="5.5546875" style="5" customWidth="1"/>
    <col min="3587" max="3587" width="13.6640625" style="5" customWidth="1"/>
    <col min="3588" max="3588" width="47.5546875" style="5" customWidth="1"/>
    <col min="3589" max="3589" width="31.109375" style="5" customWidth="1"/>
    <col min="3590" max="3590" width="19.33203125" style="5" customWidth="1"/>
    <col min="3591" max="3594" width="18.5546875" style="5" customWidth="1"/>
    <col min="3595" max="3595" width="14.33203125" style="5" customWidth="1"/>
    <col min="3596" max="3596" width="16" style="5" customWidth="1"/>
    <col min="3597" max="3597" width="5" style="5" customWidth="1"/>
    <col min="3598" max="3618" width="0" style="5" hidden="1" customWidth="1"/>
    <col min="3619" max="3788" width="15.33203125" style="5"/>
    <col min="3789" max="3789" width="3.109375" style="5" customWidth="1"/>
    <col min="3790" max="3840" width="15.33203125" style="5"/>
    <col min="3841" max="3841" width="7.5546875" style="5" customWidth="1"/>
    <col min="3842" max="3842" width="5.5546875" style="5" customWidth="1"/>
    <col min="3843" max="3843" width="13.6640625" style="5" customWidth="1"/>
    <col min="3844" max="3844" width="47.5546875" style="5" customWidth="1"/>
    <col min="3845" max="3845" width="31.109375" style="5" customWidth="1"/>
    <col min="3846" max="3846" width="19.33203125" style="5" customWidth="1"/>
    <col min="3847" max="3850" width="18.5546875" style="5" customWidth="1"/>
    <col min="3851" max="3851" width="14.33203125" style="5" customWidth="1"/>
    <col min="3852" max="3852" width="16" style="5" customWidth="1"/>
    <col min="3853" max="3853" width="5" style="5" customWidth="1"/>
    <col min="3854" max="3874" width="0" style="5" hidden="1" customWidth="1"/>
    <col min="3875" max="4044" width="15.33203125" style="5"/>
    <col min="4045" max="4045" width="3.109375" style="5" customWidth="1"/>
    <col min="4046" max="4096" width="15.33203125" style="5"/>
    <col min="4097" max="4097" width="7.5546875" style="5" customWidth="1"/>
    <col min="4098" max="4098" width="5.5546875" style="5" customWidth="1"/>
    <col min="4099" max="4099" width="13.6640625" style="5" customWidth="1"/>
    <col min="4100" max="4100" width="47.5546875" style="5" customWidth="1"/>
    <col min="4101" max="4101" width="31.109375" style="5" customWidth="1"/>
    <col min="4102" max="4102" width="19.33203125" style="5" customWidth="1"/>
    <col min="4103" max="4106" width="18.5546875" style="5" customWidth="1"/>
    <col min="4107" max="4107" width="14.33203125" style="5" customWidth="1"/>
    <col min="4108" max="4108" width="16" style="5" customWidth="1"/>
    <col min="4109" max="4109" width="5" style="5" customWidth="1"/>
    <col min="4110" max="4130" width="0" style="5" hidden="1" customWidth="1"/>
    <col min="4131" max="4300" width="15.33203125" style="5"/>
    <col min="4301" max="4301" width="3.109375" style="5" customWidth="1"/>
    <col min="4302" max="4352" width="15.33203125" style="5"/>
    <col min="4353" max="4353" width="7.5546875" style="5" customWidth="1"/>
    <col min="4354" max="4354" width="5.5546875" style="5" customWidth="1"/>
    <col min="4355" max="4355" width="13.6640625" style="5" customWidth="1"/>
    <col min="4356" max="4356" width="47.5546875" style="5" customWidth="1"/>
    <col min="4357" max="4357" width="31.109375" style="5" customWidth="1"/>
    <col min="4358" max="4358" width="19.33203125" style="5" customWidth="1"/>
    <col min="4359" max="4362" width="18.5546875" style="5" customWidth="1"/>
    <col min="4363" max="4363" width="14.33203125" style="5" customWidth="1"/>
    <col min="4364" max="4364" width="16" style="5" customWidth="1"/>
    <col min="4365" max="4365" width="5" style="5" customWidth="1"/>
    <col min="4366" max="4386" width="0" style="5" hidden="1" customWidth="1"/>
    <col min="4387" max="4556" width="15.33203125" style="5"/>
    <col min="4557" max="4557" width="3.109375" style="5" customWidth="1"/>
    <col min="4558" max="4608" width="15.33203125" style="5"/>
    <col min="4609" max="4609" width="7.5546875" style="5" customWidth="1"/>
    <col min="4610" max="4610" width="5.5546875" style="5" customWidth="1"/>
    <col min="4611" max="4611" width="13.6640625" style="5" customWidth="1"/>
    <col min="4612" max="4612" width="47.5546875" style="5" customWidth="1"/>
    <col min="4613" max="4613" width="31.109375" style="5" customWidth="1"/>
    <col min="4614" max="4614" width="19.33203125" style="5" customWidth="1"/>
    <col min="4615" max="4618" width="18.5546875" style="5" customWidth="1"/>
    <col min="4619" max="4619" width="14.33203125" style="5" customWidth="1"/>
    <col min="4620" max="4620" width="16" style="5" customWidth="1"/>
    <col min="4621" max="4621" width="5" style="5" customWidth="1"/>
    <col min="4622" max="4642" width="0" style="5" hidden="1" customWidth="1"/>
    <col min="4643" max="4812" width="15.33203125" style="5"/>
    <col min="4813" max="4813" width="3.109375" style="5" customWidth="1"/>
    <col min="4814" max="4864" width="15.33203125" style="5"/>
    <col min="4865" max="4865" width="7.5546875" style="5" customWidth="1"/>
    <col min="4866" max="4866" width="5.5546875" style="5" customWidth="1"/>
    <col min="4867" max="4867" width="13.6640625" style="5" customWidth="1"/>
    <col min="4868" max="4868" width="47.5546875" style="5" customWidth="1"/>
    <col min="4869" max="4869" width="31.109375" style="5" customWidth="1"/>
    <col min="4870" max="4870" width="19.33203125" style="5" customWidth="1"/>
    <col min="4871" max="4874" width="18.5546875" style="5" customWidth="1"/>
    <col min="4875" max="4875" width="14.33203125" style="5" customWidth="1"/>
    <col min="4876" max="4876" width="16" style="5" customWidth="1"/>
    <col min="4877" max="4877" width="5" style="5" customWidth="1"/>
    <col min="4878" max="4898" width="0" style="5" hidden="1" customWidth="1"/>
    <col min="4899" max="5068" width="15.33203125" style="5"/>
    <col min="5069" max="5069" width="3.109375" style="5" customWidth="1"/>
    <col min="5070" max="5120" width="15.33203125" style="5"/>
    <col min="5121" max="5121" width="7.5546875" style="5" customWidth="1"/>
    <col min="5122" max="5122" width="5.5546875" style="5" customWidth="1"/>
    <col min="5123" max="5123" width="13.6640625" style="5" customWidth="1"/>
    <col min="5124" max="5124" width="47.5546875" style="5" customWidth="1"/>
    <col min="5125" max="5125" width="31.109375" style="5" customWidth="1"/>
    <col min="5126" max="5126" width="19.33203125" style="5" customWidth="1"/>
    <col min="5127" max="5130" width="18.5546875" style="5" customWidth="1"/>
    <col min="5131" max="5131" width="14.33203125" style="5" customWidth="1"/>
    <col min="5132" max="5132" width="16" style="5" customWidth="1"/>
    <col min="5133" max="5133" width="5" style="5" customWidth="1"/>
    <col min="5134" max="5154" width="0" style="5" hidden="1" customWidth="1"/>
    <col min="5155" max="5324" width="15.33203125" style="5"/>
    <col min="5325" max="5325" width="3.109375" style="5" customWidth="1"/>
    <col min="5326" max="5376" width="15.33203125" style="5"/>
    <col min="5377" max="5377" width="7.5546875" style="5" customWidth="1"/>
    <col min="5378" max="5378" width="5.5546875" style="5" customWidth="1"/>
    <col min="5379" max="5379" width="13.6640625" style="5" customWidth="1"/>
    <col min="5380" max="5380" width="47.5546875" style="5" customWidth="1"/>
    <col min="5381" max="5381" width="31.109375" style="5" customWidth="1"/>
    <col min="5382" max="5382" width="19.33203125" style="5" customWidth="1"/>
    <col min="5383" max="5386" width="18.5546875" style="5" customWidth="1"/>
    <col min="5387" max="5387" width="14.33203125" style="5" customWidth="1"/>
    <col min="5388" max="5388" width="16" style="5" customWidth="1"/>
    <col min="5389" max="5389" width="5" style="5" customWidth="1"/>
    <col min="5390" max="5410" width="0" style="5" hidden="1" customWidth="1"/>
    <col min="5411" max="5580" width="15.33203125" style="5"/>
    <col min="5581" max="5581" width="3.109375" style="5" customWidth="1"/>
    <col min="5582" max="5632" width="15.33203125" style="5"/>
    <col min="5633" max="5633" width="7.5546875" style="5" customWidth="1"/>
    <col min="5634" max="5634" width="5.5546875" style="5" customWidth="1"/>
    <col min="5635" max="5635" width="13.6640625" style="5" customWidth="1"/>
    <col min="5636" max="5636" width="47.5546875" style="5" customWidth="1"/>
    <col min="5637" max="5637" width="31.109375" style="5" customWidth="1"/>
    <col min="5638" max="5638" width="19.33203125" style="5" customWidth="1"/>
    <col min="5639" max="5642" width="18.5546875" style="5" customWidth="1"/>
    <col min="5643" max="5643" width="14.33203125" style="5" customWidth="1"/>
    <col min="5644" max="5644" width="16" style="5" customWidth="1"/>
    <col min="5645" max="5645" width="5" style="5" customWidth="1"/>
    <col min="5646" max="5666" width="0" style="5" hidden="1" customWidth="1"/>
    <col min="5667" max="5836" width="15.33203125" style="5"/>
    <col min="5837" max="5837" width="3.109375" style="5" customWidth="1"/>
    <col min="5838" max="5888" width="15.33203125" style="5"/>
    <col min="5889" max="5889" width="7.5546875" style="5" customWidth="1"/>
    <col min="5890" max="5890" width="5.5546875" style="5" customWidth="1"/>
    <col min="5891" max="5891" width="13.6640625" style="5" customWidth="1"/>
    <col min="5892" max="5892" width="47.5546875" style="5" customWidth="1"/>
    <col min="5893" max="5893" width="31.109375" style="5" customWidth="1"/>
    <col min="5894" max="5894" width="19.33203125" style="5" customWidth="1"/>
    <col min="5895" max="5898" width="18.5546875" style="5" customWidth="1"/>
    <col min="5899" max="5899" width="14.33203125" style="5" customWidth="1"/>
    <col min="5900" max="5900" width="16" style="5" customWidth="1"/>
    <col min="5901" max="5901" width="5" style="5" customWidth="1"/>
    <col min="5902" max="5922" width="0" style="5" hidden="1" customWidth="1"/>
    <col min="5923" max="6092" width="15.33203125" style="5"/>
    <col min="6093" max="6093" width="3.109375" style="5" customWidth="1"/>
    <col min="6094" max="6144" width="15.33203125" style="5"/>
    <col min="6145" max="6145" width="7.5546875" style="5" customWidth="1"/>
    <col min="6146" max="6146" width="5.5546875" style="5" customWidth="1"/>
    <col min="6147" max="6147" width="13.6640625" style="5" customWidth="1"/>
    <col min="6148" max="6148" width="47.5546875" style="5" customWidth="1"/>
    <col min="6149" max="6149" width="31.109375" style="5" customWidth="1"/>
    <col min="6150" max="6150" width="19.33203125" style="5" customWidth="1"/>
    <col min="6151" max="6154" width="18.5546875" style="5" customWidth="1"/>
    <col min="6155" max="6155" width="14.33203125" style="5" customWidth="1"/>
    <col min="6156" max="6156" width="16" style="5" customWidth="1"/>
    <col min="6157" max="6157" width="5" style="5" customWidth="1"/>
    <col min="6158" max="6178" width="0" style="5" hidden="1" customWidth="1"/>
    <col min="6179" max="6348" width="15.33203125" style="5"/>
    <col min="6349" max="6349" width="3.109375" style="5" customWidth="1"/>
    <col min="6350" max="6400" width="15.33203125" style="5"/>
    <col min="6401" max="6401" width="7.5546875" style="5" customWidth="1"/>
    <col min="6402" max="6402" width="5.5546875" style="5" customWidth="1"/>
    <col min="6403" max="6403" width="13.6640625" style="5" customWidth="1"/>
    <col min="6404" max="6404" width="47.5546875" style="5" customWidth="1"/>
    <col min="6405" max="6405" width="31.109375" style="5" customWidth="1"/>
    <col min="6406" max="6406" width="19.33203125" style="5" customWidth="1"/>
    <col min="6407" max="6410" width="18.5546875" style="5" customWidth="1"/>
    <col min="6411" max="6411" width="14.33203125" style="5" customWidth="1"/>
    <col min="6412" max="6412" width="16" style="5" customWidth="1"/>
    <col min="6413" max="6413" width="5" style="5" customWidth="1"/>
    <col min="6414" max="6434" width="0" style="5" hidden="1" customWidth="1"/>
    <col min="6435" max="6604" width="15.33203125" style="5"/>
    <col min="6605" max="6605" width="3.109375" style="5" customWidth="1"/>
    <col min="6606" max="6656" width="15.33203125" style="5"/>
    <col min="6657" max="6657" width="7.5546875" style="5" customWidth="1"/>
    <col min="6658" max="6658" width="5.5546875" style="5" customWidth="1"/>
    <col min="6659" max="6659" width="13.6640625" style="5" customWidth="1"/>
    <col min="6660" max="6660" width="47.5546875" style="5" customWidth="1"/>
    <col min="6661" max="6661" width="31.109375" style="5" customWidth="1"/>
    <col min="6662" max="6662" width="19.33203125" style="5" customWidth="1"/>
    <col min="6663" max="6666" width="18.5546875" style="5" customWidth="1"/>
    <col min="6667" max="6667" width="14.33203125" style="5" customWidth="1"/>
    <col min="6668" max="6668" width="16" style="5" customWidth="1"/>
    <col min="6669" max="6669" width="5" style="5" customWidth="1"/>
    <col min="6670" max="6690" width="0" style="5" hidden="1" customWidth="1"/>
    <col min="6691" max="6860" width="15.33203125" style="5"/>
    <col min="6861" max="6861" width="3.109375" style="5" customWidth="1"/>
    <col min="6862" max="6912" width="15.33203125" style="5"/>
    <col min="6913" max="6913" width="7.5546875" style="5" customWidth="1"/>
    <col min="6914" max="6914" width="5.5546875" style="5" customWidth="1"/>
    <col min="6915" max="6915" width="13.6640625" style="5" customWidth="1"/>
    <col min="6916" max="6916" width="47.5546875" style="5" customWidth="1"/>
    <col min="6917" max="6917" width="31.109375" style="5" customWidth="1"/>
    <col min="6918" max="6918" width="19.33203125" style="5" customWidth="1"/>
    <col min="6919" max="6922" width="18.5546875" style="5" customWidth="1"/>
    <col min="6923" max="6923" width="14.33203125" style="5" customWidth="1"/>
    <col min="6924" max="6924" width="16" style="5" customWidth="1"/>
    <col min="6925" max="6925" width="5" style="5" customWidth="1"/>
    <col min="6926" max="6946" width="0" style="5" hidden="1" customWidth="1"/>
    <col min="6947" max="7116" width="15.33203125" style="5"/>
    <col min="7117" max="7117" width="3.109375" style="5" customWidth="1"/>
    <col min="7118" max="7168" width="15.33203125" style="5"/>
    <col min="7169" max="7169" width="7.5546875" style="5" customWidth="1"/>
    <col min="7170" max="7170" width="5.5546875" style="5" customWidth="1"/>
    <col min="7171" max="7171" width="13.6640625" style="5" customWidth="1"/>
    <col min="7172" max="7172" width="47.5546875" style="5" customWidth="1"/>
    <col min="7173" max="7173" width="31.109375" style="5" customWidth="1"/>
    <col min="7174" max="7174" width="19.33203125" style="5" customWidth="1"/>
    <col min="7175" max="7178" width="18.5546875" style="5" customWidth="1"/>
    <col min="7179" max="7179" width="14.33203125" style="5" customWidth="1"/>
    <col min="7180" max="7180" width="16" style="5" customWidth="1"/>
    <col min="7181" max="7181" width="5" style="5" customWidth="1"/>
    <col min="7182" max="7202" width="0" style="5" hidden="1" customWidth="1"/>
    <col min="7203" max="7372" width="15.33203125" style="5"/>
    <col min="7373" max="7373" width="3.109375" style="5" customWidth="1"/>
    <col min="7374" max="7424" width="15.33203125" style="5"/>
    <col min="7425" max="7425" width="7.5546875" style="5" customWidth="1"/>
    <col min="7426" max="7426" width="5.5546875" style="5" customWidth="1"/>
    <col min="7427" max="7427" width="13.6640625" style="5" customWidth="1"/>
    <col min="7428" max="7428" width="47.5546875" style="5" customWidth="1"/>
    <col min="7429" max="7429" width="31.109375" style="5" customWidth="1"/>
    <col min="7430" max="7430" width="19.33203125" style="5" customWidth="1"/>
    <col min="7431" max="7434" width="18.5546875" style="5" customWidth="1"/>
    <col min="7435" max="7435" width="14.33203125" style="5" customWidth="1"/>
    <col min="7436" max="7436" width="16" style="5" customWidth="1"/>
    <col min="7437" max="7437" width="5" style="5" customWidth="1"/>
    <col min="7438" max="7458" width="0" style="5" hidden="1" customWidth="1"/>
    <col min="7459" max="7628" width="15.33203125" style="5"/>
    <col min="7629" max="7629" width="3.109375" style="5" customWidth="1"/>
    <col min="7630" max="7680" width="15.33203125" style="5"/>
    <col min="7681" max="7681" width="7.5546875" style="5" customWidth="1"/>
    <col min="7682" max="7682" width="5.5546875" style="5" customWidth="1"/>
    <col min="7683" max="7683" width="13.6640625" style="5" customWidth="1"/>
    <col min="7684" max="7684" width="47.5546875" style="5" customWidth="1"/>
    <col min="7685" max="7685" width="31.109375" style="5" customWidth="1"/>
    <col min="7686" max="7686" width="19.33203125" style="5" customWidth="1"/>
    <col min="7687" max="7690" width="18.5546875" style="5" customWidth="1"/>
    <col min="7691" max="7691" width="14.33203125" style="5" customWidth="1"/>
    <col min="7692" max="7692" width="16" style="5" customWidth="1"/>
    <col min="7693" max="7693" width="5" style="5" customWidth="1"/>
    <col min="7694" max="7714" width="0" style="5" hidden="1" customWidth="1"/>
    <col min="7715" max="7884" width="15.33203125" style="5"/>
    <col min="7885" max="7885" width="3.109375" style="5" customWidth="1"/>
    <col min="7886" max="7936" width="15.33203125" style="5"/>
    <col min="7937" max="7937" width="7.5546875" style="5" customWidth="1"/>
    <col min="7938" max="7938" width="5.5546875" style="5" customWidth="1"/>
    <col min="7939" max="7939" width="13.6640625" style="5" customWidth="1"/>
    <col min="7940" max="7940" width="47.5546875" style="5" customWidth="1"/>
    <col min="7941" max="7941" width="31.109375" style="5" customWidth="1"/>
    <col min="7942" max="7942" width="19.33203125" style="5" customWidth="1"/>
    <col min="7943" max="7946" width="18.5546875" style="5" customWidth="1"/>
    <col min="7947" max="7947" width="14.33203125" style="5" customWidth="1"/>
    <col min="7948" max="7948" width="16" style="5" customWidth="1"/>
    <col min="7949" max="7949" width="5" style="5" customWidth="1"/>
    <col min="7950" max="7970" width="0" style="5" hidden="1" customWidth="1"/>
    <col min="7971" max="8140" width="15.33203125" style="5"/>
    <col min="8141" max="8141" width="3.109375" style="5" customWidth="1"/>
    <col min="8142" max="8192" width="15.33203125" style="5"/>
    <col min="8193" max="8193" width="7.5546875" style="5" customWidth="1"/>
    <col min="8194" max="8194" width="5.5546875" style="5" customWidth="1"/>
    <col min="8195" max="8195" width="13.6640625" style="5" customWidth="1"/>
    <col min="8196" max="8196" width="47.5546875" style="5" customWidth="1"/>
    <col min="8197" max="8197" width="31.109375" style="5" customWidth="1"/>
    <col min="8198" max="8198" width="19.33203125" style="5" customWidth="1"/>
    <col min="8199" max="8202" width="18.5546875" style="5" customWidth="1"/>
    <col min="8203" max="8203" width="14.33203125" style="5" customWidth="1"/>
    <col min="8204" max="8204" width="16" style="5" customWidth="1"/>
    <col min="8205" max="8205" width="5" style="5" customWidth="1"/>
    <col min="8206" max="8226" width="0" style="5" hidden="1" customWidth="1"/>
    <col min="8227" max="8396" width="15.33203125" style="5"/>
    <col min="8397" max="8397" width="3.109375" style="5" customWidth="1"/>
    <col min="8398" max="8448" width="15.33203125" style="5"/>
    <col min="8449" max="8449" width="7.5546875" style="5" customWidth="1"/>
    <col min="8450" max="8450" width="5.5546875" style="5" customWidth="1"/>
    <col min="8451" max="8451" width="13.6640625" style="5" customWidth="1"/>
    <col min="8452" max="8452" width="47.5546875" style="5" customWidth="1"/>
    <col min="8453" max="8453" width="31.109375" style="5" customWidth="1"/>
    <col min="8454" max="8454" width="19.33203125" style="5" customWidth="1"/>
    <col min="8455" max="8458" width="18.5546875" style="5" customWidth="1"/>
    <col min="8459" max="8459" width="14.33203125" style="5" customWidth="1"/>
    <col min="8460" max="8460" width="16" style="5" customWidth="1"/>
    <col min="8461" max="8461" width="5" style="5" customWidth="1"/>
    <col min="8462" max="8482" width="0" style="5" hidden="1" customWidth="1"/>
    <col min="8483" max="8652" width="15.33203125" style="5"/>
    <col min="8653" max="8653" width="3.109375" style="5" customWidth="1"/>
    <col min="8654" max="8704" width="15.33203125" style="5"/>
    <col min="8705" max="8705" width="7.5546875" style="5" customWidth="1"/>
    <col min="8706" max="8706" width="5.5546875" style="5" customWidth="1"/>
    <col min="8707" max="8707" width="13.6640625" style="5" customWidth="1"/>
    <col min="8708" max="8708" width="47.5546875" style="5" customWidth="1"/>
    <col min="8709" max="8709" width="31.109375" style="5" customWidth="1"/>
    <col min="8710" max="8710" width="19.33203125" style="5" customWidth="1"/>
    <col min="8711" max="8714" width="18.5546875" style="5" customWidth="1"/>
    <col min="8715" max="8715" width="14.33203125" style="5" customWidth="1"/>
    <col min="8716" max="8716" width="16" style="5" customWidth="1"/>
    <col min="8717" max="8717" width="5" style="5" customWidth="1"/>
    <col min="8718" max="8738" width="0" style="5" hidden="1" customWidth="1"/>
    <col min="8739" max="8908" width="15.33203125" style="5"/>
    <col min="8909" max="8909" width="3.109375" style="5" customWidth="1"/>
    <col min="8910" max="8960" width="15.33203125" style="5"/>
    <col min="8961" max="8961" width="7.5546875" style="5" customWidth="1"/>
    <col min="8962" max="8962" width="5.5546875" style="5" customWidth="1"/>
    <col min="8963" max="8963" width="13.6640625" style="5" customWidth="1"/>
    <col min="8964" max="8964" width="47.5546875" style="5" customWidth="1"/>
    <col min="8965" max="8965" width="31.109375" style="5" customWidth="1"/>
    <col min="8966" max="8966" width="19.33203125" style="5" customWidth="1"/>
    <col min="8967" max="8970" width="18.5546875" style="5" customWidth="1"/>
    <col min="8971" max="8971" width="14.33203125" style="5" customWidth="1"/>
    <col min="8972" max="8972" width="16" style="5" customWidth="1"/>
    <col min="8973" max="8973" width="5" style="5" customWidth="1"/>
    <col min="8974" max="8994" width="0" style="5" hidden="1" customWidth="1"/>
    <col min="8995" max="9164" width="15.33203125" style="5"/>
    <col min="9165" max="9165" width="3.109375" style="5" customWidth="1"/>
    <col min="9166" max="9216" width="15.33203125" style="5"/>
    <col min="9217" max="9217" width="7.5546875" style="5" customWidth="1"/>
    <col min="9218" max="9218" width="5.5546875" style="5" customWidth="1"/>
    <col min="9219" max="9219" width="13.6640625" style="5" customWidth="1"/>
    <col min="9220" max="9220" width="47.5546875" style="5" customWidth="1"/>
    <col min="9221" max="9221" width="31.109375" style="5" customWidth="1"/>
    <col min="9222" max="9222" width="19.33203125" style="5" customWidth="1"/>
    <col min="9223" max="9226" width="18.5546875" style="5" customWidth="1"/>
    <col min="9227" max="9227" width="14.33203125" style="5" customWidth="1"/>
    <col min="9228" max="9228" width="16" style="5" customWidth="1"/>
    <col min="9229" max="9229" width="5" style="5" customWidth="1"/>
    <col min="9230" max="9250" width="0" style="5" hidden="1" customWidth="1"/>
    <col min="9251" max="9420" width="15.33203125" style="5"/>
    <col min="9421" max="9421" width="3.109375" style="5" customWidth="1"/>
    <col min="9422" max="9472" width="15.33203125" style="5"/>
    <col min="9473" max="9473" width="7.5546875" style="5" customWidth="1"/>
    <col min="9474" max="9474" width="5.5546875" style="5" customWidth="1"/>
    <col min="9475" max="9475" width="13.6640625" style="5" customWidth="1"/>
    <col min="9476" max="9476" width="47.5546875" style="5" customWidth="1"/>
    <col min="9477" max="9477" width="31.109375" style="5" customWidth="1"/>
    <col min="9478" max="9478" width="19.33203125" style="5" customWidth="1"/>
    <col min="9479" max="9482" width="18.5546875" style="5" customWidth="1"/>
    <col min="9483" max="9483" width="14.33203125" style="5" customWidth="1"/>
    <col min="9484" max="9484" width="16" style="5" customWidth="1"/>
    <col min="9485" max="9485" width="5" style="5" customWidth="1"/>
    <col min="9486" max="9506" width="0" style="5" hidden="1" customWidth="1"/>
    <col min="9507" max="9676" width="15.33203125" style="5"/>
    <col min="9677" max="9677" width="3.109375" style="5" customWidth="1"/>
    <col min="9678" max="9728" width="15.33203125" style="5"/>
    <col min="9729" max="9729" width="7.5546875" style="5" customWidth="1"/>
    <col min="9730" max="9730" width="5.5546875" style="5" customWidth="1"/>
    <col min="9731" max="9731" width="13.6640625" style="5" customWidth="1"/>
    <col min="9732" max="9732" width="47.5546875" style="5" customWidth="1"/>
    <col min="9733" max="9733" width="31.109375" style="5" customWidth="1"/>
    <col min="9734" max="9734" width="19.33203125" style="5" customWidth="1"/>
    <col min="9735" max="9738" width="18.5546875" style="5" customWidth="1"/>
    <col min="9739" max="9739" width="14.33203125" style="5" customWidth="1"/>
    <col min="9740" max="9740" width="16" style="5" customWidth="1"/>
    <col min="9741" max="9741" width="5" style="5" customWidth="1"/>
    <col min="9742" max="9762" width="0" style="5" hidden="1" customWidth="1"/>
    <col min="9763" max="9932" width="15.33203125" style="5"/>
    <col min="9933" max="9933" width="3.109375" style="5" customWidth="1"/>
    <col min="9934" max="9984" width="15.33203125" style="5"/>
    <col min="9985" max="9985" width="7.5546875" style="5" customWidth="1"/>
    <col min="9986" max="9986" width="5.5546875" style="5" customWidth="1"/>
    <col min="9987" max="9987" width="13.6640625" style="5" customWidth="1"/>
    <col min="9988" max="9988" width="47.5546875" style="5" customWidth="1"/>
    <col min="9989" max="9989" width="31.109375" style="5" customWidth="1"/>
    <col min="9990" max="9990" width="19.33203125" style="5" customWidth="1"/>
    <col min="9991" max="9994" width="18.5546875" style="5" customWidth="1"/>
    <col min="9995" max="9995" width="14.33203125" style="5" customWidth="1"/>
    <col min="9996" max="9996" width="16" style="5" customWidth="1"/>
    <col min="9997" max="9997" width="5" style="5" customWidth="1"/>
    <col min="9998" max="10018" width="0" style="5" hidden="1" customWidth="1"/>
    <col min="10019" max="10188" width="15.33203125" style="5"/>
    <col min="10189" max="10189" width="3.109375" style="5" customWidth="1"/>
    <col min="10190" max="10240" width="15.33203125" style="5"/>
    <col min="10241" max="10241" width="7.5546875" style="5" customWidth="1"/>
    <col min="10242" max="10242" width="5.5546875" style="5" customWidth="1"/>
    <col min="10243" max="10243" width="13.6640625" style="5" customWidth="1"/>
    <col min="10244" max="10244" width="47.5546875" style="5" customWidth="1"/>
    <col min="10245" max="10245" width="31.109375" style="5" customWidth="1"/>
    <col min="10246" max="10246" width="19.33203125" style="5" customWidth="1"/>
    <col min="10247" max="10250" width="18.5546875" style="5" customWidth="1"/>
    <col min="10251" max="10251" width="14.33203125" style="5" customWidth="1"/>
    <col min="10252" max="10252" width="16" style="5" customWidth="1"/>
    <col min="10253" max="10253" width="5" style="5" customWidth="1"/>
    <col min="10254" max="10274" width="0" style="5" hidden="1" customWidth="1"/>
    <col min="10275" max="10444" width="15.33203125" style="5"/>
    <col min="10445" max="10445" width="3.109375" style="5" customWidth="1"/>
    <col min="10446" max="10496" width="15.33203125" style="5"/>
    <col min="10497" max="10497" width="7.5546875" style="5" customWidth="1"/>
    <col min="10498" max="10498" width="5.5546875" style="5" customWidth="1"/>
    <col min="10499" max="10499" width="13.6640625" style="5" customWidth="1"/>
    <col min="10500" max="10500" width="47.5546875" style="5" customWidth="1"/>
    <col min="10501" max="10501" width="31.109375" style="5" customWidth="1"/>
    <col min="10502" max="10502" width="19.33203125" style="5" customWidth="1"/>
    <col min="10503" max="10506" width="18.5546875" style="5" customWidth="1"/>
    <col min="10507" max="10507" width="14.33203125" style="5" customWidth="1"/>
    <col min="10508" max="10508" width="16" style="5" customWidth="1"/>
    <col min="10509" max="10509" width="5" style="5" customWidth="1"/>
    <col min="10510" max="10530" width="0" style="5" hidden="1" customWidth="1"/>
    <col min="10531" max="10700" width="15.33203125" style="5"/>
    <col min="10701" max="10701" width="3.109375" style="5" customWidth="1"/>
    <col min="10702" max="10752" width="15.33203125" style="5"/>
    <col min="10753" max="10753" width="7.5546875" style="5" customWidth="1"/>
    <col min="10754" max="10754" width="5.5546875" style="5" customWidth="1"/>
    <col min="10755" max="10755" width="13.6640625" style="5" customWidth="1"/>
    <col min="10756" max="10756" width="47.5546875" style="5" customWidth="1"/>
    <col min="10757" max="10757" width="31.109375" style="5" customWidth="1"/>
    <col min="10758" max="10758" width="19.33203125" style="5" customWidth="1"/>
    <col min="10759" max="10762" width="18.5546875" style="5" customWidth="1"/>
    <col min="10763" max="10763" width="14.33203125" style="5" customWidth="1"/>
    <col min="10764" max="10764" width="16" style="5" customWidth="1"/>
    <col min="10765" max="10765" width="5" style="5" customWidth="1"/>
    <col min="10766" max="10786" width="0" style="5" hidden="1" customWidth="1"/>
    <col min="10787" max="10956" width="15.33203125" style="5"/>
    <col min="10957" max="10957" width="3.109375" style="5" customWidth="1"/>
    <col min="10958" max="11008" width="15.33203125" style="5"/>
    <col min="11009" max="11009" width="7.5546875" style="5" customWidth="1"/>
    <col min="11010" max="11010" width="5.5546875" style="5" customWidth="1"/>
    <col min="11011" max="11011" width="13.6640625" style="5" customWidth="1"/>
    <col min="11012" max="11012" width="47.5546875" style="5" customWidth="1"/>
    <col min="11013" max="11013" width="31.109375" style="5" customWidth="1"/>
    <col min="11014" max="11014" width="19.33203125" style="5" customWidth="1"/>
    <col min="11015" max="11018" width="18.5546875" style="5" customWidth="1"/>
    <col min="11019" max="11019" width="14.33203125" style="5" customWidth="1"/>
    <col min="11020" max="11020" width="16" style="5" customWidth="1"/>
    <col min="11021" max="11021" width="5" style="5" customWidth="1"/>
    <col min="11022" max="11042" width="0" style="5" hidden="1" customWidth="1"/>
    <col min="11043" max="11212" width="15.33203125" style="5"/>
    <col min="11213" max="11213" width="3.109375" style="5" customWidth="1"/>
    <col min="11214" max="11264" width="15.33203125" style="5"/>
    <col min="11265" max="11265" width="7.5546875" style="5" customWidth="1"/>
    <col min="11266" max="11266" width="5.5546875" style="5" customWidth="1"/>
    <col min="11267" max="11267" width="13.6640625" style="5" customWidth="1"/>
    <col min="11268" max="11268" width="47.5546875" style="5" customWidth="1"/>
    <col min="11269" max="11269" width="31.109375" style="5" customWidth="1"/>
    <col min="11270" max="11270" width="19.33203125" style="5" customWidth="1"/>
    <col min="11271" max="11274" width="18.5546875" style="5" customWidth="1"/>
    <col min="11275" max="11275" width="14.33203125" style="5" customWidth="1"/>
    <col min="11276" max="11276" width="16" style="5" customWidth="1"/>
    <col min="11277" max="11277" width="5" style="5" customWidth="1"/>
    <col min="11278" max="11298" width="0" style="5" hidden="1" customWidth="1"/>
    <col min="11299" max="11468" width="15.33203125" style="5"/>
    <col min="11469" max="11469" width="3.109375" style="5" customWidth="1"/>
    <col min="11470" max="11520" width="15.33203125" style="5"/>
    <col min="11521" max="11521" width="7.5546875" style="5" customWidth="1"/>
    <col min="11522" max="11522" width="5.5546875" style="5" customWidth="1"/>
    <col min="11523" max="11523" width="13.6640625" style="5" customWidth="1"/>
    <col min="11524" max="11524" width="47.5546875" style="5" customWidth="1"/>
    <col min="11525" max="11525" width="31.109375" style="5" customWidth="1"/>
    <col min="11526" max="11526" width="19.33203125" style="5" customWidth="1"/>
    <col min="11527" max="11530" width="18.5546875" style="5" customWidth="1"/>
    <col min="11531" max="11531" width="14.33203125" style="5" customWidth="1"/>
    <col min="11532" max="11532" width="16" style="5" customWidth="1"/>
    <col min="11533" max="11533" width="5" style="5" customWidth="1"/>
    <col min="11534" max="11554" width="0" style="5" hidden="1" customWidth="1"/>
    <col min="11555" max="11724" width="15.33203125" style="5"/>
    <col min="11725" max="11725" width="3.109375" style="5" customWidth="1"/>
    <col min="11726" max="11776" width="15.33203125" style="5"/>
    <col min="11777" max="11777" width="7.5546875" style="5" customWidth="1"/>
    <col min="11778" max="11778" width="5.5546875" style="5" customWidth="1"/>
    <col min="11779" max="11779" width="13.6640625" style="5" customWidth="1"/>
    <col min="11780" max="11780" width="47.5546875" style="5" customWidth="1"/>
    <col min="11781" max="11781" width="31.109375" style="5" customWidth="1"/>
    <col min="11782" max="11782" width="19.33203125" style="5" customWidth="1"/>
    <col min="11783" max="11786" width="18.5546875" style="5" customWidth="1"/>
    <col min="11787" max="11787" width="14.33203125" style="5" customWidth="1"/>
    <col min="11788" max="11788" width="16" style="5" customWidth="1"/>
    <col min="11789" max="11789" width="5" style="5" customWidth="1"/>
    <col min="11790" max="11810" width="0" style="5" hidden="1" customWidth="1"/>
    <col min="11811" max="11980" width="15.33203125" style="5"/>
    <col min="11981" max="11981" width="3.109375" style="5" customWidth="1"/>
    <col min="11982" max="12032" width="15.33203125" style="5"/>
    <col min="12033" max="12033" width="7.5546875" style="5" customWidth="1"/>
    <col min="12034" max="12034" width="5.5546875" style="5" customWidth="1"/>
    <col min="12035" max="12035" width="13.6640625" style="5" customWidth="1"/>
    <col min="12036" max="12036" width="47.5546875" style="5" customWidth="1"/>
    <col min="12037" max="12037" width="31.109375" style="5" customWidth="1"/>
    <col min="12038" max="12038" width="19.33203125" style="5" customWidth="1"/>
    <col min="12039" max="12042" width="18.5546875" style="5" customWidth="1"/>
    <col min="12043" max="12043" width="14.33203125" style="5" customWidth="1"/>
    <col min="12044" max="12044" width="16" style="5" customWidth="1"/>
    <col min="12045" max="12045" width="5" style="5" customWidth="1"/>
    <col min="12046" max="12066" width="0" style="5" hidden="1" customWidth="1"/>
    <col min="12067" max="12236" width="15.33203125" style="5"/>
    <col min="12237" max="12237" width="3.109375" style="5" customWidth="1"/>
    <col min="12238" max="12288" width="15.33203125" style="5"/>
    <col min="12289" max="12289" width="7.5546875" style="5" customWidth="1"/>
    <col min="12290" max="12290" width="5.5546875" style="5" customWidth="1"/>
    <col min="12291" max="12291" width="13.6640625" style="5" customWidth="1"/>
    <col min="12292" max="12292" width="47.5546875" style="5" customWidth="1"/>
    <col min="12293" max="12293" width="31.109375" style="5" customWidth="1"/>
    <col min="12294" max="12294" width="19.33203125" style="5" customWidth="1"/>
    <col min="12295" max="12298" width="18.5546875" style="5" customWidth="1"/>
    <col min="12299" max="12299" width="14.33203125" style="5" customWidth="1"/>
    <col min="12300" max="12300" width="16" style="5" customWidth="1"/>
    <col min="12301" max="12301" width="5" style="5" customWidth="1"/>
    <col min="12302" max="12322" width="0" style="5" hidden="1" customWidth="1"/>
    <col min="12323" max="12492" width="15.33203125" style="5"/>
    <col min="12493" max="12493" width="3.109375" style="5" customWidth="1"/>
    <col min="12494" max="12544" width="15.33203125" style="5"/>
    <col min="12545" max="12545" width="7.5546875" style="5" customWidth="1"/>
    <col min="12546" max="12546" width="5.5546875" style="5" customWidth="1"/>
    <col min="12547" max="12547" width="13.6640625" style="5" customWidth="1"/>
    <col min="12548" max="12548" width="47.5546875" style="5" customWidth="1"/>
    <col min="12549" max="12549" width="31.109375" style="5" customWidth="1"/>
    <col min="12550" max="12550" width="19.33203125" style="5" customWidth="1"/>
    <col min="12551" max="12554" width="18.5546875" style="5" customWidth="1"/>
    <col min="12555" max="12555" width="14.33203125" style="5" customWidth="1"/>
    <col min="12556" max="12556" width="16" style="5" customWidth="1"/>
    <col min="12557" max="12557" width="5" style="5" customWidth="1"/>
    <col min="12558" max="12578" width="0" style="5" hidden="1" customWidth="1"/>
    <col min="12579" max="12748" width="15.33203125" style="5"/>
    <col min="12749" max="12749" width="3.109375" style="5" customWidth="1"/>
    <col min="12750" max="12800" width="15.33203125" style="5"/>
    <col min="12801" max="12801" width="7.5546875" style="5" customWidth="1"/>
    <col min="12802" max="12802" width="5.5546875" style="5" customWidth="1"/>
    <col min="12803" max="12803" width="13.6640625" style="5" customWidth="1"/>
    <col min="12804" max="12804" width="47.5546875" style="5" customWidth="1"/>
    <col min="12805" max="12805" width="31.109375" style="5" customWidth="1"/>
    <col min="12806" max="12806" width="19.33203125" style="5" customWidth="1"/>
    <col min="12807" max="12810" width="18.5546875" style="5" customWidth="1"/>
    <col min="12811" max="12811" width="14.33203125" style="5" customWidth="1"/>
    <col min="12812" max="12812" width="16" style="5" customWidth="1"/>
    <col min="12813" max="12813" width="5" style="5" customWidth="1"/>
    <col min="12814" max="12834" width="0" style="5" hidden="1" customWidth="1"/>
    <col min="12835" max="13004" width="15.33203125" style="5"/>
    <col min="13005" max="13005" width="3.109375" style="5" customWidth="1"/>
    <col min="13006" max="13056" width="15.33203125" style="5"/>
    <col min="13057" max="13057" width="7.5546875" style="5" customWidth="1"/>
    <col min="13058" max="13058" width="5.5546875" style="5" customWidth="1"/>
    <col min="13059" max="13059" width="13.6640625" style="5" customWidth="1"/>
    <col min="13060" max="13060" width="47.5546875" style="5" customWidth="1"/>
    <col min="13061" max="13061" width="31.109375" style="5" customWidth="1"/>
    <col min="13062" max="13062" width="19.33203125" style="5" customWidth="1"/>
    <col min="13063" max="13066" width="18.5546875" style="5" customWidth="1"/>
    <col min="13067" max="13067" width="14.33203125" style="5" customWidth="1"/>
    <col min="13068" max="13068" width="16" style="5" customWidth="1"/>
    <col min="13069" max="13069" width="5" style="5" customWidth="1"/>
    <col min="13070" max="13090" width="0" style="5" hidden="1" customWidth="1"/>
    <col min="13091" max="13260" width="15.33203125" style="5"/>
    <col min="13261" max="13261" width="3.109375" style="5" customWidth="1"/>
    <col min="13262" max="13312" width="15.33203125" style="5"/>
    <col min="13313" max="13313" width="7.5546875" style="5" customWidth="1"/>
    <col min="13314" max="13314" width="5.5546875" style="5" customWidth="1"/>
    <col min="13315" max="13315" width="13.6640625" style="5" customWidth="1"/>
    <col min="13316" max="13316" width="47.5546875" style="5" customWidth="1"/>
    <col min="13317" max="13317" width="31.109375" style="5" customWidth="1"/>
    <col min="13318" max="13318" width="19.33203125" style="5" customWidth="1"/>
    <col min="13319" max="13322" width="18.5546875" style="5" customWidth="1"/>
    <col min="13323" max="13323" width="14.33203125" style="5" customWidth="1"/>
    <col min="13324" max="13324" width="16" style="5" customWidth="1"/>
    <col min="13325" max="13325" width="5" style="5" customWidth="1"/>
    <col min="13326" max="13346" width="0" style="5" hidden="1" customWidth="1"/>
    <col min="13347" max="13516" width="15.33203125" style="5"/>
    <col min="13517" max="13517" width="3.109375" style="5" customWidth="1"/>
    <col min="13518" max="13568" width="15.33203125" style="5"/>
    <col min="13569" max="13569" width="7.5546875" style="5" customWidth="1"/>
    <col min="13570" max="13570" width="5.5546875" style="5" customWidth="1"/>
    <col min="13571" max="13571" width="13.6640625" style="5" customWidth="1"/>
    <col min="13572" max="13572" width="47.5546875" style="5" customWidth="1"/>
    <col min="13573" max="13573" width="31.109375" style="5" customWidth="1"/>
    <col min="13574" max="13574" width="19.33203125" style="5" customWidth="1"/>
    <col min="13575" max="13578" width="18.5546875" style="5" customWidth="1"/>
    <col min="13579" max="13579" width="14.33203125" style="5" customWidth="1"/>
    <col min="13580" max="13580" width="16" style="5" customWidth="1"/>
    <col min="13581" max="13581" width="5" style="5" customWidth="1"/>
    <col min="13582" max="13602" width="0" style="5" hidden="1" customWidth="1"/>
    <col min="13603" max="13772" width="15.33203125" style="5"/>
    <col min="13773" max="13773" width="3.109375" style="5" customWidth="1"/>
    <col min="13774" max="13824" width="15.33203125" style="5"/>
    <col min="13825" max="13825" width="7.5546875" style="5" customWidth="1"/>
    <col min="13826" max="13826" width="5.5546875" style="5" customWidth="1"/>
    <col min="13827" max="13827" width="13.6640625" style="5" customWidth="1"/>
    <col min="13828" max="13828" width="47.5546875" style="5" customWidth="1"/>
    <col min="13829" max="13829" width="31.109375" style="5" customWidth="1"/>
    <col min="13830" max="13830" width="19.33203125" style="5" customWidth="1"/>
    <col min="13831" max="13834" width="18.5546875" style="5" customWidth="1"/>
    <col min="13835" max="13835" width="14.33203125" style="5" customWidth="1"/>
    <col min="13836" max="13836" width="16" style="5" customWidth="1"/>
    <col min="13837" max="13837" width="5" style="5" customWidth="1"/>
    <col min="13838" max="13858" width="0" style="5" hidden="1" customWidth="1"/>
    <col min="13859" max="14028" width="15.33203125" style="5"/>
    <col min="14029" max="14029" width="3.109375" style="5" customWidth="1"/>
    <col min="14030" max="14080" width="15.33203125" style="5"/>
    <col min="14081" max="14081" width="7.5546875" style="5" customWidth="1"/>
    <col min="14082" max="14082" width="5.5546875" style="5" customWidth="1"/>
    <col min="14083" max="14083" width="13.6640625" style="5" customWidth="1"/>
    <col min="14084" max="14084" width="47.5546875" style="5" customWidth="1"/>
    <col min="14085" max="14085" width="31.109375" style="5" customWidth="1"/>
    <col min="14086" max="14086" width="19.33203125" style="5" customWidth="1"/>
    <col min="14087" max="14090" width="18.5546875" style="5" customWidth="1"/>
    <col min="14091" max="14091" width="14.33203125" style="5" customWidth="1"/>
    <col min="14092" max="14092" width="16" style="5" customWidth="1"/>
    <col min="14093" max="14093" width="5" style="5" customWidth="1"/>
    <col min="14094" max="14114" width="0" style="5" hidden="1" customWidth="1"/>
    <col min="14115" max="14284" width="15.33203125" style="5"/>
    <col min="14285" max="14285" width="3.109375" style="5" customWidth="1"/>
    <col min="14286" max="14336" width="15.33203125" style="5"/>
    <col min="14337" max="14337" width="7.5546875" style="5" customWidth="1"/>
    <col min="14338" max="14338" width="5.5546875" style="5" customWidth="1"/>
    <col min="14339" max="14339" width="13.6640625" style="5" customWidth="1"/>
    <col min="14340" max="14340" width="47.5546875" style="5" customWidth="1"/>
    <col min="14341" max="14341" width="31.109375" style="5" customWidth="1"/>
    <col min="14342" max="14342" width="19.33203125" style="5" customWidth="1"/>
    <col min="14343" max="14346" width="18.5546875" style="5" customWidth="1"/>
    <col min="14347" max="14347" width="14.33203125" style="5" customWidth="1"/>
    <col min="14348" max="14348" width="16" style="5" customWidth="1"/>
    <col min="14349" max="14349" width="5" style="5" customWidth="1"/>
    <col min="14350" max="14370" width="0" style="5" hidden="1" customWidth="1"/>
    <col min="14371" max="14540" width="15.33203125" style="5"/>
    <col min="14541" max="14541" width="3.109375" style="5" customWidth="1"/>
    <col min="14542" max="14592" width="15.33203125" style="5"/>
    <col min="14593" max="14593" width="7.5546875" style="5" customWidth="1"/>
    <col min="14594" max="14594" width="5.5546875" style="5" customWidth="1"/>
    <col min="14595" max="14595" width="13.6640625" style="5" customWidth="1"/>
    <col min="14596" max="14596" width="47.5546875" style="5" customWidth="1"/>
    <col min="14597" max="14597" width="31.109375" style="5" customWidth="1"/>
    <col min="14598" max="14598" width="19.33203125" style="5" customWidth="1"/>
    <col min="14599" max="14602" width="18.5546875" style="5" customWidth="1"/>
    <col min="14603" max="14603" width="14.33203125" style="5" customWidth="1"/>
    <col min="14604" max="14604" width="16" style="5" customWidth="1"/>
    <col min="14605" max="14605" width="5" style="5" customWidth="1"/>
    <col min="14606" max="14626" width="0" style="5" hidden="1" customWidth="1"/>
    <col min="14627" max="14796" width="15.33203125" style="5"/>
    <col min="14797" max="14797" width="3.109375" style="5" customWidth="1"/>
    <col min="14798" max="14848" width="15.33203125" style="5"/>
    <col min="14849" max="14849" width="7.5546875" style="5" customWidth="1"/>
    <col min="14850" max="14850" width="5.5546875" style="5" customWidth="1"/>
    <col min="14851" max="14851" width="13.6640625" style="5" customWidth="1"/>
    <col min="14852" max="14852" width="47.5546875" style="5" customWidth="1"/>
    <col min="14853" max="14853" width="31.109375" style="5" customWidth="1"/>
    <col min="14854" max="14854" width="19.33203125" style="5" customWidth="1"/>
    <col min="14855" max="14858" width="18.5546875" style="5" customWidth="1"/>
    <col min="14859" max="14859" width="14.33203125" style="5" customWidth="1"/>
    <col min="14860" max="14860" width="16" style="5" customWidth="1"/>
    <col min="14861" max="14861" width="5" style="5" customWidth="1"/>
    <col min="14862" max="14882" width="0" style="5" hidden="1" customWidth="1"/>
    <col min="14883" max="15052" width="15.33203125" style="5"/>
    <col min="15053" max="15053" width="3.109375" style="5" customWidth="1"/>
    <col min="15054" max="15104" width="15.33203125" style="5"/>
    <col min="15105" max="15105" width="7.5546875" style="5" customWidth="1"/>
    <col min="15106" max="15106" width="5.5546875" style="5" customWidth="1"/>
    <col min="15107" max="15107" width="13.6640625" style="5" customWidth="1"/>
    <col min="15108" max="15108" width="47.5546875" style="5" customWidth="1"/>
    <col min="15109" max="15109" width="31.109375" style="5" customWidth="1"/>
    <col min="15110" max="15110" width="19.33203125" style="5" customWidth="1"/>
    <col min="15111" max="15114" width="18.5546875" style="5" customWidth="1"/>
    <col min="15115" max="15115" width="14.33203125" style="5" customWidth="1"/>
    <col min="15116" max="15116" width="16" style="5" customWidth="1"/>
    <col min="15117" max="15117" width="5" style="5" customWidth="1"/>
    <col min="15118" max="15138" width="0" style="5" hidden="1" customWidth="1"/>
    <col min="15139" max="15308" width="15.33203125" style="5"/>
    <col min="15309" max="15309" width="3.109375" style="5" customWidth="1"/>
    <col min="15310" max="15360" width="15.33203125" style="5"/>
    <col min="15361" max="15361" width="7.5546875" style="5" customWidth="1"/>
    <col min="15362" max="15362" width="5.5546875" style="5" customWidth="1"/>
    <col min="15363" max="15363" width="13.6640625" style="5" customWidth="1"/>
    <col min="15364" max="15364" width="47.5546875" style="5" customWidth="1"/>
    <col min="15365" max="15365" width="31.109375" style="5" customWidth="1"/>
    <col min="15366" max="15366" width="19.33203125" style="5" customWidth="1"/>
    <col min="15367" max="15370" width="18.5546875" style="5" customWidth="1"/>
    <col min="15371" max="15371" width="14.33203125" style="5" customWidth="1"/>
    <col min="15372" max="15372" width="16" style="5" customWidth="1"/>
    <col min="15373" max="15373" width="5" style="5" customWidth="1"/>
    <col min="15374" max="15394" width="0" style="5" hidden="1" customWidth="1"/>
    <col min="15395" max="15564" width="15.33203125" style="5"/>
    <col min="15565" max="15565" width="3.109375" style="5" customWidth="1"/>
    <col min="15566" max="15616" width="15.33203125" style="5"/>
    <col min="15617" max="15617" width="7.5546875" style="5" customWidth="1"/>
    <col min="15618" max="15618" width="5.5546875" style="5" customWidth="1"/>
    <col min="15619" max="15619" width="13.6640625" style="5" customWidth="1"/>
    <col min="15620" max="15620" width="47.5546875" style="5" customWidth="1"/>
    <col min="15621" max="15621" width="31.109375" style="5" customWidth="1"/>
    <col min="15622" max="15622" width="19.33203125" style="5" customWidth="1"/>
    <col min="15623" max="15626" width="18.5546875" style="5" customWidth="1"/>
    <col min="15627" max="15627" width="14.33203125" style="5" customWidth="1"/>
    <col min="15628" max="15628" width="16" style="5" customWidth="1"/>
    <col min="15629" max="15629" width="5" style="5" customWidth="1"/>
    <col min="15630" max="15650" width="0" style="5" hidden="1" customWidth="1"/>
    <col min="15651" max="15820" width="15.33203125" style="5"/>
    <col min="15821" max="15821" width="3.109375" style="5" customWidth="1"/>
    <col min="15822" max="15872" width="15.33203125" style="5"/>
    <col min="15873" max="15873" width="7.5546875" style="5" customWidth="1"/>
    <col min="15874" max="15874" width="5.5546875" style="5" customWidth="1"/>
    <col min="15875" max="15875" width="13.6640625" style="5" customWidth="1"/>
    <col min="15876" max="15876" width="47.5546875" style="5" customWidth="1"/>
    <col min="15877" max="15877" width="31.109375" style="5" customWidth="1"/>
    <col min="15878" max="15878" width="19.33203125" style="5" customWidth="1"/>
    <col min="15879" max="15882" width="18.5546875" style="5" customWidth="1"/>
    <col min="15883" max="15883" width="14.33203125" style="5" customWidth="1"/>
    <col min="15884" max="15884" width="16" style="5" customWidth="1"/>
    <col min="15885" max="15885" width="5" style="5" customWidth="1"/>
    <col min="15886" max="15906" width="0" style="5" hidden="1" customWidth="1"/>
    <col min="15907" max="16076" width="15.33203125" style="5"/>
    <col min="16077" max="16077" width="3.109375" style="5" customWidth="1"/>
    <col min="16078" max="16128" width="15.33203125" style="5"/>
    <col min="16129" max="16129" width="7.5546875" style="5" customWidth="1"/>
    <col min="16130" max="16130" width="5.5546875" style="5" customWidth="1"/>
    <col min="16131" max="16131" width="13.6640625" style="5" customWidth="1"/>
    <col min="16132" max="16132" width="47.5546875" style="5" customWidth="1"/>
    <col min="16133" max="16133" width="31.109375" style="5" customWidth="1"/>
    <col min="16134" max="16134" width="19.33203125" style="5" customWidth="1"/>
    <col min="16135" max="16138" width="18.5546875" style="5" customWidth="1"/>
    <col min="16139" max="16139" width="14.33203125" style="5" customWidth="1"/>
    <col min="16140" max="16140" width="16" style="5" customWidth="1"/>
    <col min="16141" max="16141" width="5" style="5" customWidth="1"/>
    <col min="16142" max="16162" width="0" style="5" hidden="1" customWidth="1"/>
    <col min="16163" max="16332" width="15.33203125" style="5"/>
    <col min="16333" max="16333" width="3.109375" style="5" customWidth="1"/>
    <col min="16334" max="16384" width="15.33203125" style="5"/>
  </cols>
  <sheetData>
    <row r="1" spans="1:255" ht="45.75" customHeight="1" x14ac:dyDescent="0.75">
      <c r="A1" s="1"/>
      <c r="B1" s="1"/>
      <c r="C1" s="1"/>
      <c r="D1" s="1"/>
      <c r="E1" s="1"/>
      <c r="F1" s="1"/>
      <c r="G1" s="1"/>
      <c r="H1" s="2" t="s">
        <v>0</v>
      </c>
      <c r="I1" s="2"/>
      <c r="J1" s="2"/>
      <c r="K1" s="2"/>
      <c r="L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6"/>
      <c r="I2" s="7" t="s">
        <v>1</v>
      </c>
      <c r="J2" s="7"/>
      <c r="K2" s="8"/>
      <c r="L2" s="9"/>
      <c r="N2" s="4"/>
      <c r="O2" s="10" t="str">
        <f>'[4]vnos podatkov'!$A$6</f>
        <v>OP 8-11 - MINI TENIS</v>
      </c>
      <c r="P2" s="11"/>
      <c r="Q2" s="11"/>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6"/>
      <c r="I3" s="12" t="s">
        <v>2</v>
      </c>
      <c r="J3" s="12"/>
      <c r="K3" s="13">
        <f>'[4]vnos podatkov'!$A$8</f>
        <v>0</v>
      </c>
      <c r="L3" s="14"/>
      <c r="N3" s="4"/>
      <c r="O3" s="15">
        <f>'[4]vnos podatkov'!$A$8</f>
        <v>0</v>
      </c>
      <c r="P3" s="15">
        <f>'[4]vnos podatkov'!$B$8</f>
        <v>0</v>
      </c>
      <c r="Q3" s="15">
        <f>'[4]vnos podatkov'!$A$10</f>
        <v>0</v>
      </c>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3</v>
      </c>
      <c r="D4" s="16"/>
      <c r="E4" s="17">
        <f>'[4]vnos podatkov'!$C$10</f>
        <v>0</v>
      </c>
      <c r="F4" s="17">
        <f>'[4]vnos podatkov'!$C$10</f>
        <v>0</v>
      </c>
      <c r="G4" s="18">
        <f>'[4]vnos podatkov'!$C$10</f>
        <v>0</v>
      </c>
      <c r="H4" s="18">
        <f>'[4]vnos podatkov'!$C$10</f>
        <v>0</v>
      </c>
      <c r="I4" s="19" t="s">
        <v>4</v>
      </c>
      <c r="J4" s="20"/>
      <c r="K4" s="20"/>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5</v>
      </c>
      <c r="D5" s="16"/>
      <c r="E5" s="17" t="str">
        <f>'[4]vnos podatkov'!$A$6</f>
        <v>OP 8-11 - MINI TENIS</v>
      </c>
      <c r="F5" s="17"/>
      <c r="G5" s="18"/>
      <c r="H5" s="18"/>
      <c r="I5" s="22" t="s">
        <v>6</v>
      </c>
      <c r="J5" s="22"/>
      <c r="K5" s="23"/>
      <c r="L5" s="2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50.1" customHeight="1" thickBot="1" x14ac:dyDescent="0.8">
      <c r="A6" s="1"/>
      <c r="B6" s="1"/>
      <c r="C6" s="25"/>
      <c r="D6" s="25"/>
      <c r="E6" s="26"/>
      <c r="F6" s="26"/>
      <c r="G6" s="26"/>
      <c r="H6" s="26"/>
      <c r="I6" s="19"/>
      <c r="J6" s="19"/>
      <c r="K6" s="23"/>
      <c r="L6" s="9"/>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9" customFormat="1" ht="67.5" customHeight="1" thickBot="1" x14ac:dyDescent="0.85">
      <c r="A7" s="1"/>
      <c r="B7" s="27" t="s">
        <v>7</v>
      </c>
      <c r="C7" s="28"/>
      <c r="D7" s="29"/>
      <c r="E7" s="30"/>
      <c r="F7" s="31"/>
      <c r="G7" s="32"/>
      <c r="H7" s="32"/>
      <c r="I7" s="32"/>
      <c r="J7" s="32"/>
      <c r="K7" s="33" t="s">
        <v>8</v>
      </c>
      <c r="L7" s="33" t="s">
        <v>9</v>
      </c>
      <c r="M7" s="3"/>
      <c r="N7" s="34"/>
      <c r="O7" s="35" t="s">
        <v>10</v>
      </c>
      <c r="P7" s="36"/>
      <c r="Q7" s="36"/>
      <c r="R7" s="36"/>
      <c r="S7" s="37"/>
      <c r="T7" s="38"/>
      <c r="U7" s="38"/>
      <c r="V7" s="38"/>
      <c r="W7" s="38"/>
      <c r="X7" s="38"/>
      <c r="Y7" s="38"/>
      <c r="Z7" s="38"/>
      <c r="AA7" s="38"/>
      <c r="AB7" s="38"/>
      <c r="AC7" s="38"/>
      <c r="AD7" s="38"/>
      <c r="AE7" s="38"/>
      <c r="AF7" s="38"/>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row>
    <row r="8" spans="1:255" s="46" customFormat="1" ht="40.5" customHeight="1" x14ac:dyDescent="0.55000000000000004">
      <c r="A8" s="1"/>
      <c r="B8" s="1"/>
      <c r="C8" s="40" t="s">
        <v>11</v>
      </c>
      <c r="D8" s="40" t="s">
        <v>12</v>
      </c>
      <c r="E8" s="40" t="s">
        <v>13</v>
      </c>
      <c r="F8" s="40" t="s">
        <v>14</v>
      </c>
      <c r="G8" s="32"/>
      <c r="H8" s="32"/>
      <c r="I8" s="32"/>
      <c r="J8" s="32"/>
      <c r="K8" s="33"/>
      <c r="L8" s="33"/>
      <c r="M8" s="3"/>
      <c r="N8" s="41"/>
      <c r="O8" s="42" t="s">
        <v>11</v>
      </c>
      <c r="P8" s="42" t="s">
        <v>12</v>
      </c>
      <c r="Q8" s="42" t="s">
        <v>13</v>
      </c>
      <c r="R8" s="42" t="s">
        <v>14</v>
      </c>
      <c r="S8" s="43"/>
      <c r="T8" s="43"/>
      <c r="U8" s="43"/>
      <c r="V8" s="43"/>
      <c r="W8" s="44"/>
      <c r="X8" s="42" t="s">
        <v>11</v>
      </c>
      <c r="Y8" s="42" t="s">
        <v>12</v>
      </c>
      <c r="Z8" s="42" t="s">
        <v>13</v>
      </c>
      <c r="AA8" s="42" t="s">
        <v>14</v>
      </c>
      <c r="AB8" s="44"/>
      <c r="AC8" s="44"/>
      <c r="AD8" s="44"/>
      <c r="AE8" s="44"/>
      <c r="AF8" s="45" t="s">
        <v>15</v>
      </c>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row>
    <row r="9" spans="1:255" ht="69" customHeight="1" x14ac:dyDescent="0.5">
      <c r="A9" s="47">
        <v>1</v>
      </c>
      <c r="B9" s="48">
        <v>1</v>
      </c>
      <c r="C9" s="169" t="str">
        <f>UPPER(IF($A9="","",VLOOKUP($A9,'[4]ž round robin žrebna lista'!$A$7:$R$128,2)))</f>
        <v/>
      </c>
      <c r="D9" s="170" t="str">
        <f>UPPER(IF($A9="","",VLOOKUP($A9,'[4]ž round robin žrebna lista'!$A$7:$R$128,3)))</f>
        <v>KRANJC</v>
      </c>
      <c r="E9" s="170" t="str">
        <f>PROPER(IF($A9="","",VLOOKUP($A9,'[4]ž round robin žrebna lista'!$A$7:$R$128,4)))</f>
        <v>Lana</v>
      </c>
      <c r="F9" s="171" t="str">
        <f>UPPER(IF($A9="","",VLOOKUP($A9,'[4]ž round robin žrebna lista'!$A$7:$R$128,5)))</f>
        <v>BR-MB</v>
      </c>
      <c r="G9" s="52"/>
      <c r="H9" s="53" t="s">
        <v>23</v>
      </c>
      <c r="I9" s="53" t="s">
        <v>26</v>
      </c>
      <c r="J9" s="53"/>
      <c r="K9" s="54">
        <v>1</v>
      </c>
      <c r="L9" s="54">
        <v>2</v>
      </c>
      <c r="M9" s="3">
        <f>IF($A9="","",VLOOKUP($A9,'[4]ž round robin žrebna lista'!$A$7:$R$128,14))</f>
        <v>0</v>
      </c>
      <c r="N9" s="55">
        <v>1</v>
      </c>
      <c r="O9" s="56" t="str">
        <f>UPPER(IF($A9="","",VLOOKUP($A9,'[4]ž round robin žrebna lista'!$A$7:$R$128,2)))</f>
        <v/>
      </c>
      <c r="P9" s="56" t="str">
        <f>UPPER(IF($A9="","",VLOOKUP($A9,'[4]ž round robin žrebna lista'!$A$7:$R$128,3)))</f>
        <v>KRANJC</v>
      </c>
      <c r="Q9" s="56" t="str">
        <f>PROPER(IF($A9="","",VLOOKUP($A9,'[4]ž round robin žrebna lista'!$A$7:$R$128,4)))</f>
        <v>Lana</v>
      </c>
      <c r="R9" s="56" t="str">
        <f>UPPER(IF($A9="","",VLOOKUP($A9,'[4]ž round robin žrebna lista'!$A$7:$R$128,5)))</f>
        <v>BR-MB</v>
      </c>
      <c r="S9" s="57"/>
      <c r="T9" s="58"/>
      <c r="U9" s="58"/>
      <c r="V9" s="58"/>
      <c r="W9" s="55">
        <v>1</v>
      </c>
      <c r="X9" s="56" t="str">
        <f>UPPER(IF($A9="","",VLOOKUP($A9,'[4]ž round robin žrebna lista'!$A$7:$R$128,2)))</f>
        <v/>
      </c>
      <c r="Y9" s="56" t="str">
        <f>UPPER(IF($A9="","",VLOOKUP($A9,'[4]ž round robin žrebna lista'!$A$7:$R$128,3)))</f>
        <v>KRANJC</v>
      </c>
      <c r="Z9" s="56" t="str">
        <f>PROPER(IF($A9="","",VLOOKUP($A9,'[4]ž round robin žrebna lista'!$A$7:$R$128,4)))</f>
        <v>Lana</v>
      </c>
      <c r="AA9" s="56" t="str">
        <f>UPPER(IF($A9="","",VLOOKUP($A9,'[4]ž round robin žrebna lista'!$A$7:$R$128,5)))</f>
        <v>BR-MB</v>
      </c>
      <c r="AB9" s="59"/>
      <c r="AC9" s="58" t="str">
        <f>IF(T9="","",IF(T9="1bb","1bb",IF(T9="2bb","2bb",IF(T9=1,$M10,0))))</f>
        <v/>
      </c>
      <c r="AD9" s="58" t="str">
        <f>IF(U9="","",IF(U9="1bb","1bb",IF(U9="3bb","3bb",IF(U9=1,$M11,0))))</f>
        <v/>
      </c>
      <c r="AE9" s="58" t="str">
        <f>IF(V9="","",IF(V9="1bb","1bb",IF(V9="4bb","4bb",IF(V9=1,$M12,0))))</f>
        <v/>
      </c>
      <c r="AF9" s="60">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69" customHeight="1" x14ac:dyDescent="0.5">
      <c r="A10" s="47">
        <v>3</v>
      </c>
      <c r="B10" s="48">
        <v>2</v>
      </c>
      <c r="C10" s="169" t="str">
        <f>UPPER(IF($A10="","",VLOOKUP($A10,'[4]ž round robin žrebna lista'!$A$7:$R$128,2)))</f>
        <v/>
      </c>
      <c r="D10" s="170" t="str">
        <f>UPPER(IF($A10="","",VLOOKUP($A10,'[4]ž round robin žrebna lista'!$A$7:$R$128,3)))</f>
        <v>DELINA</v>
      </c>
      <c r="E10" s="170" t="str">
        <f>PROPER(IF($A10="","",VLOOKUP($A10,'[4]ž round robin žrebna lista'!$A$7:$R$128,4)))</f>
        <v>Alisa</v>
      </c>
      <c r="F10" s="171" t="str">
        <f>UPPER(IF($A10="","",VLOOKUP($A10,'[4]ž round robin žrebna lista'!$A$7:$R$128,5)))</f>
        <v>BR-MB</v>
      </c>
      <c r="G10" s="53" t="s">
        <v>25</v>
      </c>
      <c r="H10" s="52"/>
      <c r="I10" s="53" t="s">
        <v>25</v>
      </c>
      <c r="J10" s="53"/>
      <c r="K10" s="54">
        <v>2</v>
      </c>
      <c r="L10" s="54">
        <v>1</v>
      </c>
      <c r="M10" s="3">
        <f>IF($A10="","",VLOOKUP($A10,'[4]ž round robin žrebna lista'!$A$7:$R$128,14))</f>
        <v>0</v>
      </c>
      <c r="N10" s="55">
        <v>2</v>
      </c>
      <c r="O10" s="56" t="str">
        <f>UPPER(IF($A10="","",VLOOKUP($A10,'[4]ž round robin žrebna lista'!$A$7:$R$128,2)))</f>
        <v/>
      </c>
      <c r="P10" s="56" t="str">
        <f>UPPER(IF($A10="","",VLOOKUP($A10,'[4]ž round robin žrebna lista'!$A$7:$R$128,3)))</f>
        <v>DELINA</v>
      </c>
      <c r="Q10" s="56" t="str">
        <f>PROPER(IF($A10="","",VLOOKUP($A10,'[4]ž round robin žrebna lista'!$A$7:$R$128,4)))</f>
        <v>Alisa</v>
      </c>
      <c r="R10" s="56" t="str">
        <f>UPPER(IF($A10="","",VLOOKUP($A10,'[4]ž round robin žrebna lista'!$A$7:$R$128,5)))</f>
        <v>BR-MB</v>
      </c>
      <c r="S10" s="58"/>
      <c r="T10" s="57"/>
      <c r="U10" s="58"/>
      <c r="V10" s="58"/>
      <c r="W10" s="55">
        <v>2</v>
      </c>
      <c r="X10" s="56" t="str">
        <f>UPPER(IF($A10="","",VLOOKUP($A10,'[4]ž round robin žrebna lista'!$A$7:$R$128,2)))</f>
        <v/>
      </c>
      <c r="Y10" s="56" t="str">
        <f>UPPER(IF($A10="","",VLOOKUP($A10,'[4]ž round robin žrebna lista'!$A$7:$R$128,3)))</f>
        <v>DELINA</v>
      </c>
      <c r="Z10" s="56" t="str">
        <f>PROPER(IF($A10="","",VLOOKUP($A10,'[4]ž round robin žrebna lista'!$A$7:$R$128,4)))</f>
        <v>Alisa</v>
      </c>
      <c r="AA10" s="56" t="str">
        <f>UPPER(IF($A10="","",VLOOKUP($A10,'[4]ž round robin žrebna lista'!$A$7:$R$128,5)))</f>
        <v>BR-MB</v>
      </c>
      <c r="AB10" s="58" t="str">
        <f>IF(S10="","",IF(S10="1bb","1bb",IF(S10="2bb","2bb",IF(S10=1,0,M9))))</f>
        <v/>
      </c>
      <c r="AC10" s="59"/>
      <c r="AD10" s="58" t="str">
        <f>IF(U10="","",IF(U10="2bb","2bb",IF(U10="3bb","3bb",IF(U10=2,M11,0))))</f>
        <v/>
      </c>
      <c r="AE10" s="58" t="str">
        <f>IF(V10="","",IF(V10="2bb","2bb",IF(V10="4bb","4bb",IF(V10=2,M12,0))))</f>
        <v/>
      </c>
      <c r="AF10" s="60">
        <f>SUM(AC10:AE10)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69" customHeight="1" x14ac:dyDescent="0.5">
      <c r="A11" s="47">
        <v>5</v>
      </c>
      <c r="B11" s="61">
        <v>3</v>
      </c>
      <c r="C11" s="169" t="str">
        <f>UPPER(IF($A11="","",VLOOKUP($A11,'[4]ž round robin žrebna lista'!$A$7:$R$128,2)))</f>
        <v/>
      </c>
      <c r="D11" s="170" t="str">
        <f>UPPER(IF($A11="","",VLOOKUP($A11,'[4]ž round robin žrebna lista'!$A$7:$R$128,3)))</f>
        <v>GLINŠEK</v>
      </c>
      <c r="E11" s="170" t="str">
        <f>PROPER(IF($A11="","",VLOOKUP($A11,'[4]ž round robin žrebna lista'!$A$7:$R$128,4)))</f>
        <v>Izabela</v>
      </c>
      <c r="F11" s="171" t="str">
        <f>UPPER(IF($A11="","",VLOOKUP($A11,'[4]ž round robin žrebna lista'!$A$7:$R$128,5)))</f>
        <v>BR-MB</v>
      </c>
      <c r="G11" s="53" t="s">
        <v>24</v>
      </c>
      <c r="H11" s="53" t="s">
        <v>23</v>
      </c>
      <c r="I11" s="52"/>
      <c r="J11" s="53"/>
      <c r="K11" s="54" t="s">
        <v>114</v>
      </c>
      <c r="L11" s="54">
        <v>3</v>
      </c>
      <c r="M11" s="3">
        <f>IF($A11="","",VLOOKUP($A11,'[4]ž round robin žrebna lista'!$A$7:$R$128,14))</f>
        <v>0</v>
      </c>
      <c r="N11" s="55">
        <v>3</v>
      </c>
      <c r="O11" s="56" t="str">
        <f>UPPER(IF($A11="","",VLOOKUP($A11,'[4]ž round robin žrebna lista'!$A$7:$R$128,2)))</f>
        <v/>
      </c>
      <c r="P11" s="56" t="str">
        <f>UPPER(IF($A11="","",VLOOKUP($A11,'[4]ž round robin žrebna lista'!$A$7:$R$128,3)))</f>
        <v>GLINŠEK</v>
      </c>
      <c r="Q11" s="56" t="str">
        <f>PROPER(IF($A11="","",VLOOKUP($A11,'[4]ž round robin žrebna lista'!$A$7:$R$128,4)))</f>
        <v>Izabela</v>
      </c>
      <c r="R11" s="56" t="str">
        <f>UPPER(IF($A11="","",VLOOKUP($A11,'[4]ž round robin žrebna lista'!$A$7:$R$128,5)))</f>
        <v>BR-MB</v>
      </c>
      <c r="S11" s="58"/>
      <c r="T11" s="58"/>
      <c r="U11" s="57"/>
      <c r="V11" s="58"/>
      <c r="W11" s="55">
        <v>3</v>
      </c>
      <c r="X11" s="56" t="str">
        <f>UPPER(IF($A11="","",VLOOKUP($A11,'[4]ž round robin žrebna lista'!$A$7:$R$128,2)))</f>
        <v/>
      </c>
      <c r="Y11" s="56" t="str">
        <f>UPPER(IF($A11="","",VLOOKUP($A11,'[4]ž round robin žrebna lista'!$A$7:$R$128,3)))</f>
        <v>GLINŠEK</v>
      </c>
      <c r="Z11" s="56" t="str">
        <f>PROPER(IF($A11="","",VLOOKUP($A11,'[4]ž round robin žrebna lista'!$A$7:$R$128,4)))</f>
        <v>Izabela</v>
      </c>
      <c r="AA11" s="56" t="str">
        <f>UPPER(IF($A11="","",VLOOKUP($A11,'[4]ž round robin žrebna lista'!$A$7:$R$128,5)))</f>
        <v>BR-MB</v>
      </c>
      <c r="AB11" s="58" t="str">
        <f>IF(S11="","",IF(S11="1bb","1bb",IF(S11="3bb","3bb",IF(S11=1,0,M9))))</f>
        <v/>
      </c>
      <c r="AC11" s="58" t="str">
        <f>IF(T11="","",IF(T11="2bb","2bb",IF(T11="3bb","3bb",IF(T11=2,0,M10))))</f>
        <v/>
      </c>
      <c r="AD11" s="59"/>
      <c r="AE11" s="58" t="str">
        <f>IF(V11="","",IF(V11="3bb","3bb",IF(V11="4bb","4bb",IF(V11=3,M12,0))))</f>
        <v/>
      </c>
      <c r="AF11" s="60">
        <f>SUM(AC11:AE11)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69" customHeight="1" x14ac:dyDescent="0.5">
      <c r="A12" s="47"/>
      <c r="B12" s="48">
        <v>4</v>
      </c>
      <c r="C12" s="169" t="str">
        <f>UPPER(IF($A12="","",VLOOKUP($A12,'[4]ž round robin žrebna lista'!$A$7:$R$128,2)))</f>
        <v/>
      </c>
      <c r="D12" s="170" t="str">
        <f>UPPER(IF($A12="","",VLOOKUP($A12,'[4]ž round robin žrebna lista'!$A$7:$R$128,3)))</f>
        <v/>
      </c>
      <c r="E12" s="170" t="str">
        <f>PROPER(IF($A12="","",VLOOKUP($A12,'[4]ž round robin žrebna lista'!$A$7:$R$128,4)))</f>
        <v/>
      </c>
      <c r="F12" s="171" t="str">
        <f>UPPER(IF($A12="","",VLOOKUP($A12,'[4]ž round robin žrebna lista'!$A$7:$R$128,5)))</f>
        <v/>
      </c>
      <c r="G12" s="53"/>
      <c r="H12" s="53"/>
      <c r="I12" s="53"/>
      <c r="J12" s="52"/>
      <c r="K12" s="54"/>
      <c r="L12" s="54"/>
      <c r="M12" s="3" t="str">
        <f>IF($A12="","",VLOOKUP($A12,'[4]ž round robin žrebna lista'!$A$7:$R$128,14))</f>
        <v/>
      </c>
      <c r="N12" s="55">
        <v>4</v>
      </c>
      <c r="O12" s="56" t="str">
        <f>UPPER(IF($A12="","",VLOOKUP($A12,'[4]ž round robin žrebna lista'!$A$7:$R$128,2)))</f>
        <v/>
      </c>
      <c r="P12" s="56" t="str">
        <f>UPPER(IF($A12="","",VLOOKUP($A12,'[4]ž round robin žrebna lista'!$A$7:$R$128,3)))</f>
        <v/>
      </c>
      <c r="Q12" s="56" t="str">
        <f>PROPER(IF($A12="","",VLOOKUP($A12,'[4]ž round robin žrebna lista'!$A$7:$R$128,4)))</f>
        <v/>
      </c>
      <c r="R12" s="56" t="str">
        <f>UPPER(IF($A12="","",VLOOKUP($A12,'[4]ž round robin žrebna lista'!$A$7:$R$128,5)))</f>
        <v/>
      </c>
      <c r="S12" s="58"/>
      <c r="T12" s="58"/>
      <c r="U12" s="58"/>
      <c r="V12" s="57"/>
      <c r="W12" s="55">
        <v>4</v>
      </c>
      <c r="X12" s="56" t="str">
        <f>UPPER(IF($A12="","",VLOOKUP($A12,'[4]ž round robin žrebna lista'!$A$7:$R$128,2)))</f>
        <v/>
      </c>
      <c r="Y12" s="56" t="str">
        <f>UPPER(IF($A12="","",VLOOKUP($A12,'[4]ž round robin žrebna lista'!$A$7:$R$128,3)))</f>
        <v/>
      </c>
      <c r="Z12" s="56" t="str">
        <f>PROPER(IF($A12="","",VLOOKUP($A12,'[4]ž round robin žrebna lista'!$A$7:$R$128,4)))</f>
        <v/>
      </c>
      <c r="AA12" s="56" t="str">
        <f>UPPER(IF($A12="","",VLOOKUP($A12,'[4]ž round robin žrebna lista'!$A$7:$R$128,5)))</f>
        <v/>
      </c>
      <c r="AB12" s="58" t="str">
        <f>IF(S12="","",IF(S12="1bb","1bb",IF(S12="4bb","4bb",IF(S12=1,0,M9))))</f>
        <v/>
      </c>
      <c r="AC12" s="58" t="str">
        <f>IF(T12="","",IF(T12="2bb","2bb",IF(T12="4bb","4bb",IF(T12=2,0,M10))))</f>
        <v/>
      </c>
      <c r="AD12" s="58" t="str">
        <f>IF(U12="","",IF(U12="3bb","3bb",IF(U12="4bb","4bb",IF(U12=3,0,M11))))</f>
        <v/>
      </c>
      <c r="AE12" s="59"/>
      <c r="AF12" s="60">
        <f>SUM(AC12:AE12)</f>
        <v>0</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24" customHeight="1" thickBot="1" x14ac:dyDescent="0.55000000000000004">
      <c r="A13" s="62"/>
      <c r="B13" s="63"/>
      <c r="C13" s="173"/>
      <c r="D13" s="174"/>
      <c r="E13" s="174"/>
      <c r="F13" s="175"/>
      <c r="G13" s="67"/>
      <c r="H13" s="67"/>
      <c r="I13" s="67"/>
      <c r="J13" s="68"/>
      <c r="K13" s="69"/>
      <c r="L13" s="69"/>
      <c r="N13" s="55"/>
      <c r="O13" s="11"/>
      <c r="P13" s="11"/>
      <c r="Q13" s="11"/>
      <c r="R13" s="11"/>
      <c r="S13" s="43"/>
      <c r="T13" s="43"/>
      <c r="U13" s="43"/>
      <c r="V13" s="70"/>
      <c r="W13" s="55"/>
      <c r="X13" s="11"/>
      <c r="Y13" s="11"/>
      <c r="Z13" s="11"/>
      <c r="AA13" s="11"/>
      <c r="AB13" s="43"/>
      <c r="AC13" s="43"/>
      <c r="AD13" s="43"/>
      <c r="AE13" s="71"/>
      <c r="AF13" s="42"/>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55.5" customHeight="1" thickBot="1" x14ac:dyDescent="0.85">
      <c r="A14" s="72"/>
      <c r="B14" s="27" t="s">
        <v>16</v>
      </c>
      <c r="C14" s="28"/>
      <c r="D14" s="29"/>
      <c r="E14" s="30"/>
      <c r="F14" s="31"/>
      <c r="G14" s="32"/>
      <c r="H14" s="32"/>
      <c r="I14" s="32"/>
      <c r="J14" s="32"/>
      <c r="K14" s="33" t="s">
        <v>8</v>
      </c>
      <c r="L14" s="33" t="s">
        <v>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46" customFormat="1" ht="40.5" customHeight="1" x14ac:dyDescent="0.55000000000000004">
      <c r="A15" s="72"/>
      <c r="B15" s="72"/>
      <c r="C15" s="40" t="s">
        <v>11</v>
      </c>
      <c r="D15" s="40" t="s">
        <v>12</v>
      </c>
      <c r="E15" s="73" t="s">
        <v>13</v>
      </c>
      <c r="F15" s="40" t="s">
        <v>14</v>
      </c>
      <c r="G15" s="32"/>
      <c r="H15" s="32"/>
      <c r="I15" s="32"/>
      <c r="J15" s="32"/>
      <c r="K15" s="33"/>
      <c r="L15" s="33"/>
      <c r="M15" s="3"/>
      <c r="N15" s="41"/>
      <c r="O15" s="42" t="s">
        <v>11</v>
      </c>
      <c r="P15" s="42" t="s">
        <v>12</v>
      </c>
      <c r="Q15" s="42" t="s">
        <v>13</v>
      </c>
      <c r="R15" s="42" t="s">
        <v>14</v>
      </c>
      <c r="S15" s="43"/>
      <c r="T15" s="41"/>
      <c r="U15" s="41"/>
      <c r="V15" s="41"/>
      <c r="W15" s="41"/>
      <c r="X15" s="42" t="s">
        <v>11</v>
      </c>
      <c r="Y15" s="42" t="s">
        <v>12</v>
      </c>
      <c r="Z15" s="42" t="s">
        <v>13</v>
      </c>
      <c r="AA15" s="42" t="s">
        <v>14</v>
      </c>
      <c r="AB15" s="44"/>
      <c r="AC15" s="44"/>
      <c r="AD15" s="44"/>
      <c r="AE15" s="44"/>
      <c r="AF15" s="45" t="s">
        <v>15</v>
      </c>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row>
    <row r="16" spans="1:255" ht="69" customHeight="1" x14ac:dyDescent="0.5">
      <c r="A16" s="47">
        <v>2</v>
      </c>
      <c r="B16" s="48">
        <v>1</v>
      </c>
      <c r="C16" s="169" t="str">
        <f>UPPER(IF($A16="","",VLOOKUP($A16,'[4]ž round robin žrebna lista'!$A$7:$R$128,2)))</f>
        <v/>
      </c>
      <c r="D16" s="170" t="str">
        <f>UPPER(IF($A16="","",VLOOKUP($A16,'[4]ž round robin žrebna lista'!$A$7:$R$128,3)))</f>
        <v>JEVDENIČ</v>
      </c>
      <c r="E16" s="170" t="str">
        <f>PROPER(IF($A16="","",VLOOKUP($A16,'[4]ž round robin žrebna lista'!$A$7:$R$128,4)))</f>
        <v>Nola</v>
      </c>
      <c r="F16" s="171" t="str">
        <f>UPPER(IF($A16="","",VLOOKUP($A16,'[4]ž round robin žrebna lista'!$A$7:$R$128,5)))</f>
        <v>BR-MB</v>
      </c>
      <c r="G16" s="52"/>
      <c r="H16" s="53" t="s">
        <v>23</v>
      </c>
      <c r="I16" s="53" t="s">
        <v>25</v>
      </c>
      <c r="J16" s="53"/>
      <c r="K16" s="54">
        <v>1</v>
      </c>
      <c r="L16" s="54">
        <v>2</v>
      </c>
      <c r="M16" s="3">
        <f>IF($A16="","",VLOOKUP($A16,'[4]ž round robin žrebna lista'!$A$7:$R$128,14))</f>
        <v>0</v>
      </c>
      <c r="N16" s="55">
        <v>1</v>
      </c>
      <c r="O16" s="56" t="str">
        <f>UPPER(IF($A16="","",VLOOKUP($A16,'[4]ž round robin žrebna lista'!$A$7:$R$128,2)))</f>
        <v/>
      </c>
      <c r="P16" s="56" t="str">
        <f>UPPER(IF($A16="","",VLOOKUP($A16,'[4]ž round robin žrebna lista'!$A$7:$R$128,3)))</f>
        <v>JEVDENIČ</v>
      </c>
      <c r="Q16" s="56" t="str">
        <f>PROPER(IF($A16="","",VLOOKUP($A16,'[4]ž round robin žrebna lista'!$A$7:$R$128,4)))</f>
        <v>Nola</v>
      </c>
      <c r="R16" s="56" t="str">
        <f>UPPER(IF($A16="","",VLOOKUP($A16,'[4]ž round robin žrebna lista'!$A$7:$R$128,5)))</f>
        <v>BR-MB</v>
      </c>
      <c r="S16" s="57"/>
      <c r="T16" s="58"/>
      <c r="U16" s="58"/>
      <c r="V16" s="58"/>
      <c r="W16" s="55">
        <v>1</v>
      </c>
      <c r="X16" s="56" t="str">
        <f>UPPER(IF($A16="","",VLOOKUP($A16,'[4]ž round robin žrebna lista'!$A$7:$R$128,2)))</f>
        <v/>
      </c>
      <c r="Y16" s="56" t="str">
        <f>UPPER(IF($A16="","",VLOOKUP($A16,'[4]ž round robin žrebna lista'!$A$7:$R$128,3)))</f>
        <v>JEVDENIČ</v>
      </c>
      <c r="Z16" s="56" t="str">
        <f>PROPER(IF($A16="","",VLOOKUP($A16,'[4]ž round robin žrebna lista'!$A$7:$R$128,4)))</f>
        <v>Nola</v>
      </c>
      <c r="AA16" s="56" t="str">
        <f>UPPER(IF($A16="","",VLOOKUP($A16,'[4]ž round robin žrebna lista'!$A$7:$R$128,5)))</f>
        <v>BR-MB</v>
      </c>
      <c r="AB16" s="59"/>
      <c r="AC16" s="58" t="str">
        <f>IF(T16="","",IF(T16="1bb","1bb",IF(T16="2bb","2bb",IF(T16=1,$M17,0))))</f>
        <v/>
      </c>
      <c r="AD16" s="58" t="str">
        <f>IF(U16="","",IF(U16="1bb","1bb",IF(U16="3bb","3bb",IF(U16=1,$M18,0))))</f>
        <v/>
      </c>
      <c r="AE16" s="58" t="str">
        <f>IF(V16="","",IF(V16="1bb","1bb",IF(V16="4bb","4bb",IF(V16=1,$M19,0))))</f>
        <v/>
      </c>
      <c r="AF16" s="60">
        <f>SUM(AC16:AE16)</f>
        <v>0</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ht="69" customHeight="1" x14ac:dyDescent="0.5">
      <c r="A17" s="47">
        <v>4</v>
      </c>
      <c r="B17" s="48">
        <v>2</v>
      </c>
      <c r="C17" s="169" t="str">
        <f>UPPER(IF($A17="","",VLOOKUP($A17,'[4]ž round robin žrebna lista'!$A$7:$R$128,2)))</f>
        <v/>
      </c>
      <c r="D17" s="170" t="str">
        <f>UPPER(IF($A17="","",VLOOKUP($A17,'[4]ž round robin žrebna lista'!$A$7:$R$128,3)))</f>
        <v>VIŠNIČ MLAKAR</v>
      </c>
      <c r="E17" s="170" t="str">
        <f>PROPER(IF($A17="","",VLOOKUP($A17,'[4]ž round robin žrebna lista'!$A$7:$R$128,4)))</f>
        <v xml:space="preserve">Lina </v>
      </c>
      <c r="F17" s="171" t="str">
        <f>UPPER(IF($A17="","",VLOOKUP($A17,'[4]ž round robin žrebna lista'!$A$7:$R$128,5)))</f>
        <v>BR-MB</v>
      </c>
      <c r="G17" s="53" t="s">
        <v>25</v>
      </c>
      <c r="H17" s="52"/>
      <c r="I17" s="53" t="s">
        <v>25</v>
      </c>
      <c r="J17" s="53"/>
      <c r="K17" s="54">
        <v>2</v>
      </c>
      <c r="L17" s="54">
        <v>1</v>
      </c>
      <c r="M17" s="3">
        <f>IF($A17="","",VLOOKUP($A17,'[4]ž round robin žrebna lista'!$A$7:$R$128,14))</f>
        <v>0</v>
      </c>
      <c r="N17" s="55">
        <v>2</v>
      </c>
      <c r="O17" s="56" t="str">
        <f>UPPER(IF($A17="","",VLOOKUP($A17,'[4]ž round robin žrebna lista'!$A$7:$R$128,2)))</f>
        <v/>
      </c>
      <c r="P17" s="56" t="str">
        <f>UPPER(IF($A17="","",VLOOKUP($A17,'[4]ž round robin žrebna lista'!$A$7:$R$128,3)))</f>
        <v>VIŠNIČ MLAKAR</v>
      </c>
      <c r="Q17" s="56" t="str">
        <f>PROPER(IF($A17="","",VLOOKUP($A17,'[4]ž round robin žrebna lista'!$A$7:$R$128,4)))</f>
        <v xml:space="preserve">Lina </v>
      </c>
      <c r="R17" s="56" t="str">
        <f>UPPER(IF($A17="","",VLOOKUP($A17,'[4]ž round robin žrebna lista'!$A$7:$R$128,5)))</f>
        <v>BR-MB</v>
      </c>
      <c r="S17" s="58"/>
      <c r="T17" s="57"/>
      <c r="U17" s="58"/>
      <c r="V17" s="58"/>
      <c r="W17" s="55">
        <v>2</v>
      </c>
      <c r="X17" s="56" t="str">
        <f>UPPER(IF($A17="","",VLOOKUP($A17,'[4]ž round robin žrebna lista'!$A$7:$R$128,2)))</f>
        <v/>
      </c>
      <c r="Y17" s="56" t="str">
        <f>UPPER(IF($A17="","",VLOOKUP($A17,'[4]ž round robin žrebna lista'!$A$7:$R$128,3)))</f>
        <v>VIŠNIČ MLAKAR</v>
      </c>
      <c r="Z17" s="56" t="str">
        <f>PROPER(IF($A17="","",VLOOKUP($A17,'[4]ž round robin žrebna lista'!$A$7:$R$128,4)))</f>
        <v xml:space="preserve">Lina </v>
      </c>
      <c r="AA17" s="56" t="str">
        <f>UPPER(IF($A17="","",VLOOKUP($A17,'[4]ž round robin žrebna lista'!$A$7:$R$128,5)))</f>
        <v>BR-MB</v>
      </c>
      <c r="AB17" s="58" t="str">
        <f>IF(S17="","",IF(S17="1bb","1bb",IF(S17="2bb","2bb",IF(S17=1,0,M16))))</f>
        <v/>
      </c>
      <c r="AC17" s="59"/>
      <c r="AD17" s="58" t="str">
        <f>IF(U17="","",IF(U17="2bb","2bb",IF(U17="3bb","3bb",IF(U17=2,M18,0))))</f>
        <v/>
      </c>
      <c r="AE17" s="58" t="str">
        <f>IF(V17="","",IF(V17="2bb","2bb",IF(V17="4bb","4bb",IF(V17=2,M19,0))))</f>
        <v/>
      </c>
      <c r="AF17" s="60">
        <f>SUM(AB17:AE17)</f>
        <v>0</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ht="69" customHeight="1" x14ac:dyDescent="0.5">
      <c r="A18" s="47">
        <v>6</v>
      </c>
      <c r="B18" s="48">
        <v>3</v>
      </c>
      <c r="C18" s="169" t="str">
        <f>UPPER(IF($A18="","",VLOOKUP($A18,'[4]ž round robin žrebna lista'!$A$7:$R$128,2)))</f>
        <v/>
      </c>
      <c r="D18" s="170" t="str">
        <f>UPPER(IF($A18="","",VLOOKUP($A18,'[4]ž round robin žrebna lista'!$A$7:$R$128,3)))</f>
        <v>HRIBAR</v>
      </c>
      <c r="E18" s="170" t="str">
        <f>PROPER(IF($A18="","",VLOOKUP($A18,'[4]ž round robin žrebna lista'!$A$7:$R$128,4)))</f>
        <v>Špela</v>
      </c>
      <c r="F18" s="171" t="str">
        <f>UPPER(IF($A18="","",VLOOKUP($A18,'[4]ž round robin žrebna lista'!$A$7:$R$128,5)))</f>
        <v>MAJA</v>
      </c>
      <c r="G18" s="53" t="s">
        <v>23</v>
      </c>
      <c r="H18" s="53" t="s">
        <v>23</v>
      </c>
      <c r="I18" s="52"/>
      <c r="J18" s="53"/>
      <c r="K18" s="54" t="s">
        <v>114</v>
      </c>
      <c r="L18" s="54">
        <v>3</v>
      </c>
      <c r="M18" s="3">
        <f>IF($A18="","",VLOOKUP($A18,'[4]ž round robin žrebna lista'!$A$7:$R$128,14))</f>
        <v>0</v>
      </c>
      <c r="N18" s="55">
        <v>3</v>
      </c>
      <c r="O18" s="56" t="str">
        <f>UPPER(IF($A18="","",VLOOKUP($A18,'[4]ž round robin žrebna lista'!$A$7:$R$128,2)))</f>
        <v/>
      </c>
      <c r="P18" s="56" t="str">
        <f>UPPER(IF($A18="","",VLOOKUP($A18,'[4]ž round robin žrebna lista'!$A$7:$R$128,3)))</f>
        <v>HRIBAR</v>
      </c>
      <c r="Q18" s="56" t="str">
        <f>PROPER(IF($A18="","",VLOOKUP($A18,'[4]ž round robin žrebna lista'!$A$7:$R$128,4)))</f>
        <v>Špela</v>
      </c>
      <c r="R18" s="56" t="str">
        <f>UPPER(IF($A18="","",VLOOKUP($A18,'[4]ž round robin žrebna lista'!$A$7:$R$128,5)))</f>
        <v>MAJA</v>
      </c>
      <c r="S18" s="58"/>
      <c r="T18" s="58"/>
      <c r="U18" s="57"/>
      <c r="V18" s="58"/>
      <c r="W18" s="55">
        <v>3</v>
      </c>
      <c r="X18" s="56" t="str">
        <f>UPPER(IF($A18="","",VLOOKUP($A18,'[4]ž round robin žrebna lista'!$A$7:$R$128,2)))</f>
        <v/>
      </c>
      <c r="Y18" s="56" t="str">
        <f>UPPER(IF($A18="","",VLOOKUP($A18,'[4]ž round robin žrebna lista'!$A$7:$R$128,3)))</f>
        <v>HRIBAR</v>
      </c>
      <c r="Z18" s="56" t="str">
        <f>PROPER(IF($A18="","",VLOOKUP($A18,'[4]ž round robin žrebna lista'!$A$7:$R$128,4)))</f>
        <v>Špela</v>
      </c>
      <c r="AA18" s="56" t="str">
        <f>UPPER(IF($A18="","",VLOOKUP($A18,'[4]ž round robin žrebna lista'!$A$7:$R$128,5)))</f>
        <v>MAJA</v>
      </c>
      <c r="AB18" s="58" t="str">
        <f>IF(S18="","",IF(S18="1bb","1bb",IF(S18="3bb","3bb",IF(S18=1,0,M16))))</f>
        <v/>
      </c>
      <c r="AC18" s="58" t="str">
        <f>IF(T18="","",IF(T18="2bb","2bb",IF(T18="3bb","3bb",IF(T18=2,0,M17))))</f>
        <v/>
      </c>
      <c r="AD18" s="59"/>
      <c r="AE18" s="58" t="str">
        <f>IF(V18="","",IF(V18="3bb","3bb",IF(V18="4bb","4bb",IF(V18=3,M19,0))))</f>
        <v/>
      </c>
      <c r="AF18" s="60">
        <f>SUM(AB18:AE18)</f>
        <v>0</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ht="69" customHeight="1" x14ac:dyDescent="0.5">
      <c r="A19" s="47"/>
      <c r="B19" s="48">
        <v>4</v>
      </c>
      <c r="C19" s="169" t="str">
        <f>UPPER(IF($A19="","",VLOOKUP($A19,'[4]ž round robin žrebna lista'!$A$7:$R$128,2)))</f>
        <v/>
      </c>
      <c r="D19" s="170" t="str">
        <f>UPPER(IF($A19="","",VLOOKUP($A19,'[4]ž round robin žrebna lista'!$A$7:$R$128,3)))</f>
        <v/>
      </c>
      <c r="E19" s="170" t="str">
        <f>PROPER(IF($A19="","",VLOOKUP($A19,'[4]ž round robin žrebna lista'!$A$7:$R$128,4)))</f>
        <v/>
      </c>
      <c r="F19" s="171" t="str">
        <f>UPPER(IF($A19="","",VLOOKUP($A19,'[4]ž round robin žrebna lista'!$A$7:$R$128,5)))</f>
        <v/>
      </c>
      <c r="G19" s="53"/>
      <c r="H19" s="53"/>
      <c r="I19" s="53"/>
      <c r="J19" s="52"/>
      <c r="K19" s="54"/>
      <c r="L19" s="54"/>
      <c r="M19" s="3" t="str">
        <f>IF($A19="","",VLOOKUP($A19,'[4]ž round robin žrebna lista'!$A$7:$R$128,14))</f>
        <v/>
      </c>
      <c r="N19" s="55">
        <v>4</v>
      </c>
      <c r="O19" s="56" t="str">
        <f>UPPER(IF($A19="","",VLOOKUP($A19,'[4]ž round robin žrebna lista'!$A$7:$R$128,2)))</f>
        <v/>
      </c>
      <c r="P19" s="56" t="str">
        <f>UPPER(IF($A19="","",VLOOKUP($A19,'[4]ž round robin žrebna lista'!$A$7:$R$128,3)))</f>
        <v/>
      </c>
      <c r="Q19" s="56" t="str">
        <f>PROPER(IF($A19="","",VLOOKUP($A19,'[4]ž round robin žrebna lista'!$A$7:$R$128,4)))</f>
        <v/>
      </c>
      <c r="R19" s="56" t="str">
        <f>UPPER(IF($A19="","",VLOOKUP($A19,'[4]ž round robin žrebna lista'!$A$7:$R$128,5)))</f>
        <v/>
      </c>
      <c r="S19" s="58"/>
      <c r="T19" s="58"/>
      <c r="U19" s="58"/>
      <c r="V19" s="57"/>
      <c r="W19" s="55">
        <v>4</v>
      </c>
      <c r="X19" s="56" t="str">
        <f>UPPER(IF($A19="","",VLOOKUP($A19,'[4]ž round robin žrebna lista'!$A$7:$R$128,2)))</f>
        <v/>
      </c>
      <c r="Y19" s="56" t="str">
        <f>UPPER(IF($A19="","",VLOOKUP($A19,'[4]ž round robin žrebna lista'!$A$7:$R$128,3)))</f>
        <v/>
      </c>
      <c r="Z19" s="56" t="str">
        <f>PROPER(IF($A19="","",VLOOKUP($A19,'[4]ž round robin žrebna lista'!$A$7:$R$128,4)))</f>
        <v/>
      </c>
      <c r="AA19" s="56" t="str">
        <f>UPPER(IF($A19="","",VLOOKUP($A19,'[4]ž round robin žrebna lista'!$A$7:$R$128,5)))</f>
        <v/>
      </c>
      <c r="AB19" s="58" t="str">
        <f>IF(S19="","",IF(S19="1bb","1bb",IF(S19="4bb","4bb",IF(S19=1,0,M16))))</f>
        <v/>
      </c>
      <c r="AC19" s="58" t="str">
        <f>IF(T19="","",IF(T19="2bb","2bb",IF(T19="4bb","4bb",IF(T19=2,0,M17))))</f>
        <v/>
      </c>
      <c r="AD19" s="58" t="str">
        <f>IF(U19="","",IF(U19="3bb","3bb",IF(U19="4bb","4bb",IF(U19=3,0,M18))))</f>
        <v/>
      </c>
      <c r="AE19" s="59"/>
      <c r="AF19" s="60">
        <f>SUM(AB19:AD19)</f>
        <v>0</v>
      </c>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ht="25.5" customHeight="1" thickBot="1" x14ac:dyDescent="0.55000000000000004">
      <c r="A20" s="62"/>
      <c r="B20" s="63"/>
      <c r="C20" s="173"/>
      <c r="D20" s="174"/>
      <c r="E20" s="174"/>
      <c r="F20" s="175"/>
      <c r="G20" s="67"/>
      <c r="H20" s="67"/>
      <c r="I20" s="67"/>
      <c r="J20" s="68"/>
      <c r="K20" s="69"/>
      <c r="L20" s="69"/>
      <c r="N20" s="55"/>
      <c r="O20" s="11"/>
      <c r="P20" s="11"/>
      <c r="Q20" s="11"/>
      <c r="R20" s="11"/>
      <c r="S20" s="43"/>
      <c r="T20" s="43"/>
      <c r="U20" s="43"/>
      <c r="V20" s="70"/>
      <c r="W20" s="55"/>
      <c r="X20" s="11"/>
      <c r="Y20" s="11"/>
      <c r="Z20" s="11"/>
      <c r="AA20" s="11"/>
      <c r="AB20" s="43"/>
      <c r="AC20" s="43"/>
      <c r="AD20" s="43"/>
      <c r="AE20" s="71"/>
      <c r="AF20" s="42"/>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ht="49.5" customHeight="1" thickBot="1" x14ac:dyDescent="0.85">
      <c r="A21" s="1"/>
      <c r="B21" s="27"/>
      <c r="C21" s="28"/>
      <c r="D21" s="29"/>
      <c r="E21" s="30"/>
      <c r="F21" s="31"/>
      <c r="G21" s="32"/>
      <c r="H21" s="32"/>
      <c r="I21" s="32"/>
      <c r="J21" s="32"/>
      <c r="K21" s="33" t="s">
        <v>8</v>
      </c>
      <c r="L21" s="33" t="s">
        <v>9</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46" customFormat="1" ht="40.5" customHeight="1" x14ac:dyDescent="0.55000000000000004">
      <c r="A22" s="74"/>
      <c r="B22" s="74"/>
      <c r="C22" s="40" t="s">
        <v>11</v>
      </c>
      <c r="D22" s="40" t="s">
        <v>12</v>
      </c>
      <c r="E22" s="73" t="s">
        <v>13</v>
      </c>
      <c r="F22" s="40" t="s">
        <v>14</v>
      </c>
      <c r="G22" s="32"/>
      <c r="H22" s="32"/>
      <c r="I22" s="32"/>
      <c r="J22" s="32"/>
      <c r="K22" s="33"/>
      <c r="L22" s="33"/>
      <c r="M22" s="3"/>
      <c r="N22" s="41"/>
      <c r="O22" s="42" t="s">
        <v>11</v>
      </c>
      <c r="P22" s="42" t="s">
        <v>12</v>
      </c>
      <c r="Q22" s="42" t="s">
        <v>13</v>
      </c>
      <c r="R22" s="42" t="s">
        <v>14</v>
      </c>
      <c r="S22" s="43"/>
      <c r="T22" s="41"/>
      <c r="U22" s="41"/>
      <c r="V22" s="41"/>
      <c r="W22" s="41"/>
      <c r="X22" s="42" t="s">
        <v>11</v>
      </c>
      <c r="Y22" s="42" t="s">
        <v>12</v>
      </c>
      <c r="Z22" s="42" t="s">
        <v>13</v>
      </c>
      <c r="AA22" s="42" t="s">
        <v>14</v>
      </c>
      <c r="AB22" s="44"/>
      <c r="AC22" s="44"/>
      <c r="AD22" s="44"/>
      <c r="AE22" s="44"/>
      <c r="AF22" s="45" t="s">
        <v>15</v>
      </c>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row>
    <row r="23" spans="1:255" ht="69" customHeight="1" x14ac:dyDescent="0.5">
      <c r="A23" s="47"/>
      <c r="B23" s="48">
        <v>1</v>
      </c>
      <c r="C23" s="169" t="str">
        <f>UPPER(IF($A23="","",VLOOKUP($A23,'[4]ž round robin žrebna lista'!$A$7:$R$128,2)))</f>
        <v/>
      </c>
      <c r="D23" s="170" t="str">
        <f>UPPER(IF($A23="","",VLOOKUP($A23,'[4]ž round robin žrebna lista'!$A$7:$R$128,3)))</f>
        <v/>
      </c>
      <c r="E23" s="170" t="str">
        <f>PROPER(IF($A23="","",VLOOKUP($A23,'[4]ž round robin žrebna lista'!$A$7:$R$128,4)))</f>
        <v/>
      </c>
      <c r="F23" s="171" t="str">
        <f>UPPER(IF($A23="","",VLOOKUP($A23,'[4]ž round robin žrebna lista'!$A$7:$R$128,5)))</f>
        <v/>
      </c>
      <c r="G23" s="52"/>
      <c r="H23" s="53"/>
      <c r="I23" s="53"/>
      <c r="J23" s="53"/>
      <c r="K23" s="54"/>
      <c r="L23" s="54"/>
      <c r="M23" s="3" t="str">
        <f>IF($A23="","",VLOOKUP($A23,'[4]ž round robin žrebna lista'!$A$7:$R$128,14))</f>
        <v/>
      </c>
      <c r="N23" s="55">
        <v>1</v>
      </c>
      <c r="O23" s="56" t="str">
        <f>UPPER(IF($A23="","",VLOOKUP($A23,'[4]ž round robin žrebna lista'!$A$7:$R$128,2)))</f>
        <v/>
      </c>
      <c r="P23" s="56" t="str">
        <f>UPPER(IF($A23="","",VLOOKUP($A23,'[4]ž round robin žrebna lista'!$A$7:$R$128,3)))</f>
        <v/>
      </c>
      <c r="Q23" s="56" t="str">
        <f>PROPER(IF($A23="","",VLOOKUP($A23,'[4]ž round robin žrebna lista'!$A$7:$R$128,4)))</f>
        <v/>
      </c>
      <c r="R23" s="56" t="str">
        <f>UPPER(IF($A23="","",VLOOKUP($A23,'[4]ž round robin žrebna lista'!$A$7:$R$128,5)))</f>
        <v/>
      </c>
      <c r="S23" s="57"/>
      <c r="T23" s="58"/>
      <c r="U23" s="58"/>
      <c r="V23" s="58"/>
      <c r="W23" s="55">
        <v>1</v>
      </c>
      <c r="X23" s="56" t="str">
        <f>UPPER(IF($A23="","",VLOOKUP($A23,'[4]ž round robin žrebna lista'!$A$7:$R$128,2)))</f>
        <v/>
      </c>
      <c r="Y23" s="56" t="str">
        <f>UPPER(IF($A23="","",VLOOKUP($A23,'[4]ž round robin žrebna lista'!$A$7:$R$128,3)))</f>
        <v/>
      </c>
      <c r="Z23" s="56" t="str">
        <f>PROPER(IF($A23="","",VLOOKUP($A23,'[4]ž round robin žrebna lista'!$A$7:$R$128,4)))</f>
        <v/>
      </c>
      <c r="AA23" s="56" t="str">
        <f>UPPER(IF($A23="","",VLOOKUP($A23,'[4]ž round robin žrebna lista'!$A$7:$R$128,5)))</f>
        <v/>
      </c>
      <c r="AB23" s="59"/>
      <c r="AC23" s="58" t="str">
        <f>IF(T23="","",IF(T23="1bb","1bb",IF(T23="2bb","2bb",IF(T23=1,$M24,0))))</f>
        <v/>
      </c>
      <c r="AD23" s="58" t="str">
        <f>IF(U23="","",IF(U23="1bb","1bb",IF(U23="3bb","3bb",IF(U23=1,$M25,0))))</f>
        <v/>
      </c>
      <c r="AE23" s="58" t="str">
        <f>IF(V23="","",IF(V23="1bb","1bb",IF(V23="4bb","4bb",IF(V23=1,$M26,0))))</f>
        <v/>
      </c>
      <c r="AF23" s="60">
        <f>SUM(AC23:AE23)</f>
        <v>0</v>
      </c>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69" customHeight="1" x14ac:dyDescent="0.5">
      <c r="A24" s="47"/>
      <c r="B24" s="48">
        <v>2</v>
      </c>
      <c r="C24" s="169" t="str">
        <f>UPPER(IF($A24="","",VLOOKUP($A24,'[4]ž round robin žrebna lista'!$A$7:$R$128,2)))</f>
        <v/>
      </c>
      <c r="D24" s="170" t="str">
        <f>UPPER(IF($A24="","",VLOOKUP($A24,'[4]ž round robin žrebna lista'!$A$7:$R$128,3)))</f>
        <v/>
      </c>
      <c r="E24" s="170" t="str">
        <f>PROPER(IF($A24="","",VLOOKUP($A24,'[4]ž round robin žrebna lista'!$A$7:$R$128,4)))</f>
        <v/>
      </c>
      <c r="F24" s="171" t="str">
        <f>UPPER(IF($A24="","",VLOOKUP($A24,'[4]ž round robin žrebna lista'!$A$7:$R$128,5)))</f>
        <v/>
      </c>
      <c r="G24" s="53"/>
      <c r="H24" s="52"/>
      <c r="I24" s="53"/>
      <c r="J24" s="53"/>
      <c r="K24" s="54"/>
      <c r="L24" s="54"/>
      <c r="M24" s="3" t="str">
        <f>IF($A24="","",VLOOKUP($A24,'[4]ž round robin žrebna lista'!$A$7:$R$128,14))</f>
        <v/>
      </c>
      <c r="N24" s="55">
        <v>2</v>
      </c>
      <c r="O24" s="56" t="str">
        <f>UPPER(IF($A24="","",VLOOKUP($A24,'[4]ž round robin žrebna lista'!$A$7:$R$128,2)))</f>
        <v/>
      </c>
      <c r="P24" s="56" t="str">
        <f>UPPER(IF($A24="","",VLOOKUP($A24,'[4]ž round robin žrebna lista'!$A$7:$R$128,3)))</f>
        <v/>
      </c>
      <c r="Q24" s="56" t="str">
        <f>PROPER(IF($A24="","",VLOOKUP($A24,'[4]ž round robin žrebna lista'!$A$7:$R$128,4)))</f>
        <v/>
      </c>
      <c r="R24" s="56" t="str">
        <f>UPPER(IF($A24="","",VLOOKUP($A24,'[4]ž round robin žrebna lista'!$A$7:$R$128,5)))</f>
        <v/>
      </c>
      <c r="S24" s="58"/>
      <c r="T24" s="57"/>
      <c r="U24" s="58"/>
      <c r="V24" s="58"/>
      <c r="W24" s="55">
        <v>2</v>
      </c>
      <c r="X24" s="56" t="str">
        <f>UPPER(IF($A24="","",VLOOKUP($A24,'[4]ž round robin žrebna lista'!$A$7:$R$128,2)))</f>
        <v/>
      </c>
      <c r="Y24" s="56" t="str">
        <f>UPPER(IF($A24="","",VLOOKUP($A24,'[4]ž round robin žrebna lista'!$A$7:$R$128,3)))</f>
        <v/>
      </c>
      <c r="Z24" s="56" t="str">
        <f>PROPER(IF($A24="","",VLOOKUP($A24,'[4]ž round robin žrebna lista'!$A$7:$R$128,4)))</f>
        <v/>
      </c>
      <c r="AA24" s="56" t="str">
        <f>UPPER(IF($A24="","",VLOOKUP($A24,'[4]ž round robin žrebna lista'!$A$7:$R$128,5)))</f>
        <v/>
      </c>
      <c r="AB24" s="58" t="str">
        <f>IF(S24="","",IF(S24="1bb","1bb",IF(S24="2bb","2bb",IF(S24=1,0,M23))))</f>
        <v/>
      </c>
      <c r="AC24" s="59"/>
      <c r="AD24" s="58" t="str">
        <f>IF(U24="","",IF(U24="2bb","2bb",IF(U24="3bb","3bb",IF(U24=2,M25,0))))</f>
        <v/>
      </c>
      <c r="AE24" s="58" t="str">
        <f>IF(V24="","",IF(V24="2bb","2bb",IF(V24="4bb","4bb",IF(V24=2,M26,0))))</f>
        <v/>
      </c>
      <c r="AF24" s="60">
        <f>SUM(AB24:AE24)</f>
        <v>0</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69" customHeight="1" x14ac:dyDescent="0.5">
      <c r="A25" s="47"/>
      <c r="B25" s="48">
        <v>3</v>
      </c>
      <c r="C25" s="169" t="str">
        <f>UPPER(IF($A25="","",VLOOKUP($A25,'[4]ž round robin žrebna lista'!$A$7:$R$128,2)))</f>
        <v/>
      </c>
      <c r="D25" s="170" t="str">
        <f>UPPER(IF($A25="","",VLOOKUP($A25,'[4]ž round robin žrebna lista'!$A$7:$R$128,3)))</f>
        <v/>
      </c>
      <c r="E25" s="170" t="str">
        <f>PROPER(IF($A25="","",VLOOKUP($A25,'[4]ž round robin žrebna lista'!$A$7:$R$128,4)))</f>
        <v/>
      </c>
      <c r="F25" s="171" t="str">
        <f>UPPER(IF($A25="","",VLOOKUP($A25,'[4]ž round robin žrebna lista'!$A$7:$R$128,5)))</f>
        <v/>
      </c>
      <c r="G25" s="53"/>
      <c r="H25" s="53"/>
      <c r="I25" s="52"/>
      <c r="J25" s="53"/>
      <c r="K25" s="54"/>
      <c r="L25" s="54"/>
      <c r="M25" s="3" t="str">
        <f>IF($A25="","",VLOOKUP($A25,'[4]ž round robin žrebna lista'!$A$7:$R$128,14))</f>
        <v/>
      </c>
      <c r="N25" s="55">
        <v>3</v>
      </c>
      <c r="O25" s="56" t="str">
        <f>UPPER(IF($A25="","",VLOOKUP($A25,'[4]ž round robin žrebna lista'!$A$7:$R$128,2)))</f>
        <v/>
      </c>
      <c r="P25" s="56" t="str">
        <f>UPPER(IF($A25="","",VLOOKUP($A25,'[4]ž round robin žrebna lista'!$A$7:$R$128,3)))</f>
        <v/>
      </c>
      <c r="Q25" s="56" t="str">
        <f>PROPER(IF($A25="","",VLOOKUP($A25,'[4]ž round robin žrebna lista'!$A$7:$R$128,4)))</f>
        <v/>
      </c>
      <c r="R25" s="56" t="str">
        <f>UPPER(IF($A25="","",VLOOKUP($A25,'[4]ž round robin žrebna lista'!$A$7:$R$128,5)))</f>
        <v/>
      </c>
      <c r="S25" s="58"/>
      <c r="T25" s="58"/>
      <c r="U25" s="57"/>
      <c r="V25" s="58"/>
      <c r="W25" s="55">
        <v>3</v>
      </c>
      <c r="X25" s="56" t="str">
        <f>UPPER(IF($A25="","",VLOOKUP($A25,'[4]ž round robin žrebna lista'!$A$7:$R$128,2)))</f>
        <v/>
      </c>
      <c r="Y25" s="56" t="str">
        <f>UPPER(IF($A25="","",VLOOKUP($A25,'[4]ž round robin žrebna lista'!$A$7:$R$128,3)))</f>
        <v/>
      </c>
      <c r="Z25" s="56" t="str">
        <f>PROPER(IF($A25="","",VLOOKUP($A25,'[4]ž round robin žrebna lista'!$A$7:$R$128,4)))</f>
        <v/>
      </c>
      <c r="AA25" s="56" t="str">
        <f>UPPER(IF($A25="","",VLOOKUP($A25,'[4]ž round robin žrebna lista'!$A$7:$R$128,5)))</f>
        <v/>
      </c>
      <c r="AB25" s="58" t="str">
        <f>IF(S25="","",IF(S25="1bb","1bb",IF(S25="3bb","3bb",IF(S25=1,0,M23))))</f>
        <v/>
      </c>
      <c r="AC25" s="58" t="str">
        <f>IF(T25="","",IF(T25="2bb","2bb",IF(T25="3bb","3bb",IF(T25=2,0,M24))))</f>
        <v/>
      </c>
      <c r="AD25" s="59"/>
      <c r="AE25" s="58" t="str">
        <f>IF(V25="","",IF(V25="3bb","3bb",IF(V25="4bb","4bb",IF(V25=3,M26,0))))</f>
        <v/>
      </c>
      <c r="AF25" s="60">
        <f>SUM(AB25:AE25)</f>
        <v>0</v>
      </c>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69" customHeight="1" x14ac:dyDescent="0.5">
      <c r="A26" s="47"/>
      <c r="B26" s="48">
        <v>4</v>
      </c>
      <c r="C26" s="169" t="str">
        <f>UPPER(IF($A26="","",VLOOKUP($A26,'[4]ž round robin žrebna lista'!$A$7:$R$128,2)))</f>
        <v/>
      </c>
      <c r="D26" s="170" t="str">
        <f>UPPER(IF($A26="","",VLOOKUP($A26,'[4]ž round robin žrebna lista'!$A$7:$R$128,3)))</f>
        <v/>
      </c>
      <c r="E26" s="170" t="str">
        <f>PROPER(IF($A26="","",VLOOKUP($A26,'[4]ž round robin žrebna lista'!$A$7:$R$128,4)))</f>
        <v/>
      </c>
      <c r="F26" s="171" t="str">
        <f>UPPER(IF($A26="","",VLOOKUP($A26,'[4]ž round robin žrebna lista'!$A$7:$R$128,5)))</f>
        <v/>
      </c>
      <c r="G26" s="53"/>
      <c r="H26" s="53"/>
      <c r="I26" s="53"/>
      <c r="J26" s="52"/>
      <c r="K26" s="54"/>
      <c r="L26" s="54"/>
      <c r="M26" s="3" t="str">
        <f>IF($A26="","",VLOOKUP($A26,'[4]ž round robin žrebna lista'!$A$7:$R$128,14))</f>
        <v/>
      </c>
      <c r="N26" s="55">
        <v>4</v>
      </c>
      <c r="O26" s="56" t="str">
        <f>UPPER(IF($A26="","",VLOOKUP($A26,'[4]ž round robin žrebna lista'!$A$7:$R$128,2)))</f>
        <v/>
      </c>
      <c r="P26" s="56" t="str">
        <f>UPPER(IF($A26="","",VLOOKUP($A26,'[4]ž round robin žrebna lista'!$A$7:$R$128,3)))</f>
        <v/>
      </c>
      <c r="Q26" s="56" t="str">
        <f>PROPER(IF($A26="","",VLOOKUP($A26,'[4]ž round robin žrebna lista'!$A$7:$R$128,4)))</f>
        <v/>
      </c>
      <c r="R26" s="56" t="str">
        <f>UPPER(IF($A26="","",VLOOKUP($A26,'[4]ž round robin žrebna lista'!$A$7:$R$128,5)))</f>
        <v/>
      </c>
      <c r="S26" s="58"/>
      <c r="T26" s="58"/>
      <c r="U26" s="58"/>
      <c r="V26" s="57"/>
      <c r="W26" s="55">
        <v>4</v>
      </c>
      <c r="X26" s="56" t="str">
        <f>UPPER(IF($A26="","",VLOOKUP($A26,'[4]ž round robin žrebna lista'!$A$7:$R$128,2)))</f>
        <v/>
      </c>
      <c r="Y26" s="56" t="str">
        <f>UPPER(IF($A26="","",VLOOKUP($A26,'[4]ž round robin žrebna lista'!$A$7:$R$128,3)))</f>
        <v/>
      </c>
      <c r="Z26" s="56" t="str">
        <f>PROPER(IF($A26="","",VLOOKUP($A26,'[4]ž round robin žrebna lista'!$A$7:$R$128,4)))</f>
        <v/>
      </c>
      <c r="AA26" s="56" t="str">
        <f>UPPER(IF($A26="","",VLOOKUP($A26,'[4]ž round robin žrebna lista'!$A$7:$R$128,5)))</f>
        <v/>
      </c>
      <c r="AB26" s="58" t="str">
        <f>IF(S26="","",IF(S26="1bb","1bb",IF(S26="4bb","4bb",IF(S26=1,0,M23))))</f>
        <v/>
      </c>
      <c r="AC26" s="58" t="str">
        <f>IF(T26="","",IF(T26="2bb","2bb",IF(T26="4bb","4bb",IF(T26=2,0,M24))))</f>
        <v/>
      </c>
      <c r="AD26" s="58" t="str">
        <f>IF(U26="","",IF(U26="3bb","3bb",IF(U26="4bb","4bb",IF(U26=3,0,M25))))</f>
        <v/>
      </c>
      <c r="AE26" s="59"/>
      <c r="AF26" s="60">
        <f>SUM(AB26:AD26)</f>
        <v>0</v>
      </c>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79.5" customHeight="1" x14ac:dyDescent="0.55000000000000004">
      <c r="A27" s="75"/>
      <c r="B27" s="75"/>
      <c r="C27" s="76"/>
      <c r="D27" s="76"/>
      <c r="E27" s="1"/>
      <c r="F27" s="77" t="s">
        <v>17</v>
      </c>
      <c r="G27" s="78"/>
      <c r="H27" s="78"/>
      <c r="I27" s="78"/>
      <c r="J27" s="79" t="s">
        <v>18</v>
      </c>
      <c r="K27" s="80"/>
      <c r="L27" s="80"/>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39" customFormat="1" ht="50.1" customHeight="1" x14ac:dyDescent="0.55000000000000004">
      <c r="A28" s="75"/>
      <c r="B28" s="75"/>
      <c r="C28" s="81" t="s">
        <v>19</v>
      </c>
      <c r="D28" s="1"/>
      <c r="E28" s="1"/>
      <c r="F28" s="82" t="s">
        <v>20</v>
      </c>
      <c r="G28" s="83" t="str">
        <f>'[4]vnos podatkov'!$E$10</f>
        <v>ANJA REGENT</v>
      </c>
      <c r="H28" s="83" t="str">
        <f>'[4]vnos podatkov'!$E$10</f>
        <v>ANJA REGENT</v>
      </c>
      <c r="I28" s="83" t="str">
        <f>'[4]vnos podatkov'!$E$10</f>
        <v>ANJA REGENT</v>
      </c>
      <c r="J28" s="79" t="s">
        <v>18</v>
      </c>
      <c r="K28" s="84"/>
      <c r="L28" s="84"/>
      <c r="M28" s="3"/>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row>
    <row r="29" spans="1:255" ht="50.1" customHeight="1" x14ac:dyDescent="0.55000000000000004">
      <c r="A29" s="75"/>
      <c r="B29" s="75"/>
      <c r="C29" s="85" t="s">
        <v>21</v>
      </c>
      <c r="D29" s="1"/>
      <c r="E29" s="1"/>
      <c r="F29" s="77" t="s">
        <v>22</v>
      </c>
      <c r="G29" s="83"/>
      <c r="H29" s="83"/>
      <c r="I29" s="83"/>
      <c r="J29" s="79" t="s">
        <v>18</v>
      </c>
      <c r="K29" s="84"/>
      <c r="L29" s="84"/>
    </row>
    <row r="30" spans="1:255" x14ac:dyDescent="0.4">
      <c r="A30" s="75"/>
      <c r="B30" s="75"/>
      <c r="C30" s="75"/>
      <c r="D30" s="75"/>
      <c r="E30" s="75"/>
      <c r="F30" s="75"/>
      <c r="G30" s="75"/>
      <c r="H30" s="75"/>
      <c r="I30" s="75"/>
      <c r="J30" s="75"/>
      <c r="K30" s="75"/>
      <c r="L30" s="75"/>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row>
    <row r="31" spans="1:255" s="39" customFormat="1" ht="30.6" x14ac:dyDescent="0.55000000000000004">
      <c r="A31" s="81"/>
      <c r="B31" s="81"/>
      <c r="C31" s="81"/>
      <c r="D31" s="81"/>
      <c r="E31" s="81"/>
      <c r="F31" s="5"/>
      <c r="G31" s="81"/>
      <c r="H31" s="81"/>
      <c r="I31" s="81"/>
      <c r="J31" s="81"/>
      <c r="K31" s="81"/>
      <c r="L31" s="81"/>
      <c r="M31" s="87"/>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row>
    <row r="32" spans="1:255" x14ac:dyDescent="0.4">
      <c r="A32" s="88"/>
      <c r="B32" s="89"/>
      <c r="C32" s="89"/>
      <c r="D32" s="89"/>
      <c r="E32" s="89"/>
      <c r="F32" s="89"/>
      <c r="G32" s="89"/>
      <c r="H32" s="89"/>
      <c r="I32" s="89"/>
      <c r="J32" s="89"/>
      <c r="K32" s="89"/>
      <c r="L32" s="89"/>
      <c r="M32" s="87"/>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row>
    <row r="33" spans="10:255" x14ac:dyDescent="0.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0:255" x14ac:dyDescent="0.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0:255" ht="30" x14ac:dyDescent="0.5">
      <c r="J35" s="90"/>
      <c r="K35" s="90"/>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0:255" ht="30" x14ac:dyDescent="0.5">
      <c r="J36" s="90"/>
      <c r="K36" s="90"/>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0:255" ht="30" x14ac:dyDescent="0.5">
      <c r="J37" s="90"/>
      <c r="K37" s="90"/>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0:255" ht="30" x14ac:dyDescent="0.5">
      <c r="J38" s="90"/>
      <c r="K38" s="90"/>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0:255" ht="30" x14ac:dyDescent="0.5">
      <c r="J39" s="90"/>
      <c r="K39" s="90"/>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0:255" ht="30" x14ac:dyDescent="0.5">
      <c r="J40" s="90"/>
      <c r="K40" s="90"/>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0:255" ht="30" x14ac:dyDescent="0.5">
      <c r="J41" s="90"/>
      <c r="K41" s="90"/>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0:255" ht="30" x14ac:dyDescent="0.5">
      <c r="J42" s="90"/>
      <c r="K42" s="90"/>
      <c r="N42" s="91"/>
      <c r="O42" s="91"/>
      <c r="P42" s="91"/>
      <c r="Q42" s="91"/>
      <c r="R42" s="91"/>
      <c r="S42" s="91"/>
      <c r="T42" s="91"/>
    </row>
    <row r="43" spans="10:255" ht="30" x14ac:dyDescent="0.5">
      <c r="J43" s="90"/>
      <c r="K43" s="90"/>
      <c r="N43" s="91"/>
      <c r="O43" s="91"/>
      <c r="P43" s="91"/>
      <c r="Q43" s="91"/>
      <c r="R43" s="91"/>
      <c r="S43" s="91"/>
      <c r="T43" s="91"/>
    </row>
    <row r="44" spans="10:255" ht="30" x14ac:dyDescent="0.5">
      <c r="J44" s="90"/>
      <c r="K44" s="90"/>
      <c r="N44" s="91"/>
      <c r="O44" s="91"/>
      <c r="P44" s="91"/>
      <c r="Q44" s="91"/>
      <c r="R44" s="91"/>
      <c r="S44" s="91"/>
      <c r="T44" s="91"/>
    </row>
    <row r="45" spans="10:255" ht="30" x14ac:dyDescent="0.5">
      <c r="J45" s="90"/>
      <c r="K45" s="90"/>
      <c r="N45" s="91"/>
      <c r="O45" s="91"/>
      <c r="P45" s="91"/>
      <c r="Q45" s="91"/>
      <c r="R45" s="91"/>
      <c r="S45" s="91"/>
      <c r="T45" s="91"/>
    </row>
    <row r="46" spans="10:255" ht="30" x14ac:dyDescent="0.5">
      <c r="J46" s="90"/>
      <c r="K46" s="90"/>
      <c r="N46" s="91"/>
      <c r="O46" s="91"/>
      <c r="P46" s="91"/>
      <c r="Q46" s="91"/>
      <c r="R46" s="91"/>
      <c r="S46" s="91"/>
      <c r="T46" s="91"/>
    </row>
    <row r="47" spans="10:255" ht="30" x14ac:dyDescent="0.5">
      <c r="J47" s="90"/>
      <c r="K47" s="90"/>
      <c r="N47" s="91"/>
      <c r="O47" s="91"/>
      <c r="P47" s="91"/>
      <c r="Q47" s="91"/>
      <c r="R47" s="91"/>
      <c r="S47" s="91"/>
      <c r="T47" s="91"/>
    </row>
    <row r="48" spans="10:255" ht="30" x14ac:dyDescent="0.5">
      <c r="J48" s="90"/>
      <c r="K48" s="90"/>
      <c r="N48" s="91"/>
      <c r="O48" s="91"/>
      <c r="P48" s="91"/>
      <c r="Q48" s="91"/>
      <c r="R48" s="91"/>
      <c r="S48" s="91"/>
      <c r="T48" s="91"/>
    </row>
    <row r="49" spans="10:20" ht="30" x14ac:dyDescent="0.5">
      <c r="J49" s="90"/>
      <c r="K49" s="90"/>
      <c r="N49" s="91"/>
      <c r="O49" s="91"/>
      <c r="P49" s="91"/>
      <c r="Q49" s="91"/>
      <c r="R49" s="91"/>
      <c r="S49" s="91"/>
      <c r="T49" s="91"/>
    </row>
    <row r="50" spans="10:20" ht="30" x14ac:dyDescent="0.5">
      <c r="J50" s="90"/>
      <c r="K50" s="90"/>
      <c r="N50" s="91"/>
      <c r="O50" s="91"/>
      <c r="P50" s="91"/>
      <c r="Q50" s="91"/>
      <c r="R50" s="91"/>
      <c r="S50" s="91"/>
      <c r="T50" s="91"/>
    </row>
    <row r="51" spans="10:20" ht="30" x14ac:dyDescent="0.5">
      <c r="J51" s="90"/>
      <c r="K51" s="90"/>
      <c r="N51" s="91"/>
      <c r="O51" s="91"/>
      <c r="P51" s="91"/>
      <c r="Q51" s="91"/>
      <c r="R51" s="91"/>
      <c r="S51" s="91"/>
      <c r="T51" s="91"/>
    </row>
    <row r="52" spans="10:20" ht="30" x14ac:dyDescent="0.5">
      <c r="J52" s="90"/>
      <c r="K52" s="90"/>
      <c r="N52" s="91"/>
      <c r="O52" s="91"/>
      <c r="P52" s="91"/>
      <c r="Q52" s="91"/>
      <c r="R52" s="91"/>
      <c r="S52" s="91"/>
      <c r="T52" s="91"/>
    </row>
    <row r="53" spans="10:20" ht="30" x14ac:dyDescent="0.5">
      <c r="J53" s="90"/>
      <c r="K53" s="90"/>
      <c r="N53" s="91"/>
      <c r="O53" s="91"/>
      <c r="P53" s="91"/>
      <c r="Q53" s="91"/>
      <c r="R53" s="91"/>
      <c r="S53" s="91"/>
      <c r="T53" s="91"/>
    </row>
    <row r="54" spans="10:20" ht="30" x14ac:dyDescent="0.5">
      <c r="J54" s="90"/>
      <c r="K54" s="90"/>
      <c r="N54" s="91"/>
      <c r="O54" s="91"/>
      <c r="P54" s="91"/>
      <c r="Q54" s="91"/>
      <c r="R54" s="91"/>
      <c r="S54" s="91"/>
      <c r="T54" s="91"/>
    </row>
    <row r="55" spans="10:20" ht="30" x14ac:dyDescent="0.5">
      <c r="J55" s="90"/>
      <c r="K55" s="90"/>
      <c r="N55" s="91"/>
      <c r="O55" s="91"/>
      <c r="P55" s="91"/>
      <c r="Q55" s="91"/>
      <c r="R55" s="91"/>
      <c r="S55" s="91"/>
      <c r="T55" s="91"/>
    </row>
    <row r="56" spans="10:20" ht="30" x14ac:dyDescent="0.5">
      <c r="J56" s="90"/>
      <c r="K56" s="90"/>
      <c r="N56" s="91"/>
      <c r="O56" s="91"/>
      <c r="P56" s="91"/>
      <c r="Q56" s="91"/>
      <c r="R56" s="91"/>
      <c r="S56" s="91"/>
      <c r="T56" s="91"/>
    </row>
    <row r="57" spans="10:20" ht="30" x14ac:dyDescent="0.5">
      <c r="J57" s="90"/>
      <c r="K57" s="90"/>
      <c r="N57" s="91"/>
      <c r="O57" s="91"/>
      <c r="P57" s="91"/>
      <c r="Q57" s="91"/>
      <c r="R57" s="91"/>
      <c r="S57" s="91"/>
      <c r="T57" s="91"/>
    </row>
    <row r="58" spans="10:20" ht="30" x14ac:dyDescent="0.5">
      <c r="J58" s="90"/>
      <c r="K58" s="90"/>
      <c r="N58" s="91"/>
      <c r="O58" s="91"/>
      <c r="P58" s="91"/>
      <c r="Q58" s="91"/>
      <c r="R58" s="91"/>
      <c r="S58" s="91"/>
      <c r="T58" s="91"/>
    </row>
    <row r="59" spans="10:20" ht="30" x14ac:dyDescent="0.5">
      <c r="J59" s="90"/>
      <c r="K59" s="90"/>
      <c r="N59" s="91"/>
      <c r="O59" s="91"/>
      <c r="P59" s="91"/>
      <c r="Q59" s="91"/>
      <c r="R59" s="91"/>
      <c r="S59" s="91"/>
      <c r="T59" s="91"/>
    </row>
    <row r="60" spans="10:20" ht="30" x14ac:dyDescent="0.5">
      <c r="J60" s="90"/>
      <c r="K60" s="90"/>
      <c r="N60" s="91"/>
      <c r="O60" s="91"/>
      <c r="P60" s="91"/>
      <c r="Q60" s="91"/>
      <c r="R60" s="91"/>
      <c r="S60" s="91"/>
      <c r="T60" s="91"/>
    </row>
    <row r="61" spans="10:20" ht="30" x14ac:dyDescent="0.5">
      <c r="J61" s="90"/>
      <c r="K61" s="90"/>
      <c r="N61" s="91"/>
      <c r="O61" s="91"/>
      <c r="P61" s="91"/>
      <c r="Q61" s="91"/>
      <c r="R61" s="91"/>
      <c r="S61" s="91"/>
      <c r="T61" s="91"/>
    </row>
    <row r="62" spans="10:20" ht="30" x14ac:dyDescent="0.5">
      <c r="J62" s="90"/>
      <c r="K62" s="90"/>
      <c r="N62" s="91"/>
      <c r="O62" s="91"/>
      <c r="P62" s="91"/>
      <c r="Q62" s="91"/>
      <c r="R62" s="91"/>
      <c r="S62" s="91"/>
      <c r="T62" s="91"/>
    </row>
    <row r="63" spans="10:20" ht="30" x14ac:dyDescent="0.5">
      <c r="J63" s="90"/>
      <c r="K63" s="90"/>
      <c r="N63" s="91"/>
      <c r="O63" s="91"/>
      <c r="P63" s="91"/>
      <c r="Q63" s="91"/>
      <c r="R63" s="91"/>
      <c r="S63" s="91"/>
      <c r="T63" s="91"/>
    </row>
    <row r="64" spans="10:20" ht="30" x14ac:dyDescent="0.5">
      <c r="J64" s="90"/>
      <c r="K64" s="90"/>
      <c r="N64" s="91"/>
      <c r="O64" s="91"/>
      <c r="P64" s="91"/>
      <c r="Q64" s="91"/>
      <c r="R64" s="91"/>
      <c r="S64" s="91"/>
      <c r="T64" s="91"/>
    </row>
    <row r="65" spans="10:20" ht="30" x14ac:dyDescent="0.5">
      <c r="J65" s="90"/>
      <c r="K65" s="90"/>
      <c r="N65" s="91"/>
      <c r="O65" s="91"/>
      <c r="P65" s="91"/>
      <c r="Q65" s="91"/>
      <c r="R65" s="91"/>
      <c r="S65" s="91"/>
      <c r="T65" s="91"/>
    </row>
    <row r="66" spans="10:20" ht="30" x14ac:dyDescent="0.5">
      <c r="J66" s="90"/>
      <c r="K66" s="90"/>
      <c r="N66" s="91"/>
      <c r="O66" s="91"/>
      <c r="P66" s="91"/>
      <c r="Q66" s="91"/>
      <c r="R66" s="91"/>
      <c r="S66" s="91"/>
      <c r="T66" s="91"/>
    </row>
    <row r="67" spans="10:20" ht="30" x14ac:dyDescent="0.5">
      <c r="J67" s="90"/>
      <c r="K67" s="90"/>
      <c r="N67" s="91"/>
      <c r="O67" s="91"/>
      <c r="P67" s="91"/>
      <c r="Q67" s="91"/>
      <c r="R67" s="91"/>
      <c r="S67" s="91"/>
      <c r="T67" s="91"/>
    </row>
    <row r="68" spans="10:20" ht="30" x14ac:dyDescent="0.5">
      <c r="J68" s="90"/>
      <c r="K68" s="90"/>
      <c r="N68" s="91"/>
      <c r="O68" s="91"/>
      <c r="P68" s="91"/>
      <c r="Q68" s="91"/>
      <c r="R68" s="91"/>
      <c r="S68" s="91"/>
      <c r="T68" s="91"/>
    </row>
    <row r="69" spans="10:20" ht="30" x14ac:dyDescent="0.5">
      <c r="J69" s="90"/>
      <c r="K69" s="90"/>
      <c r="N69" s="91"/>
      <c r="O69" s="91"/>
      <c r="P69" s="91"/>
      <c r="Q69" s="91"/>
      <c r="R69" s="91"/>
      <c r="S69" s="91"/>
      <c r="T69" s="91"/>
    </row>
    <row r="70" spans="10:20" ht="30" x14ac:dyDescent="0.5">
      <c r="J70" s="90"/>
      <c r="K70" s="90"/>
      <c r="N70" s="91"/>
      <c r="O70" s="91"/>
      <c r="P70" s="91"/>
      <c r="Q70" s="91"/>
      <c r="R70" s="91"/>
      <c r="S70" s="91"/>
      <c r="T70" s="91"/>
    </row>
    <row r="71" spans="10:20" ht="30" x14ac:dyDescent="0.5">
      <c r="J71" s="90"/>
      <c r="K71" s="90"/>
      <c r="N71" s="91"/>
      <c r="O71" s="91"/>
      <c r="P71" s="91"/>
      <c r="Q71" s="91"/>
      <c r="R71" s="91"/>
      <c r="S71" s="91"/>
      <c r="T71" s="91"/>
    </row>
    <row r="72" spans="10:20" ht="30" x14ac:dyDescent="0.5">
      <c r="J72" s="90"/>
      <c r="K72" s="90"/>
      <c r="N72" s="91"/>
      <c r="O72" s="91"/>
      <c r="P72" s="91"/>
      <c r="Q72" s="91"/>
      <c r="R72" s="91"/>
      <c r="S72" s="91"/>
      <c r="T72" s="91"/>
    </row>
    <row r="73" spans="10:20" ht="30" x14ac:dyDescent="0.5">
      <c r="J73" s="90"/>
      <c r="K73" s="90"/>
      <c r="N73" s="91"/>
      <c r="O73" s="91"/>
      <c r="P73" s="91"/>
      <c r="Q73" s="91"/>
      <c r="R73" s="91"/>
      <c r="S73" s="91"/>
      <c r="T73" s="91"/>
    </row>
    <row r="74" spans="10:20" ht="30" x14ac:dyDescent="0.5">
      <c r="J74" s="90"/>
      <c r="K74" s="90"/>
      <c r="N74" s="91"/>
      <c r="O74" s="91"/>
      <c r="P74" s="91"/>
      <c r="Q74" s="91"/>
      <c r="R74" s="91"/>
      <c r="S74" s="91"/>
      <c r="T74" s="91"/>
    </row>
    <row r="75" spans="10:20" ht="30" x14ac:dyDescent="0.5">
      <c r="J75" s="90"/>
      <c r="K75" s="90"/>
      <c r="N75" s="91"/>
      <c r="O75" s="91"/>
      <c r="P75" s="91"/>
      <c r="Q75" s="91"/>
      <c r="R75" s="91"/>
      <c r="S75" s="91"/>
      <c r="T75" s="91"/>
    </row>
    <row r="76" spans="10:20" ht="30" x14ac:dyDescent="0.5">
      <c r="J76" s="90"/>
      <c r="K76" s="90"/>
      <c r="N76" s="91"/>
      <c r="O76" s="91"/>
      <c r="P76" s="91"/>
      <c r="Q76" s="91"/>
      <c r="R76" s="91"/>
      <c r="S76" s="91"/>
      <c r="T76" s="91"/>
    </row>
    <row r="77" spans="10:20" ht="30" x14ac:dyDescent="0.5">
      <c r="J77" s="90"/>
      <c r="K77" s="90"/>
      <c r="N77" s="91"/>
      <c r="O77" s="91"/>
      <c r="P77" s="91"/>
      <c r="Q77" s="91"/>
      <c r="R77" s="91"/>
      <c r="S77" s="91"/>
      <c r="T77" s="91"/>
    </row>
    <row r="78" spans="10:20" ht="30" x14ac:dyDescent="0.5">
      <c r="J78" s="90"/>
      <c r="K78" s="90"/>
      <c r="N78" s="91"/>
      <c r="O78" s="91"/>
      <c r="P78" s="91"/>
      <c r="Q78" s="91"/>
      <c r="R78" s="91"/>
      <c r="S78" s="91"/>
      <c r="T78" s="91"/>
    </row>
    <row r="79" spans="10:20" ht="30" x14ac:dyDescent="0.5">
      <c r="J79" s="90"/>
      <c r="K79" s="90"/>
      <c r="N79" s="91"/>
      <c r="O79" s="91"/>
      <c r="P79" s="91"/>
      <c r="Q79" s="91"/>
      <c r="R79" s="91"/>
      <c r="S79" s="91"/>
      <c r="T79" s="91"/>
    </row>
    <row r="80" spans="10:20" ht="30" x14ac:dyDescent="0.5">
      <c r="J80" s="90"/>
      <c r="K80" s="90"/>
      <c r="N80" s="91"/>
      <c r="O80" s="91"/>
      <c r="P80" s="91"/>
      <c r="Q80" s="91"/>
      <c r="R80" s="91"/>
      <c r="S80" s="91"/>
      <c r="T80" s="91"/>
    </row>
    <row r="81" spans="10:20" ht="30" x14ac:dyDescent="0.5">
      <c r="J81" s="90"/>
      <c r="K81" s="90"/>
      <c r="N81" s="91"/>
      <c r="O81" s="91"/>
      <c r="P81" s="91"/>
      <c r="Q81" s="91"/>
      <c r="R81" s="91"/>
      <c r="S81" s="91"/>
      <c r="T81" s="91"/>
    </row>
    <row r="82" spans="10:20" ht="30" x14ac:dyDescent="0.5">
      <c r="J82" s="90"/>
      <c r="K82" s="90"/>
      <c r="N82" s="91"/>
      <c r="O82" s="91"/>
      <c r="P82" s="91"/>
      <c r="Q82" s="91"/>
      <c r="R82" s="91"/>
      <c r="S82" s="91"/>
      <c r="T82" s="91"/>
    </row>
    <row r="83" spans="10:20" ht="30" x14ac:dyDescent="0.5">
      <c r="J83" s="90"/>
      <c r="K83" s="92"/>
      <c r="N83" s="91"/>
      <c r="O83" s="91"/>
      <c r="P83" s="91"/>
      <c r="Q83" s="91"/>
      <c r="R83" s="91"/>
      <c r="S83" s="91"/>
      <c r="T83" s="91"/>
    </row>
    <row r="84" spans="10:20" ht="30" x14ac:dyDescent="0.5">
      <c r="J84" s="90"/>
      <c r="K84" s="90"/>
      <c r="N84" s="91"/>
      <c r="O84" s="91"/>
      <c r="P84" s="91"/>
      <c r="Q84" s="91"/>
      <c r="R84" s="91"/>
      <c r="S84" s="91"/>
      <c r="T84" s="91"/>
    </row>
    <row r="85" spans="10:20" ht="30" x14ac:dyDescent="0.5">
      <c r="J85" s="90"/>
      <c r="K85" s="90"/>
      <c r="N85" s="91"/>
      <c r="O85" s="91"/>
      <c r="P85" s="91"/>
      <c r="Q85" s="91"/>
      <c r="R85" s="91"/>
      <c r="S85" s="91"/>
      <c r="T85" s="91"/>
    </row>
    <row r="86" spans="10:20" ht="30" x14ac:dyDescent="0.5">
      <c r="J86" s="90"/>
      <c r="K86" s="90"/>
      <c r="N86" s="91"/>
      <c r="O86" s="91"/>
      <c r="P86" s="91"/>
      <c r="Q86" s="91"/>
      <c r="R86" s="91"/>
      <c r="S86" s="91"/>
      <c r="T86" s="91"/>
    </row>
    <row r="87" spans="10:20" ht="30" x14ac:dyDescent="0.5">
      <c r="J87" s="90"/>
      <c r="K87" s="90"/>
      <c r="N87" s="91"/>
      <c r="O87" s="91"/>
      <c r="P87" s="91"/>
      <c r="Q87" s="91"/>
      <c r="R87" s="91"/>
      <c r="S87" s="91"/>
      <c r="T87" s="91"/>
    </row>
    <row r="88" spans="10:20" ht="30" x14ac:dyDescent="0.5">
      <c r="J88" s="90"/>
      <c r="K88" s="90"/>
      <c r="N88" s="91"/>
      <c r="O88" s="91"/>
      <c r="P88" s="91"/>
      <c r="Q88" s="91"/>
      <c r="R88" s="91"/>
      <c r="S88" s="91"/>
      <c r="T88" s="91"/>
    </row>
    <row r="89" spans="10:20" ht="30" x14ac:dyDescent="0.5">
      <c r="J89" s="90"/>
      <c r="K89" s="90"/>
      <c r="N89" s="91"/>
      <c r="O89" s="91"/>
      <c r="P89" s="91"/>
      <c r="Q89" s="91"/>
      <c r="R89" s="91"/>
      <c r="S89" s="91"/>
      <c r="T89" s="91"/>
    </row>
    <row r="90" spans="10:20" ht="30" x14ac:dyDescent="0.5">
      <c r="J90" s="90"/>
      <c r="K90" s="90"/>
      <c r="N90" s="91"/>
      <c r="O90" s="91"/>
      <c r="P90" s="91"/>
      <c r="Q90" s="91"/>
      <c r="R90" s="91"/>
      <c r="S90" s="91"/>
      <c r="T90" s="91"/>
    </row>
    <row r="91" spans="10:20" ht="30" x14ac:dyDescent="0.5">
      <c r="J91" s="90"/>
      <c r="K91" s="90"/>
      <c r="N91" s="91"/>
      <c r="O91" s="91"/>
      <c r="P91" s="91"/>
      <c r="Q91" s="91"/>
      <c r="R91" s="91"/>
      <c r="S91" s="91"/>
      <c r="T91" s="91"/>
    </row>
    <row r="92" spans="10:20" ht="30" x14ac:dyDescent="0.5">
      <c r="J92" s="90"/>
      <c r="K92" s="90"/>
      <c r="N92" s="91"/>
      <c r="O92" s="91"/>
      <c r="P92" s="91"/>
      <c r="Q92" s="91"/>
      <c r="R92" s="91"/>
      <c r="S92" s="91"/>
      <c r="T92" s="91"/>
    </row>
    <row r="93" spans="10:20" ht="30" x14ac:dyDescent="0.5">
      <c r="J93" s="90"/>
      <c r="K93" s="90"/>
      <c r="N93" s="91"/>
      <c r="O93" s="91"/>
      <c r="P93" s="91"/>
      <c r="Q93" s="91"/>
      <c r="R93" s="91"/>
      <c r="S93" s="91"/>
      <c r="T93" s="91"/>
    </row>
    <row r="94" spans="10:20" ht="30" x14ac:dyDescent="0.5">
      <c r="J94" s="90"/>
      <c r="K94" s="90"/>
      <c r="N94" s="91"/>
      <c r="O94" s="91"/>
      <c r="P94" s="91"/>
      <c r="Q94" s="91"/>
      <c r="R94" s="91"/>
      <c r="S94" s="91"/>
      <c r="T94" s="91"/>
    </row>
    <row r="95" spans="10:20" ht="30" x14ac:dyDescent="0.5">
      <c r="J95" s="90"/>
      <c r="K95" s="90"/>
      <c r="N95" s="91"/>
      <c r="O95" s="91"/>
      <c r="P95" s="91"/>
      <c r="Q95" s="91"/>
      <c r="R95" s="91"/>
      <c r="S95" s="91"/>
      <c r="T95" s="91"/>
    </row>
    <row r="96" spans="10:20" ht="30" x14ac:dyDescent="0.5">
      <c r="J96" s="90"/>
      <c r="K96" s="90"/>
      <c r="N96" s="91"/>
      <c r="O96" s="91"/>
      <c r="P96" s="91"/>
      <c r="Q96" s="91"/>
      <c r="R96" s="91"/>
      <c r="S96" s="91"/>
      <c r="T96" s="91"/>
    </row>
    <row r="97" spans="10:20" ht="30" x14ac:dyDescent="0.5">
      <c r="J97" s="90"/>
      <c r="K97" s="90"/>
      <c r="N97" s="91"/>
      <c r="O97" s="91"/>
      <c r="P97" s="91"/>
      <c r="Q97" s="91"/>
      <c r="R97" s="91"/>
      <c r="S97" s="91"/>
      <c r="T97" s="91"/>
    </row>
    <row r="98" spans="10:20" ht="30" x14ac:dyDescent="0.5">
      <c r="J98" s="90"/>
      <c r="K98" s="90"/>
      <c r="N98" s="91"/>
      <c r="O98" s="91"/>
      <c r="P98" s="91"/>
      <c r="Q98" s="91"/>
      <c r="R98" s="91"/>
      <c r="S98" s="91"/>
      <c r="T98" s="91"/>
    </row>
    <row r="99" spans="10:20" ht="30" x14ac:dyDescent="0.5">
      <c r="J99" s="90"/>
      <c r="K99" s="90"/>
      <c r="N99" s="91"/>
      <c r="O99" s="91"/>
      <c r="P99" s="91"/>
      <c r="Q99" s="91"/>
      <c r="R99" s="91"/>
      <c r="S99" s="91"/>
      <c r="T99" s="91"/>
    </row>
    <row r="100" spans="10:20" ht="30" x14ac:dyDescent="0.5">
      <c r="J100" s="90"/>
      <c r="K100" s="90"/>
      <c r="N100" s="91"/>
      <c r="O100" s="91"/>
      <c r="P100" s="91"/>
      <c r="Q100" s="91"/>
      <c r="R100" s="91"/>
      <c r="S100" s="91"/>
      <c r="T100" s="91"/>
    </row>
    <row r="101" spans="10:20" ht="30" x14ac:dyDescent="0.5">
      <c r="J101" s="90"/>
      <c r="K101" s="90"/>
      <c r="N101" s="91"/>
      <c r="O101" s="91"/>
      <c r="P101" s="91"/>
      <c r="Q101" s="91"/>
      <c r="R101" s="91"/>
      <c r="S101" s="91"/>
      <c r="T101" s="91"/>
    </row>
    <row r="102" spans="10:20" ht="30" x14ac:dyDescent="0.5">
      <c r="J102" s="90"/>
      <c r="K102" s="90"/>
      <c r="N102" s="91"/>
      <c r="O102" s="91"/>
      <c r="P102" s="91"/>
      <c r="Q102" s="91"/>
      <c r="R102" s="91"/>
      <c r="S102" s="91"/>
      <c r="T102" s="91"/>
    </row>
    <row r="103" spans="10:20" ht="30" x14ac:dyDescent="0.5">
      <c r="J103" s="90"/>
      <c r="K103" s="90"/>
      <c r="N103" s="91"/>
      <c r="O103" s="91"/>
      <c r="P103" s="91"/>
      <c r="Q103" s="91"/>
      <c r="R103" s="91"/>
      <c r="S103" s="91"/>
      <c r="T103" s="91"/>
    </row>
    <row r="104" spans="10:20" ht="30" x14ac:dyDescent="0.5">
      <c r="J104" s="90"/>
      <c r="K104" s="90"/>
      <c r="N104" s="91"/>
      <c r="O104" s="91"/>
      <c r="P104" s="91"/>
      <c r="Q104" s="91"/>
      <c r="R104" s="91"/>
      <c r="S104" s="91"/>
      <c r="T104" s="91"/>
    </row>
    <row r="105" spans="10:20" ht="30" x14ac:dyDescent="0.5">
      <c r="J105" s="90"/>
      <c r="K105" s="90"/>
      <c r="N105" s="91"/>
      <c r="O105" s="91"/>
      <c r="P105" s="91"/>
      <c r="Q105" s="91"/>
      <c r="R105" s="91"/>
      <c r="S105" s="91"/>
      <c r="T105" s="91"/>
    </row>
    <row r="106" spans="10:20" ht="30" x14ac:dyDescent="0.5">
      <c r="J106" s="90"/>
      <c r="K106" s="90"/>
      <c r="N106" s="91"/>
      <c r="O106" s="91"/>
      <c r="P106" s="91"/>
      <c r="Q106" s="91"/>
      <c r="R106" s="91"/>
      <c r="S106" s="91"/>
      <c r="T106" s="91"/>
    </row>
    <row r="107" spans="10:20" ht="30" x14ac:dyDescent="0.5">
      <c r="J107" s="90"/>
      <c r="K107" s="90"/>
      <c r="N107" s="91"/>
      <c r="O107" s="91"/>
      <c r="P107" s="91"/>
      <c r="Q107" s="91"/>
      <c r="R107" s="91"/>
      <c r="S107" s="91"/>
      <c r="T107" s="91"/>
    </row>
    <row r="108" spans="10:20" ht="30" x14ac:dyDescent="0.5">
      <c r="J108" s="90"/>
      <c r="K108" s="90"/>
      <c r="N108" s="91"/>
      <c r="O108" s="91"/>
      <c r="P108" s="91"/>
      <c r="Q108" s="91"/>
      <c r="R108" s="91"/>
      <c r="S108" s="91"/>
      <c r="T108" s="91"/>
    </row>
    <row r="109" spans="10:20" ht="30" x14ac:dyDescent="0.5">
      <c r="J109" s="90"/>
      <c r="K109" s="90"/>
      <c r="N109" s="91"/>
      <c r="O109" s="91"/>
      <c r="P109" s="91"/>
      <c r="Q109" s="91"/>
      <c r="R109" s="91"/>
      <c r="S109" s="91"/>
      <c r="T109" s="91"/>
    </row>
    <row r="110" spans="10:20" ht="30" x14ac:dyDescent="0.5">
      <c r="J110" s="90"/>
      <c r="K110" s="90"/>
      <c r="N110" s="91"/>
      <c r="O110" s="91"/>
      <c r="P110" s="91"/>
      <c r="Q110" s="91"/>
      <c r="R110" s="91"/>
      <c r="S110" s="91"/>
      <c r="T110" s="91"/>
    </row>
    <row r="111" spans="10:20" ht="30" x14ac:dyDescent="0.5">
      <c r="J111" s="90"/>
      <c r="K111" s="90"/>
      <c r="N111" s="91"/>
      <c r="O111" s="91"/>
      <c r="P111" s="91"/>
      <c r="Q111" s="91"/>
      <c r="R111" s="91"/>
      <c r="S111" s="91"/>
      <c r="T111" s="91"/>
    </row>
    <row r="112" spans="10:20" ht="30" x14ac:dyDescent="0.5">
      <c r="J112" s="90"/>
      <c r="K112" s="90"/>
      <c r="N112" s="91"/>
      <c r="O112" s="91"/>
      <c r="P112" s="91"/>
      <c r="Q112" s="91"/>
      <c r="R112" s="91"/>
      <c r="S112" s="91"/>
      <c r="T112" s="91"/>
    </row>
    <row r="113" spans="10:20" ht="30" x14ac:dyDescent="0.5">
      <c r="J113" s="90"/>
      <c r="K113" s="90"/>
      <c r="N113" s="91"/>
      <c r="O113" s="91"/>
      <c r="P113" s="91"/>
      <c r="Q113" s="91"/>
      <c r="R113" s="91"/>
      <c r="S113" s="91"/>
      <c r="T113" s="91"/>
    </row>
    <row r="114" spans="10:20" ht="30" x14ac:dyDescent="0.5">
      <c r="J114" s="90"/>
      <c r="K114" s="90"/>
      <c r="N114" s="91"/>
      <c r="O114" s="91"/>
      <c r="P114" s="91"/>
      <c r="Q114" s="91"/>
      <c r="R114" s="91"/>
      <c r="S114" s="91"/>
      <c r="T114" s="91"/>
    </row>
    <row r="115" spans="10:20" ht="30" x14ac:dyDescent="0.5">
      <c r="J115" s="90"/>
      <c r="K115" s="90"/>
      <c r="N115" s="91"/>
      <c r="O115" s="91"/>
      <c r="P115" s="91"/>
      <c r="Q115" s="91"/>
      <c r="R115" s="91"/>
      <c r="S115" s="91"/>
      <c r="T115" s="91"/>
    </row>
    <row r="116" spans="10:20" ht="30" x14ac:dyDescent="0.5">
      <c r="J116" s="90"/>
      <c r="K116" s="90"/>
      <c r="N116" s="91"/>
      <c r="O116" s="91"/>
      <c r="P116" s="91"/>
      <c r="Q116" s="91"/>
      <c r="R116" s="91"/>
      <c r="S116" s="91"/>
      <c r="T116" s="91"/>
    </row>
    <row r="117" spans="10:20" ht="30" x14ac:dyDescent="0.5">
      <c r="J117" s="90"/>
      <c r="K117" s="90"/>
      <c r="N117" s="91"/>
      <c r="O117" s="91"/>
      <c r="P117" s="91"/>
      <c r="Q117" s="91"/>
      <c r="R117" s="91"/>
      <c r="S117" s="91"/>
      <c r="T117" s="91"/>
    </row>
    <row r="118" spans="10:20" ht="30" x14ac:dyDescent="0.5">
      <c r="J118" s="90"/>
      <c r="K118" s="90"/>
      <c r="N118" s="91"/>
      <c r="O118" s="91"/>
      <c r="P118" s="91"/>
      <c r="Q118" s="91"/>
      <c r="R118" s="91"/>
      <c r="S118" s="91"/>
      <c r="T118" s="91"/>
    </row>
    <row r="119" spans="10:20" ht="30" x14ac:dyDescent="0.5">
      <c r="J119" s="90"/>
      <c r="K119" s="90"/>
      <c r="N119" s="91"/>
      <c r="O119" s="91"/>
      <c r="P119" s="91"/>
      <c r="Q119" s="91"/>
      <c r="R119" s="91"/>
      <c r="S119" s="91"/>
      <c r="T119" s="91"/>
    </row>
    <row r="120" spans="10:20" ht="30" x14ac:dyDescent="0.5">
      <c r="J120" s="90"/>
      <c r="K120" s="90"/>
      <c r="N120" s="91"/>
      <c r="O120" s="91"/>
      <c r="P120" s="91"/>
      <c r="Q120" s="91"/>
      <c r="R120" s="91"/>
      <c r="S120" s="91"/>
      <c r="T120" s="91"/>
    </row>
    <row r="121" spans="10:20" ht="30" x14ac:dyDescent="0.5">
      <c r="J121" s="90"/>
      <c r="K121" s="90"/>
      <c r="N121" s="91"/>
      <c r="O121" s="91"/>
      <c r="P121" s="91"/>
      <c r="Q121" s="91"/>
      <c r="R121" s="91"/>
      <c r="S121" s="91"/>
      <c r="T121" s="91"/>
    </row>
    <row r="122" spans="10:20" ht="30" x14ac:dyDescent="0.5">
      <c r="J122" s="90"/>
      <c r="K122" s="90"/>
      <c r="N122" s="91"/>
      <c r="O122" s="91"/>
      <c r="P122" s="91"/>
      <c r="Q122" s="91"/>
      <c r="R122" s="91"/>
      <c r="S122" s="91"/>
      <c r="T122" s="91"/>
    </row>
    <row r="123" spans="10:20" ht="30" x14ac:dyDescent="0.5">
      <c r="J123" s="90"/>
      <c r="K123" s="90"/>
      <c r="N123" s="91"/>
      <c r="O123" s="91"/>
      <c r="P123" s="91"/>
      <c r="Q123" s="91"/>
      <c r="R123" s="91"/>
      <c r="S123" s="91"/>
      <c r="T123" s="91"/>
    </row>
    <row r="124" spans="10:20" ht="30" x14ac:dyDescent="0.5">
      <c r="J124" s="90"/>
      <c r="K124" s="90"/>
      <c r="N124" s="91"/>
      <c r="O124" s="91"/>
      <c r="P124" s="91"/>
      <c r="Q124" s="91"/>
      <c r="R124" s="91"/>
      <c r="S124" s="91"/>
      <c r="T124" s="91"/>
    </row>
    <row r="125" spans="10:20" ht="30" x14ac:dyDescent="0.5">
      <c r="J125" s="90"/>
      <c r="K125" s="90"/>
      <c r="N125" s="91"/>
      <c r="O125" s="91"/>
      <c r="P125" s="91"/>
      <c r="Q125" s="91"/>
      <c r="R125" s="91"/>
      <c r="S125" s="91"/>
      <c r="T125" s="91"/>
    </row>
    <row r="126" spans="10:20" ht="30" x14ac:dyDescent="0.5">
      <c r="J126" s="90"/>
      <c r="K126" s="90"/>
      <c r="N126" s="91"/>
      <c r="O126" s="91"/>
      <c r="P126" s="91"/>
      <c r="Q126" s="91"/>
      <c r="R126" s="91"/>
      <c r="S126" s="91"/>
      <c r="T126" s="91"/>
    </row>
    <row r="127" spans="10:20" ht="30" x14ac:dyDescent="0.5">
      <c r="J127" s="90"/>
      <c r="K127" s="90"/>
      <c r="N127" s="91"/>
      <c r="O127" s="91"/>
      <c r="P127" s="91"/>
      <c r="Q127" s="91"/>
      <c r="R127" s="91"/>
      <c r="S127" s="91"/>
      <c r="T127" s="91"/>
    </row>
    <row r="128" spans="10:20" ht="30" x14ac:dyDescent="0.5">
      <c r="J128" s="90"/>
      <c r="K128" s="90"/>
      <c r="N128" s="91"/>
      <c r="O128" s="91"/>
      <c r="P128" s="91"/>
      <c r="Q128" s="91"/>
      <c r="R128" s="91"/>
      <c r="S128" s="91"/>
      <c r="T128" s="91"/>
    </row>
    <row r="129" spans="10:20" ht="30" x14ac:dyDescent="0.5">
      <c r="J129" s="90"/>
      <c r="K129" s="90"/>
      <c r="N129" s="91"/>
      <c r="O129" s="91"/>
      <c r="P129" s="91"/>
      <c r="Q129" s="91"/>
      <c r="R129" s="91"/>
      <c r="S129" s="91"/>
      <c r="T129" s="91"/>
    </row>
    <row r="130" spans="10:20" ht="30" x14ac:dyDescent="0.5">
      <c r="J130" s="90"/>
      <c r="K130" s="90"/>
      <c r="N130" s="91"/>
      <c r="O130" s="91"/>
      <c r="P130" s="91"/>
      <c r="Q130" s="91"/>
      <c r="R130" s="91"/>
      <c r="S130" s="91"/>
      <c r="T130" s="91"/>
    </row>
    <row r="131" spans="10:20" ht="30" x14ac:dyDescent="0.5">
      <c r="J131" s="90"/>
      <c r="K131" s="90"/>
      <c r="N131" s="91"/>
      <c r="O131" s="91"/>
      <c r="P131" s="91"/>
      <c r="Q131" s="91"/>
      <c r="R131" s="91"/>
      <c r="S131" s="91"/>
      <c r="T131" s="91"/>
    </row>
    <row r="132" spans="10:20" ht="30" x14ac:dyDescent="0.5">
      <c r="J132" s="90"/>
      <c r="K132" s="90"/>
      <c r="N132" s="91"/>
      <c r="O132" s="91"/>
      <c r="P132" s="91"/>
      <c r="Q132" s="91"/>
      <c r="R132" s="91"/>
      <c r="S132" s="91"/>
      <c r="T132" s="91"/>
    </row>
    <row r="133" spans="10:20" ht="30" x14ac:dyDescent="0.5">
      <c r="J133" s="90"/>
      <c r="K133" s="90"/>
      <c r="N133" s="91"/>
      <c r="O133" s="91"/>
      <c r="P133" s="91"/>
      <c r="Q133" s="91"/>
      <c r="R133" s="91"/>
      <c r="S133" s="91"/>
      <c r="T133" s="91"/>
    </row>
    <row r="134" spans="10:20" ht="30" x14ac:dyDescent="0.5">
      <c r="J134" s="90"/>
      <c r="K134" s="90"/>
      <c r="N134" s="91"/>
      <c r="O134" s="91"/>
      <c r="P134" s="91"/>
      <c r="Q134" s="91"/>
      <c r="R134" s="91"/>
      <c r="S134" s="91"/>
      <c r="T134" s="91"/>
    </row>
    <row r="135" spans="10:20" ht="30" x14ac:dyDescent="0.5">
      <c r="J135" s="90"/>
      <c r="K135" s="90"/>
      <c r="N135" s="91"/>
      <c r="O135" s="91"/>
      <c r="P135" s="91"/>
      <c r="Q135" s="91"/>
      <c r="R135" s="91"/>
      <c r="S135" s="91"/>
      <c r="T135" s="91"/>
    </row>
    <row r="136" spans="10:20" ht="30" x14ac:dyDescent="0.5">
      <c r="J136" s="90"/>
      <c r="K136" s="90"/>
      <c r="N136" s="91"/>
      <c r="O136" s="91"/>
      <c r="P136" s="91"/>
      <c r="Q136" s="91"/>
      <c r="R136" s="91"/>
      <c r="S136" s="91"/>
      <c r="T136" s="91"/>
    </row>
    <row r="137" spans="10:20" ht="30" x14ac:dyDescent="0.5">
      <c r="J137" s="90"/>
      <c r="K137" s="90"/>
      <c r="N137" s="91"/>
      <c r="O137" s="91"/>
      <c r="P137" s="91"/>
      <c r="Q137" s="91"/>
      <c r="R137" s="91"/>
      <c r="S137" s="91"/>
      <c r="T137" s="91"/>
    </row>
    <row r="138" spans="10:20" ht="30" x14ac:dyDescent="0.5">
      <c r="J138" s="90"/>
      <c r="K138" s="90"/>
      <c r="N138" s="91"/>
      <c r="O138" s="91"/>
      <c r="P138" s="91"/>
      <c r="Q138" s="91"/>
      <c r="R138" s="91"/>
      <c r="S138" s="91"/>
      <c r="T138" s="91"/>
    </row>
    <row r="139" spans="10:20" ht="30" x14ac:dyDescent="0.5">
      <c r="J139" s="90"/>
      <c r="K139" s="90"/>
      <c r="N139" s="91"/>
      <c r="O139" s="91"/>
      <c r="P139" s="91"/>
      <c r="Q139" s="91"/>
      <c r="R139" s="91"/>
      <c r="S139" s="91"/>
      <c r="T139" s="91"/>
    </row>
    <row r="140" spans="10:20" ht="30" x14ac:dyDescent="0.5">
      <c r="J140" s="90"/>
      <c r="K140" s="90"/>
      <c r="N140" s="91"/>
      <c r="O140" s="91"/>
      <c r="P140" s="91"/>
      <c r="Q140" s="91"/>
      <c r="R140" s="91"/>
      <c r="S140" s="91"/>
      <c r="T140" s="91"/>
    </row>
    <row r="141" spans="10:20" ht="30" x14ac:dyDescent="0.5">
      <c r="J141" s="90"/>
      <c r="K141" s="90"/>
      <c r="N141" s="91"/>
      <c r="O141" s="91"/>
      <c r="P141" s="91"/>
      <c r="Q141" s="91"/>
      <c r="R141" s="91"/>
      <c r="S141" s="91"/>
      <c r="T141" s="91"/>
    </row>
    <row r="142" spans="10:20" ht="30" x14ac:dyDescent="0.5">
      <c r="J142" s="90"/>
      <c r="K142" s="90"/>
      <c r="N142" s="91"/>
      <c r="O142" s="91"/>
      <c r="P142" s="91"/>
      <c r="Q142" s="91"/>
      <c r="R142" s="91"/>
      <c r="S142" s="91"/>
      <c r="T142" s="91"/>
    </row>
    <row r="143" spans="10:20" ht="30" x14ac:dyDescent="0.5">
      <c r="J143" s="90"/>
      <c r="K143" s="90"/>
      <c r="N143" s="91"/>
      <c r="O143" s="91"/>
      <c r="P143" s="91"/>
      <c r="Q143" s="91"/>
      <c r="R143" s="91"/>
      <c r="S143" s="91"/>
      <c r="T143" s="91"/>
    </row>
    <row r="144" spans="10:20" ht="30" x14ac:dyDescent="0.5">
      <c r="J144" s="90"/>
      <c r="K144" s="90"/>
      <c r="N144" s="91"/>
      <c r="O144" s="91"/>
      <c r="P144" s="91"/>
      <c r="Q144" s="91"/>
      <c r="R144" s="91"/>
      <c r="S144" s="91"/>
      <c r="T144" s="91"/>
    </row>
    <row r="145" spans="10:20" ht="30" x14ac:dyDescent="0.5">
      <c r="J145" s="90"/>
      <c r="K145" s="90"/>
      <c r="N145" s="91"/>
      <c r="O145" s="91"/>
      <c r="P145" s="91"/>
      <c r="Q145" s="91"/>
      <c r="R145" s="91"/>
      <c r="S145" s="91"/>
      <c r="T145" s="91"/>
    </row>
    <row r="146" spans="10:20" ht="30" x14ac:dyDescent="0.5">
      <c r="J146" s="90"/>
      <c r="K146" s="90"/>
      <c r="N146" s="91"/>
      <c r="O146" s="91"/>
      <c r="P146" s="91"/>
      <c r="Q146" s="91"/>
      <c r="R146" s="91"/>
      <c r="S146" s="91"/>
      <c r="T146" s="91"/>
    </row>
    <row r="147" spans="10:20" ht="30" x14ac:dyDescent="0.5">
      <c r="J147" s="90"/>
      <c r="K147" s="90"/>
      <c r="N147" s="91"/>
      <c r="O147" s="91"/>
      <c r="P147" s="91"/>
      <c r="Q147" s="91"/>
      <c r="R147" s="91"/>
      <c r="S147" s="91"/>
      <c r="T147" s="91"/>
    </row>
    <row r="148" spans="10:20" ht="30" x14ac:dyDescent="0.5">
      <c r="J148" s="90"/>
      <c r="K148" s="90"/>
      <c r="N148" s="91"/>
      <c r="O148" s="91"/>
      <c r="P148" s="91"/>
      <c r="Q148" s="91"/>
      <c r="R148" s="91"/>
      <c r="S148" s="91"/>
      <c r="T148" s="91"/>
    </row>
    <row r="149" spans="10:20" ht="30" x14ac:dyDescent="0.5">
      <c r="J149" s="90"/>
      <c r="K149" s="90"/>
      <c r="N149" s="91"/>
      <c r="O149" s="91"/>
      <c r="P149" s="91"/>
      <c r="Q149" s="91"/>
      <c r="R149" s="91"/>
      <c r="S149" s="91"/>
      <c r="T149" s="91"/>
    </row>
    <row r="150" spans="10:20" ht="30" x14ac:dyDescent="0.5">
      <c r="J150" s="90"/>
      <c r="K150" s="90"/>
      <c r="N150" s="91"/>
      <c r="O150" s="91"/>
      <c r="P150" s="91"/>
      <c r="Q150" s="91"/>
      <c r="R150" s="91"/>
      <c r="S150" s="91"/>
      <c r="T150" s="91"/>
    </row>
    <row r="151" spans="10:20" ht="30" x14ac:dyDescent="0.5">
      <c r="J151" s="90"/>
      <c r="K151" s="90"/>
      <c r="N151" s="91"/>
      <c r="O151" s="91"/>
      <c r="P151" s="91"/>
      <c r="Q151" s="91"/>
      <c r="R151" s="91"/>
      <c r="S151" s="91"/>
      <c r="T151" s="91"/>
    </row>
    <row r="152" spans="10:20" ht="30" x14ac:dyDescent="0.5">
      <c r="J152" s="90"/>
      <c r="K152" s="90"/>
      <c r="N152" s="91"/>
      <c r="O152" s="91"/>
      <c r="P152" s="91"/>
      <c r="Q152" s="91"/>
      <c r="R152" s="91"/>
      <c r="S152" s="91"/>
      <c r="T152" s="91"/>
    </row>
    <row r="153" spans="10:20" ht="30" x14ac:dyDescent="0.5">
      <c r="J153" s="90"/>
      <c r="K153" s="90"/>
      <c r="N153" s="91"/>
      <c r="O153" s="91"/>
      <c r="P153" s="91"/>
      <c r="Q153" s="91"/>
      <c r="R153" s="91"/>
      <c r="S153" s="91"/>
      <c r="T153" s="91"/>
    </row>
    <row r="154" spans="10:20" ht="30" x14ac:dyDescent="0.5">
      <c r="J154" s="90"/>
      <c r="K154" s="90"/>
      <c r="N154" s="91"/>
      <c r="O154" s="91"/>
      <c r="P154" s="91"/>
      <c r="Q154" s="91"/>
      <c r="R154" s="91"/>
      <c r="S154" s="91"/>
      <c r="T154" s="91"/>
    </row>
    <row r="155" spans="10:20" ht="30" x14ac:dyDescent="0.5">
      <c r="J155" s="90"/>
      <c r="K155" s="90"/>
      <c r="N155" s="91"/>
      <c r="O155" s="91"/>
      <c r="P155" s="91"/>
      <c r="Q155" s="91"/>
      <c r="R155" s="91"/>
      <c r="S155" s="91"/>
      <c r="T155" s="91"/>
    </row>
    <row r="156" spans="10:20" ht="30" x14ac:dyDescent="0.5">
      <c r="J156" s="90"/>
      <c r="K156" s="90"/>
      <c r="N156" s="91"/>
      <c r="O156" s="91"/>
      <c r="P156" s="91"/>
      <c r="Q156" s="91"/>
      <c r="R156" s="91"/>
      <c r="S156" s="91"/>
      <c r="T156" s="91"/>
    </row>
    <row r="157" spans="10:20" ht="30" x14ac:dyDescent="0.5">
      <c r="J157" s="90"/>
      <c r="K157" s="90"/>
      <c r="N157" s="91"/>
      <c r="O157" s="91"/>
      <c r="P157" s="91"/>
      <c r="Q157" s="91"/>
      <c r="R157" s="91"/>
      <c r="S157" s="91"/>
      <c r="T157" s="91"/>
    </row>
    <row r="158" spans="10:20" ht="30" x14ac:dyDescent="0.5">
      <c r="J158" s="90"/>
      <c r="K158" s="90"/>
      <c r="N158" s="91"/>
      <c r="O158" s="91"/>
      <c r="P158" s="91"/>
      <c r="Q158" s="91"/>
      <c r="R158" s="91"/>
      <c r="S158" s="91"/>
      <c r="T158" s="91"/>
    </row>
    <row r="159" spans="10:20" ht="30" x14ac:dyDescent="0.5">
      <c r="J159" s="90"/>
      <c r="K159" s="90"/>
      <c r="N159" s="91"/>
      <c r="O159" s="91"/>
      <c r="P159" s="91"/>
      <c r="Q159" s="91"/>
      <c r="R159" s="91"/>
      <c r="S159" s="91"/>
      <c r="T159" s="91"/>
    </row>
    <row r="160" spans="10:20" ht="30" x14ac:dyDescent="0.5">
      <c r="J160" s="90"/>
      <c r="K160" s="90"/>
      <c r="N160" s="91"/>
      <c r="O160" s="91"/>
      <c r="P160" s="91"/>
      <c r="Q160" s="91"/>
      <c r="R160" s="91"/>
      <c r="S160" s="91"/>
      <c r="T160" s="91"/>
    </row>
    <row r="161" spans="10:20" ht="30" x14ac:dyDescent="0.5">
      <c r="J161" s="90"/>
      <c r="K161" s="90"/>
      <c r="N161" s="91"/>
      <c r="O161" s="91"/>
      <c r="P161" s="91"/>
      <c r="Q161" s="91"/>
      <c r="R161" s="91"/>
      <c r="S161" s="91"/>
      <c r="T161" s="91"/>
    </row>
    <row r="162" spans="10:20" ht="30" x14ac:dyDescent="0.5">
      <c r="J162" s="90"/>
      <c r="K162" s="90"/>
      <c r="N162" s="91"/>
      <c r="O162" s="91"/>
      <c r="P162" s="91"/>
      <c r="Q162" s="91"/>
      <c r="R162" s="91"/>
      <c r="S162" s="91"/>
      <c r="T162" s="91"/>
    </row>
    <row r="163" spans="10:20" ht="30" x14ac:dyDescent="0.5">
      <c r="J163" s="90"/>
      <c r="K163" s="90"/>
      <c r="N163" s="91"/>
      <c r="O163" s="91"/>
      <c r="P163" s="91"/>
      <c r="Q163" s="91"/>
      <c r="R163" s="91"/>
      <c r="S163" s="91"/>
      <c r="T163" s="91"/>
    </row>
    <row r="164" spans="10:20" ht="30" x14ac:dyDescent="0.5">
      <c r="J164" s="90"/>
      <c r="K164" s="90"/>
      <c r="N164" s="91"/>
      <c r="O164" s="91"/>
      <c r="P164" s="91"/>
      <c r="Q164" s="91"/>
      <c r="R164" s="91"/>
      <c r="S164" s="91"/>
      <c r="T164" s="91"/>
    </row>
    <row r="165" spans="10:20" ht="30" x14ac:dyDescent="0.5">
      <c r="J165" s="90"/>
      <c r="K165" s="90"/>
      <c r="N165" s="91"/>
      <c r="O165" s="91"/>
      <c r="P165" s="91"/>
      <c r="Q165" s="91"/>
      <c r="R165" s="91"/>
      <c r="S165" s="91"/>
      <c r="T165" s="91"/>
    </row>
    <row r="166" spans="10:20" ht="30" x14ac:dyDescent="0.5">
      <c r="J166" s="90"/>
      <c r="K166" s="90"/>
      <c r="N166" s="91"/>
      <c r="O166" s="91"/>
      <c r="P166" s="91"/>
      <c r="Q166" s="91"/>
      <c r="R166" s="91"/>
      <c r="S166" s="91"/>
      <c r="T166" s="91"/>
    </row>
    <row r="167" spans="10:20" ht="30" x14ac:dyDescent="0.5">
      <c r="J167" s="90"/>
      <c r="K167" s="90"/>
      <c r="N167" s="91"/>
      <c r="O167" s="91"/>
      <c r="P167" s="91"/>
      <c r="Q167" s="91"/>
      <c r="R167" s="91"/>
      <c r="S167" s="91"/>
      <c r="T167" s="91"/>
    </row>
    <row r="168" spans="10:20" ht="30" x14ac:dyDescent="0.5">
      <c r="J168" s="90"/>
      <c r="K168" s="90"/>
      <c r="N168" s="91"/>
      <c r="O168" s="91"/>
      <c r="P168" s="91"/>
      <c r="Q168" s="91"/>
      <c r="R168" s="91"/>
      <c r="S168" s="91"/>
      <c r="T168" s="91"/>
    </row>
    <row r="169" spans="10:20" ht="30" x14ac:dyDescent="0.5">
      <c r="J169" s="90"/>
      <c r="K169" s="90"/>
      <c r="N169" s="91"/>
      <c r="O169" s="91"/>
      <c r="P169" s="91"/>
      <c r="Q169" s="91"/>
      <c r="R169" s="91"/>
      <c r="S169" s="91"/>
      <c r="T169" s="91"/>
    </row>
    <row r="170" spans="10:20" ht="30" x14ac:dyDescent="0.5">
      <c r="J170" s="90"/>
      <c r="K170" s="90"/>
      <c r="N170" s="91"/>
      <c r="O170" s="91"/>
      <c r="P170" s="91"/>
      <c r="Q170" s="91"/>
      <c r="R170" s="91"/>
      <c r="S170" s="91"/>
      <c r="T170" s="91"/>
    </row>
    <row r="171" spans="10:20" ht="30" x14ac:dyDescent="0.5">
      <c r="J171" s="90"/>
      <c r="K171" s="90"/>
      <c r="N171" s="91"/>
      <c r="O171" s="91"/>
      <c r="P171" s="91"/>
      <c r="Q171" s="91"/>
      <c r="R171" s="91"/>
      <c r="S171" s="91"/>
      <c r="T171" s="91"/>
    </row>
    <row r="172" spans="10:20" ht="30" x14ac:dyDescent="0.5">
      <c r="J172" s="90"/>
      <c r="K172" s="90"/>
      <c r="N172" s="91"/>
      <c r="O172" s="91"/>
      <c r="P172" s="91"/>
      <c r="Q172" s="91"/>
      <c r="R172" s="91"/>
      <c r="S172" s="91"/>
      <c r="T172" s="91"/>
    </row>
    <row r="173" spans="10:20" x14ac:dyDescent="0.4">
      <c r="N173" s="91"/>
      <c r="O173" s="91"/>
      <c r="P173" s="91"/>
      <c r="Q173" s="91"/>
      <c r="R173" s="91"/>
      <c r="S173" s="91"/>
      <c r="T173" s="91"/>
    </row>
    <row r="174" spans="10:20" x14ac:dyDescent="0.4">
      <c r="N174" s="91"/>
      <c r="O174" s="91"/>
      <c r="P174" s="91"/>
      <c r="Q174" s="91"/>
      <c r="R174" s="91"/>
      <c r="S174" s="91"/>
      <c r="T174" s="91"/>
    </row>
    <row r="175" spans="10:20" x14ac:dyDescent="0.4">
      <c r="N175" s="91"/>
      <c r="O175" s="91"/>
      <c r="P175" s="91"/>
      <c r="Q175" s="91"/>
      <c r="R175" s="91"/>
      <c r="S175" s="91"/>
      <c r="T175" s="91"/>
    </row>
    <row r="176" spans="10:20" x14ac:dyDescent="0.4">
      <c r="N176" s="91"/>
      <c r="O176" s="91"/>
      <c r="P176" s="91"/>
      <c r="Q176" s="91"/>
      <c r="R176" s="91"/>
      <c r="S176" s="91"/>
      <c r="T176" s="91"/>
    </row>
    <row r="177" spans="14:20" x14ac:dyDescent="0.4">
      <c r="N177" s="91"/>
      <c r="O177" s="91"/>
      <c r="P177" s="91"/>
      <c r="Q177" s="91"/>
      <c r="R177" s="91"/>
      <c r="S177" s="91"/>
      <c r="T177" s="91"/>
    </row>
    <row r="178" spans="14:20" x14ac:dyDescent="0.4">
      <c r="N178" s="91"/>
      <c r="O178" s="91"/>
      <c r="P178" s="91"/>
      <c r="Q178" s="91"/>
      <c r="R178" s="91"/>
      <c r="S178" s="91"/>
      <c r="T178" s="91"/>
    </row>
    <row r="179" spans="14:20" x14ac:dyDescent="0.4">
      <c r="N179" s="91"/>
      <c r="O179" s="91"/>
      <c r="P179" s="91"/>
      <c r="Q179" s="91"/>
      <c r="R179" s="91"/>
      <c r="S179" s="91"/>
      <c r="T179" s="91"/>
    </row>
    <row r="180" spans="14:20" x14ac:dyDescent="0.4">
      <c r="N180" s="91"/>
      <c r="O180" s="91"/>
      <c r="P180" s="91"/>
      <c r="Q180" s="91"/>
      <c r="R180" s="91"/>
      <c r="S180" s="91"/>
      <c r="T180" s="91"/>
    </row>
    <row r="181" spans="14:20" x14ac:dyDescent="0.4">
      <c r="N181" s="91"/>
      <c r="O181" s="91"/>
      <c r="P181" s="91"/>
      <c r="Q181" s="91"/>
      <c r="R181" s="91"/>
      <c r="S181" s="91"/>
      <c r="T181" s="91"/>
    </row>
    <row r="182" spans="14:20" x14ac:dyDescent="0.4">
      <c r="N182" s="91"/>
      <c r="O182" s="91"/>
      <c r="P182" s="91"/>
      <c r="Q182" s="91"/>
      <c r="R182" s="91"/>
      <c r="S182" s="91"/>
      <c r="T182" s="91"/>
    </row>
    <row r="183" spans="14:20" x14ac:dyDescent="0.4">
      <c r="N183" s="91"/>
      <c r="O183" s="91"/>
      <c r="P183" s="91"/>
      <c r="Q183" s="91"/>
      <c r="R183" s="91"/>
      <c r="S183" s="91"/>
      <c r="T183" s="91"/>
    </row>
    <row r="184" spans="14:20" x14ac:dyDescent="0.4">
      <c r="N184" s="91"/>
      <c r="O184" s="91"/>
      <c r="P184" s="91"/>
      <c r="Q184" s="91"/>
      <c r="R184" s="91"/>
      <c r="S184" s="91"/>
      <c r="T184" s="91"/>
    </row>
    <row r="185" spans="14:20" x14ac:dyDescent="0.4">
      <c r="N185" s="91"/>
      <c r="O185" s="91"/>
      <c r="P185" s="91"/>
      <c r="Q185" s="91"/>
      <c r="R185" s="91"/>
      <c r="S185" s="91"/>
      <c r="T185" s="91"/>
    </row>
    <row r="186" spans="14:20" x14ac:dyDescent="0.4">
      <c r="N186" s="91"/>
      <c r="O186" s="91"/>
      <c r="P186" s="91"/>
      <c r="Q186" s="91"/>
      <c r="R186" s="91"/>
      <c r="S186" s="91"/>
      <c r="T186" s="91"/>
    </row>
    <row r="187" spans="14:20" x14ac:dyDescent="0.4">
      <c r="N187" s="91"/>
      <c r="O187" s="91"/>
      <c r="P187" s="91"/>
      <c r="Q187" s="91"/>
      <c r="R187" s="91"/>
      <c r="S187" s="91"/>
      <c r="T187" s="91"/>
    </row>
    <row r="188" spans="14:20" x14ac:dyDescent="0.4">
      <c r="N188" s="91"/>
      <c r="O188" s="91"/>
      <c r="P188" s="91"/>
      <c r="Q188" s="91"/>
      <c r="R188" s="91"/>
      <c r="S188" s="91"/>
      <c r="T188" s="91"/>
    </row>
    <row r="189" spans="14:20" x14ac:dyDescent="0.4">
      <c r="N189" s="91"/>
      <c r="O189" s="91"/>
      <c r="P189" s="91"/>
      <c r="Q189" s="91"/>
      <c r="R189" s="91"/>
      <c r="S189" s="91"/>
      <c r="T189" s="91"/>
    </row>
    <row r="190" spans="14:20" x14ac:dyDescent="0.4">
      <c r="N190" s="91"/>
      <c r="O190" s="91"/>
      <c r="P190" s="91"/>
      <c r="Q190" s="91"/>
      <c r="R190" s="91"/>
      <c r="S190" s="91"/>
      <c r="T190" s="91"/>
    </row>
    <row r="191" spans="14:20" x14ac:dyDescent="0.4">
      <c r="N191" s="91"/>
      <c r="O191" s="91"/>
      <c r="P191" s="91"/>
      <c r="Q191" s="91"/>
      <c r="R191" s="91"/>
      <c r="S191" s="91"/>
      <c r="T191" s="91"/>
    </row>
    <row r="192" spans="14:20" x14ac:dyDescent="0.4">
      <c r="N192" s="91"/>
      <c r="O192" s="91"/>
      <c r="P192" s="91"/>
      <c r="Q192" s="91"/>
      <c r="R192" s="91"/>
      <c r="S192" s="91"/>
      <c r="T192" s="91"/>
    </row>
    <row r="193" spans="14:20" x14ac:dyDescent="0.4">
      <c r="N193" s="91"/>
      <c r="O193" s="91"/>
      <c r="P193" s="91"/>
      <c r="Q193" s="91"/>
      <c r="R193" s="91"/>
      <c r="S193" s="91"/>
      <c r="T193" s="91"/>
    </row>
    <row r="194" spans="14:20" x14ac:dyDescent="0.4">
      <c r="N194" s="91"/>
      <c r="O194" s="91"/>
      <c r="P194" s="91"/>
      <c r="Q194" s="91"/>
      <c r="R194" s="91"/>
      <c r="S194" s="91"/>
      <c r="T194" s="91"/>
    </row>
    <row r="195" spans="14:20" x14ac:dyDescent="0.4">
      <c r="N195" s="91"/>
      <c r="O195" s="91"/>
      <c r="P195" s="91"/>
      <c r="Q195" s="91"/>
      <c r="R195" s="91"/>
      <c r="S195" s="91"/>
      <c r="T195" s="91"/>
    </row>
    <row r="196" spans="14:20" x14ac:dyDescent="0.4">
      <c r="N196" s="91"/>
      <c r="O196" s="91"/>
      <c r="P196" s="91"/>
      <c r="Q196" s="91"/>
      <c r="R196" s="91"/>
      <c r="S196" s="91"/>
      <c r="T196" s="91"/>
    </row>
    <row r="197" spans="14:20" x14ac:dyDescent="0.4">
      <c r="N197" s="91"/>
      <c r="O197" s="91"/>
      <c r="P197" s="91"/>
      <c r="Q197" s="91"/>
      <c r="R197" s="91"/>
      <c r="S197" s="91"/>
      <c r="T197" s="91"/>
    </row>
    <row r="198" spans="14:20" x14ac:dyDescent="0.4">
      <c r="N198" s="91"/>
      <c r="O198" s="91"/>
      <c r="P198" s="91"/>
      <c r="Q198" s="91"/>
      <c r="R198" s="91"/>
      <c r="S198" s="91"/>
      <c r="T198" s="91"/>
    </row>
    <row r="199" spans="14:20" x14ac:dyDescent="0.4">
      <c r="N199" s="91"/>
      <c r="O199" s="91"/>
      <c r="P199" s="91"/>
      <c r="Q199" s="91"/>
      <c r="R199" s="91"/>
      <c r="S199" s="91"/>
      <c r="T199" s="91"/>
    </row>
    <row r="200" spans="14:20" x14ac:dyDescent="0.4">
      <c r="N200" s="91"/>
      <c r="O200" s="91"/>
      <c r="P200" s="91"/>
      <c r="Q200" s="91"/>
      <c r="R200" s="91"/>
      <c r="S200" s="91"/>
      <c r="T200" s="91"/>
    </row>
    <row r="201" spans="14:20" x14ac:dyDescent="0.4">
      <c r="N201" s="91"/>
      <c r="O201" s="91"/>
      <c r="P201" s="91"/>
      <c r="Q201" s="91"/>
      <c r="R201" s="91"/>
      <c r="S201" s="91"/>
      <c r="T201" s="91"/>
    </row>
    <row r="202" spans="14:20" x14ac:dyDescent="0.4">
      <c r="N202" s="91"/>
      <c r="O202" s="91"/>
      <c r="P202" s="91"/>
      <c r="Q202" s="91"/>
      <c r="R202" s="91"/>
      <c r="S202" s="91"/>
      <c r="T202" s="91"/>
    </row>
    <row r="203" spans="14:20" x14ac:dyDescent="0.4">
      <c r="N203" s="91"/>
      <c r="O203" s="91"/>
      <c r="P203" s="91"/>
      <c r="Q203" s="91"/>
      <c r="R203" s="91"/>
      <c r="S203" s="91"/>
      <c r="T203" s="91"/>
    </row>
    <row r="204" spans="14:20" x14ac:dyDescent="0.4">
      <c r="N204" s="91"/>
      <c r="O204" s="91"/>
      <c r="P204" s="91"/>
      <c r="Q204" s="91"/>
      <c r="R204" s="91"/>
      <c r="S204" s="91"/>
      <c r="T204" s="91"/>
    </row>
    <row r="205" spans="14:20" x14ac:dyDescent="0.4">
      <c r="N205" s="91"/>
      <c r="O205" s="91"/>
      <c r="P205" s="91"/>
      <c r="Q205" s="91"/>
      <c r="R205" s="91"/>
      <c r="S205" s="91"/>
      <c r="T205" s="91"/>
    </row>
    <row r="206" spans="14:20" x14ac:dyDescent="0.4">
      <c r="N206" s="91"/>
      <c r="O206" s="91"/>
      <c r="P206" s="91"/>
      <c r="Q206" s="91"/>
      <c r="R206" s="91"/>
      <c r="S206" s="91"/>
      <c r="T206" s="91"/>
    </row>
    <row r="207" spans="14:20" x14ac:dyDescent="0.4">
      <c r="N207" s="91"/>
      <c r="O207" s="91"/>
      <c r="P207" s="91"/>
      <c r="Q207" s="91"/>
      <c r="R207" s="91"/>
      <c r="S207" s="91"/>
      <c r="T207" s="91"/>
    </row>
    <row r="208" spans="14:20" x14ac:dyDescent="0.4">
      <c r="N208" s="91"/>
      <c r="O208" s="91"/>
      <c r="P208" s="91"/>
      <c r="Q208" s="91"/>
      <c r="R208" s="91"/>
      <c r="S208" s="91"/>
      <c r="T208" s="91"/>
    </row>
    <row r="209" spans="14:20" x14ac:dyDescent="0.4">
      <c r="N209" s="91"/>
      <c r="O209" s="91"/>
      <c r="P209" s="91"/>
      <c r="Q209" s="91"/>
      <c r="R209" s="91"/>
      <c r="S209" s="91"/>
      <c r="T209" s="91"/>
    </row>
    <row r="210" spans="14:20" x14ac:dyDescent="0.4">
      <c r="N210" s="91"/>
      <c r="O210" s="91"/>
      <c r="P210" s="91"/>
      <c r="Q210" s="91"/>
      <c r="R210" s="91"/>
      <c r="S210" s="91"/>
      <c r="T210" s="91"/>
    </row>
    <row r="211" spans="14:20" x14ac:dyDescent="0.4">
      <c r="N211" s="91"/>
      <c r="O211" s="91"/>
      <c r="P211" s="91"/>
      <c r="Q211" s="91"/>
      <c r="R211" s="91"/>
      <c r="S211" s="91"/>
      <c r="T211" s="91"/>
    </row>
    <row r="212" spans="14:20" x14ac:dyDescent="0.4">
      <c r="N212" s="91"/>
      <c r="O212" s="91"/>
      <c r="P212" s="91"/>
      <c r="Q212" s="91"/>
      <c r="R212" s="91"/>
      <c r="S212" s="91"/>
      <c r="T212" s="91"/>
    </row>
    <row r="213" spans="14:20" x14ac:dyDescent="0.4">
      <c r="N213" s="91"/>
      <c r="O213" s="91"/>
      <c r="P213" s="91"/>
      <c r="Q213" s="91"/>
      <c r="R213" s="91"/>
      <c r="S213" s="91"/>
      <c r="T213" s="91"/>
    </row>
  </sheetData>
  <mergeCells count="28">
    <mergeCell ref="K29:L29"/>
    <mergeCell ref="A30:L30"/>
    <mergeCell ref="B21:D21"/>
    <mergeCell ref="G21:J22"/>
    <mergeCell ref="K21:K22"/>
    <mergeCell ref="L21:L22"/>
    <mergeCell ref="A27:B29"/>
    <mergeCell ref="C27:D27"/>
    <mergeCell ref="K27:L27"/>
    <mergeCell ref="G28:I28"/>
    <mergeCell ref="K28:L28"/>
    <mergeCell ref="G29:I29"/>
    <mergeCell ref="B7:D7"/>
    <mergeCell ref="G7:J8"/>
    <mergeCell ref="K7:K8"/>
    <mergeCell ref="L7:L8"/>
    <mergeCell ref="O7:S7"/>
    <mergeCell ref="B14:D14"/>
    <mergeCell ref="G14:J15"/>
    <mergeCell ref="K14:K15"/>
    <mergeCell ref="L14:L15"/>
    <mergeCell ref="H1:L1"/>
    <mergeCell ref="H2:H3"/>
    <mergeCell ref="C4:D4"/>
    <mergeCell ref="E4:H4"/>
    <mergeCell ref="C5:D5"/>
    <mergeCell ref="E5:H5"/>
    <mergeCell ref="I5:J5"/>
  </mergeCells>
  <conditionalFormatting sqref="E4:H6 G28:I28 G27 K3">
    <cfRule type="cellIs" dxfId="20" priority="21" stopIfTrue="1" operator="equal">
      <formula>0</formula>
    </cfRule>
  </conditionalFormatting>
  <conditionalFormatting sqref="A9:A13 A16:A20 A23:A26">
    <cfRule type="cellIs" dxfId="19" priority="20" stopIfTrue="1" operator="greaterThan">
      <formula>0</formula>
    </cfRule>
  </conditionalFormatting>
  <conditionalFormatting sqref="T9 T23">
    <cfRule type="expression" dxfId="18" priority="19" stopIfTrue="1">
      <formula>S10&lt;&gt;T9</formula>
    </cfRule>
  </conditionalFormatting>
  <conditionalFormatting sqref="S10">
    <cfRule type="expression" dxfId="17" priority="18" stopIfTrue="1">
      <formula>$S$10&lt;&gt;$T$9</formula>
    </cfRule>
  </conditionalFormatting>
  <conditionalFormatting sqref="S11 U9">
    <cfRule type="expression" dxfId="16" priority="17" stopIfTrue="1">
      <formula>$U$9&lt;&gt;$S$11</formula>
    </cfRule>
  </conditionalFormatting>
  <conditionalFormatting sqref="V9 S12:S13">
    <cfRule type="expression" dxfId="15" priority="16" stopIfTrue="1">
      <formula>$V$9&lt;&gt;$S$12</formula>
    </cfRule>
  </conditionalFormatting>
  <conditionalFormatting sqref="T11 U10">
    <cfRule type="expression" dxfId="14" priority="15" stopIfTrue="1">
      <formula>$U$10&lt;&gt;$T$11</formula>
    </cfRule>
  </conditionalFormatting>
  <conditionalFormatting sqref="T12:T13 V10">
    <cfRule type="expression" dxfId="13" priority="14" stopIfTrue="1">
      <formula>$V$10&lt;&gt;$T$12</formula>
    </cfRule>
  </conditionalFormatting>
  <conditionalFormatting sqref="V11 U12:U13">
    <cfRule type="expression" dxfId="12" priority="13" stopIfTrue="1">
      <formula>$V$11&lt;&gt;$U$12</formula>
    </cfRule>
  </conditionalFormatting>
  <conditionalFormatting sqref="T16 S17">
    <cfRule type="expression" dxfId="11" priority="12" stopIfTrue="1">
      <formula>$S$17&lt;&gt;$T$16</formula>
    </cfRule>
  </conditionalFormatting>
  <conditionalFormatting sqref="U16 S18">
    <cfRule type="expression" dxfId="10" priority="11" stopIfTrue="1">
      <formula>$U$16&lt;&gt;$S$18</formula>
    </cfRule>
  </conditionalFormatting>
  <conditionalFormatting sqref="V16 S19:S20">
    <cfRule type="expression" dxfId="9" priority="10" stopIfTrue="1">
      <formula>$V$16&lt;&gt;$S$19</formula>
    </cfRule>
  </conditionalFormatting>
  <conditionalFormatting sqref="U17 T18">
    <cfRule type="expression" dxfId="8" priority="9" stopIfTrue="1">
      <formula>$U$17&lt;&gt;$T$18</formula>
    </cfRule>
  </conditionalFormatting>
  <conditionalFormatting sqref="V17 T19:T20">
    <cfRule type="expression" dxfId="7" priority="8" stopIfTrue="1">
      <formula>$V$17&lt;&gt;$T$19</formula>
    </cfRule>
  </conditionalFormatting>
  <conditionalFormatting sqref="V18 U19:U20">
    <cfRule type="expression" dxfId="6" priority="7" stopIfTrue="1">
      <formula>$V$18&lt;&gt;$U$19</formula>
    </cfRule>
  </conditionalFormatting>
  <conditionalFormatting sqref="U23 S25">
    <cfRule type="expression" dxfId="5" priority="6" stopIfTrue="1">
      <formula>$U$23&lt;&gt;$S$25</formula>
    </cfRule>
  </conditionalFormatting>
  <conditionalFormatting sqref="V23 S26">
    <cfRule type="expression" dxfId="4" priority="5" stopIfTrue="1">
      <formula>$V$23&lt;&gt;$S$26</formula>
    </cfRule>
  </conditionalFormatting>
  <conditionalFormatting sqref="S24">
    <cfRule type="expression" dxfId="3" priority="4" stopIfTrue="1">
      <formula>T23&lt;&gt;S24</formula>
    </cfRule>
  </conditionalFormatting>
  <conditionalFormatting sqref="U24 T25">
    <cfRule type="expression" dxfId="2" priority="3" stopIfTrue="1">
      <formula>$U$24&lt;&gt;$T$25</formula>
    </cfRule>
  </conditionalFormatting>
  <conditionalFormatting sqref="V24 T26">
    <cfRule type="expression" dxfId="1" priority="2" stopIfTrue="1">
      <formula>$V$24&lt;&gt;$T$26</formula>
    </cfRule>
  </conditionalFormatting>
  <conditionalFormatting sqref="V25 U26">
    <cfRule type="expression" dxfId="0"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5</vt:i4>
      </vt:variant>
    </vt:vector>
  </HeadingPairs>
  <TitlesOfParts>
    <vt:vector size="16" baseType="lpstr">
      <vt:lpstr>DEKLICE T10, </vt:lpstr>
      <vt:lpstr>DEČKI T10</vt:lpstr>
      <vt:lpstr>DEKLICE - MIDI TENIS</vt:lpstr>
      <vt:lpstr>DEČKI - MIDI TENIS</vt:lpstr>
      <vt:lpstr>DEČKI - MINI TENIS</vt:lpstr>
      <vt:lpstr>DEKLICE - MINI TENIS</vt:lpstr>
      <vt:lpstr>RR MIDI DEKLICE  A-C</vt:lpstr>
      <vt:lpstr>RR MIDI DEKLICE  D</vt:lpstr>
      <vt:lpstr>RR MIDI DEČKI</vt:lpstr>
      <vt:lpstr>MINI DEČKI RR </vt:lpstr>
      <vt:lpstr>MINI RR DEKLICE</vt:lpstr>
      <vt:lpstr>'MINI DEČKI RR '!Področje_tiskanja</vt:lpstr>
      <vt:lpstr>'MINI RR DEKLICE'!Področje_tiskanja</vt:lpstr>
      <vt:lpstr>'RR MIDI DEČKI'!Področje_tiskanja</vt:lpstr>
      <vt:lpstr>'RR MIDI DEKLICE  A-C'!Področje_tiskanja</vt:lpstr>
      <vt:lpstr>'RR MIDI DEKLICE  D'!Področje_tiskanja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 Regent</dc:creator>
  <cp:lastModifiedBy>Anja Regent</cp:lastModifiedBy>
  <dcterms:created xsi:type="dcterms:W3CDTF">2024-01-13T09:19:05Z</dcterms:created>
  <dcterms:modified xsi:type="dcterms:W3CDTF">2024-01-13T18:06:05Z</dcterms:modified>
</cp:coreProperties>
</file>