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28" yWindow="65428" windowWidth="23256" windowHeight="12456" firstSheet="6" activeTab="11"/>
  </bookViews>
  <sheets>
    <sheet name="m round robin A-C" sheetId="1" r:id="rId1"/>
    <sheet name="DEČKI - MIDI TENIS" sheetId="3" r:id="rId2"/>
    <sheet name="ž MIDI  A-C" sheetId="4" r:id="rId3"/>
    <sheet name="DEKLICE - MIDI TENIS " sheetId="5" r:id="rId4"/>
    <sheet name="mini dečki RR A-C " sheetId="6" r:id="rId5"/>
    <sheet name="DEČKI - MINI TENIS" sheetId="7" r:id="rId6"/>
    <sheet name="ž RR MINI  A-C" sheetId="8" r:id="rId7"/>
    <sheet name="DEKLICE - MINI TENIS" sheetId="9" r:id="rId8"/>
    <sheet name="DEČKI TENIS 10" sheetId="11" r:id="rId9"/>
    <sheet name="DEKLICE TENIS 10 " sheetId="15" r:id="rId10"/>
    <sheet name="DEČKI TENIS 11 " sheetId="12" r:id="rId11"/>
    <sheet name="DEKLICE TENIS 11 " sheetId="14" r:id="rId12"/>
  </sheets>
  <externalReferences>
    <externalReference r:id="rId15"/>
    <externalReference r:id="rId16"/>
    <externalReference r:id="rId17"/>
    <externalReference r:id="rId18"/>
  </externalReferences>
  <definedNames>
    <definedName name="_Order1" hidden="1">255</definedName>
    <definedName name="A" localSheetId="1">#REF!</definedName>
    <definedName name="A" localSheetId="5">#REF!</definedName>
    <definedName name="A" localSheetId="8">#REF!</definedName>
    <definedName name="A" localSheetId="10">#REF!</definedName>
    <definedName name="A" localSheetId="3">#REF!</definedName>
    <definedName name="A" localSheetId="7">#REF!</definedName>
    <definedName name="A" localSheetId="9">#REF!</definedName>
    <definedName name="A" localSheetId="11">#REF!</definedName>
    <definedName name="A" localSheetId="4">#REF!</definedName>
    <definedName name="A" localSheetId="2">#REF!</definedName>
    <definedName name="A" localSheetId="6">#REF!</definedName>
    <definedName name="A">#REF!</definedName>
    <definedName name="B" localSheetId="1">#REF!</definedName>
    <definedName name="B" localSheetId="5">#REF!</definedName>
    <definedName name="B" localSheetId="8">#REF!</definedName>
    <definedName name="B" localSheetId="10">#REF!</definedName>
    <definedName name="B" localSheetId="3">#REF!</definedName>
    <definedName name="B" localSheetId="7">#REF!</definedName>
    <definedName name="B" localSheetId="9">#REF!</definedName>
    <definedName name="B" localSheetId="11">#REF!</definedName>
    <definedName name="B" localSheetId="4">#REF!</definedName>
    <definedName name="B" localSheetId="2">#REF!</definedName>
    <definedName name="B" localSheetId="6">#REF!</definedName>
    <definedName name="B">#REF!</definedName>
    <definedName name="BORUT" localSheetId="5">#REF!</definedName>
    <definedName name="BORUT" localSheetId="8">#REF!</definedName>
    <definedName name="BORUT" localSheetId="10">#REF!</definedName>
    <definedName name="BORUT" localSheetId="9">#REF!</definedName>
    <definedName name="BORUT" localSheetId="11">#REF!</definedName>
    <definedName name="BORUT" localSheetId="4">#REF!</definedName>
    <definedName name="BORUT" localSheetId="2">#REF!</definedName>
    <definedName name="BORUT" localSheetId="6">#REF!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 round robin A-C'!$A$1:$L$29</definedName>
    <definedName name="_xlnm.Print_Area" localSheetId="4">'mini dečki RR A-C '!$A$1:$L$29</definedName>
    <definedName name="_xlnm.Print_Area" localSheetId="2">'ž MIDI  A-C'!$A$1:$L$29</definedName>
    <definedName name="_xlnm.Print_Area" localSheetId="6">'ž RR MINI  A-C'!$A$1:$L$29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7.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<sst xmlns="http://schemas.openxmlformats.org/spreadsheetml/2006/main" count="993" uniqueCount="259">
  <si>
    <r>
      <t xml:space="preserve">ROUND ROBIN </t>
    </r>
    <r>
      <rPr>
        <b/>
        <i/>
        <sz val="24"/>
        <color indexed="8"/>
        <rFont val="Times New Roman CE"/>
        <family val="1"/>
      </rPr>
      <t>(4 v skupini)</t>
    </r>
  </si>
  <si>
    <t>list ševilka:</t>
  </si>
  <si>
    <t>kategorija:</t>
  </si>
  <si>
    <t>in teniški klub:</t>
  </si>
  <si>
    <t>datum:</t>
  </si>
  <si>
    <t>tekmovanje:</t>
  </si>
  <si>
    <t>število igralcev:</t>
  </si>
  <si>
    <t xml:space="preserve">skupina:  A  </t>
  </si>
  <si>
    <t>število zmag</t>
  </si>
  <si>
    <t>vrstni red</t>
  </si>
  <si>
    <t>Tabela za izračun točk</t>
  </si>
  <si>
    <t>šifra</t>
  </si>
  <si>
    <t>priimek</t>
  </si>
  <si>
    <t>ime</t>
  </si>
  <si>
    <t>klub</t>
  </si>
  <si>
    <t>skupaj točk</t>
  </si>
  <si>
    <t xml:space="preserve">skupina: B </t>
  </si>
  <si>
    <t>skupina C</t>
  </si>
  <si>
    <t>vodja tekmovanja:</t>
  </si>
  <si>
    <t>podpis:</t>
  </si>
  <si>
    <t>vrstni red igranja po skupinah:</t>
  </si>
  <si>
    <t>vrhovni sodnik:</t>
  </si>
  <si>
    <t>1 : 4  *  2 : 3  *  1 : 2  *  3 : 4  *  1 : 3  *  2 : 4</t>
  </si>
  <si>
    <t>predstavnik igralcev:</t>
  </si>
  <si>
    <t>OP 8-11</t>
  </si>
  <si>
    <t>GLAVNI TURNIR</t>
  </si>
  <si>
    <t/>
  </si>
  <si>
    <t>DEČKI - MIDI TENIS</t>
  </si>
  <si>
    <t>vrsta turnirja</t>
  </si>
  <si>
    <t>vrhovni  sodnik</t>
  </si>
  <si>
    <t>ANJA REGENT</t>
  </si>
  <si>
    <t>A1</t>
  </si>
  <si>
    <t>B2</t>
  </si>
  <si>
    <t>C2</t>
  </si>
  <si>
    <t>C1</t>
  </si>
  <si>
    <t>A2</t>
  </si>
  <si>
    <t>B1</t>
  </si>
  <si>
    <t>A3</t>
  </si>
  <si>
    <t>B4</t>
  </si>
  <si>
    <t>C4</t>
  </si>
  <si>
    <t>C3</t>
  </si>
  <si>
    <t>A4</t>
  </si>
  <si>
    <t>B3</t>
  </si>
  <si>
    <t>število igralk:</t>
  </si>
  <si>
    <t xml:space="preserve">skupina: A </t>
  </si>
  <si>
    <t>skupina: B</t>
  </si>
  <si>
    <t>predstavnica igralk:</t>
  </si>
  <si>
    <t>DEKLICE - MIDI TENIS</t>
  </si>
  <si>
    <t>DEČKI - MInI TENIS</t>
  </si>
  <si>
    <t>rang turnirja</t>
  </si>
  <si>
    <t>vodja tekmovanja</t>
  </si>
  <si>
    <t>št.igralcev</t>
  </si>
  <si>
    <t>status</t>
  </si>
  <si>
    <t>2. kolo</t>
  </si>
  <si>
    <t>polfinale</t>
  </si>
  <si>
    <t>finale</t>
  </si>
  <si>
    <t>zmagovalec/ka</t>
  </si>
  <si>
    <t>DEKLICE - MINI TENIS</t>
  </si>
  <si>
    <t>TK LUKA KOPER</t>
  </si>
  <si>
    <t>ERVIN HAFNER</t>
  </si>
  <si>
    <t>OP 8-11 LET</t>
  </si>
  <si>
    <t>2</t>
  </si>
  <si>
    <t>3</t>
  </si>
  <si>
    <t>4</t>
  </si>
  <si>
    <t>5</t>
  </si>
  <si>
    <t>6</t>
  </si>
  <si>
    <t>7</t>
  </si>
  <si>
    <t>8</t>
  </si>
  <si>
    <t>9</t>
  </si>
  <si>
    <t>10</t>
  </si>
  <si>
    <t>11</t>
  </si>
  <si>
    <t>12</t>
  </si>
  <si>
    <t>13</t>
  </si>
  <si>
    <t>14</t>
  </si>
  <si>
    <t>15</t>
  </si>
  <si>
    <t>16</t>
  </si>
  <si>
    <t>OP 8 - 11 LET TK LUKA KOPER</t>
  </si>
  <si>
    <t>TOMŠIČ, Erik</t>
  </si>
  <si>
    <t>SKETAKO, Val</t>
  </si>
  <si>
    <t>COKAN, Lars</t>
  </si>
  <si>
    <t>FLEGO, Matias</t>
  </si>
  <si>
    <t>ŠIMONKA, Alexander Evan</t>
  </si>
  <si>
    <t>STANIČ, Timotej</t>
  </si>
  <si>
    <t>SATLER, Benjamin</t>
  </si>
  <si>
    <t xml:space="preserve">DEČKI TENIS 10 </t>
  </si>
  <si>
    <t>SLEVEC, Izak</t>
  </si>
  <si>
    <t>CAJHEN, Matevž</t>
  </si>
  <si>
    <t>ROZMAN, Timotej</t>
  </si>
  <si>
    <t>HRIBAR, Jure</t>
  </si>
  <si>
    <t>BRIŠEVAC, Bastian</t>
  </si>
  <si>
    <t>BOIKO, Artem</t>
  </si>
  <si>
    <t>VUKOVIĆ, Nikolaj</t>
  </si>
  <si>
    <t>PRIMC, Matej</t>
  </si>
  <si>
    <t>STANOJEVIC, Lan</t>
  </si>
  <si>
    <t xml:space="preserve">DEČKI TENIS 11 </t>
  </si>
  <si>
    <t>PROSTO</t>
  </si>
  <si>
    <t>18</t>
  </si>
  <si>
    <t>19</t>
  </si>
  <si>
    <t>20</t>
  </si>
  <si>
    <t>21</t>
  </si>
  <si>
    <t>22</t>
  </si>
  <si>
    <t>23</t>
  </si>
  <si>
    <t>24</t>
  </si>
  <si>
    <t>25</t>
  </si>
  <si>
    <t>26</t>
  </si>
  <si>
    <t>27</t>
  </si>
  <si>
    <t>28</t>
  </si>
  <si>
    <t>29</t>
  </si>
  <si>
    <t>30</t>
  </si>
  <si>
    <t>31</t>
  </si>
  <si>
    <t>32</t>
  </si>
  <si>
    <t>LOVŠIN, Ajda</t>
  </si>
  <si>
    <t>SAVSEK, Tesa</t>
  </si>
  <si>
    <t>BAJREKTAREVIĆ, Sara</t>
  </si>
  <si>
    <t>BODIROŽA, Lana</t>
  </si>
  <si>
    <t>ČOP, Iva</t>
  </si>
  <si>
    <t xml:space="preserve">DEKLICE TENIS 11 </t>
  </si>
  <si>
    <t>ASLI</t>
  </si>
  <si>
    <t>ASLIT</t>
  </si>
  <si>
    <t>MAJA</t>
  </si>
  <si>
    <t>IZOLA</t>
  </si>
  <si>
    <t>TA</t>
  </si>
  <si>
    <t>LUKAKP</t>
  </si>
  <si>
    <t>PERI MILA</t>
  </si>
  <si>
    <t xml:space="preserve">BODIROŽA, LANA </t>
  </si>
  <si>
    <t>CTA</t>
  </si>
  <si>
    <t>TRBOV</t>
  </si>
  <si>
    <t>OTOČE</t>
  </si>
  <si>
    <t>02</t>
  </si>
  <si>
    <t>STANIČ TIMOTEJ</t>
  </si>
  <si>
    <t>PEROŠA BENJAMIN</t>
  </si>
  <si>
    <t>FLEGO MATIAS</t>
  </si>
  <si>
    <t>STANOJEVIČ LAN</t>
  </si>
  <si>
    <t>COKAN LARS</t>
  </si>
  <si>
    <t>CAJHEN MATEVŽ</t>
  </si>
  <si>
    <t>HRIBAR ANŽE</t>
  </si>
  <si>
    <t>ZRNIČ ALEKSEJ</t>
  </si>
  <si>
    <t>HRIBAR JURE</t>
  </si>
  <si>
    <t>GRABNAR GAŠPER</t>
  </si>
  <si>
    <t>STANIČ</t>
  </si>
  <si>
    <t>FLEGO</t>
  </si>
  <si>
    <t>ŠKETAKO</t>
  </si>
  <si>
    <t>ŠKETAKO VAL</t>
  </si>
  <si>
    <t>COKAN</t>
  </si>
  <si>
    <t>CAJHEN</t>
  </si>
  <si>
    <t>ZEVNIK JAN</t>
  </si>
  <si>
    <t>ZEVNIK</t>
  </si>
  <si>
    <t>HRIBAR</t>
  </si>
  <si>
    <t>GRABNAR</t>
  </si>
  <si>
    <t>LOVŠIN AJDA</t>
  </si>
  <si>
    <t>SAVŠEK TESA</t>
  </si>
  <si>
    <t>COKAN VARIS</t>
  </si>
  <si>
    <t>BABIČ VERONIKA</t>
  </si>
  <si>
    <t>ČOP IVA</t>
  </si>
  <si>
    <t>BODIROŽA LANA</t>
  </si>
  <si>
    <t>DUJRIČ MILA</t>
  </si>
  <si>
    <t>SATLER ISABELA</t>
  </si>
  <si>
    <t>PERIC MILA</t>
  </si>
  <si>
    <t>ŠKOFLEK ISABELA</t>
  </si>
  <si>
    <t>REMIŠTAR LANA</t>
  </si>
  <si>
    <t>STEGOVEC ELLY</t>
  </si>
  <si>
    <t>LOVŠIN</t>
  </si>
  <si>
    <t>SAVŠEK</t>
  </si>
  <si>
    <t>ČOP</t>
  </si>
  <si>
    <t>BODIROŽA</t>
  </si>
  <si>
    <t>DUJRIČ</t>
  </si>
  <si>
    <t>SATLER</t>
  </si>
  <si>
    <t>ŠKOFLEK</t>
  </si>
  <si>
    <t>STEGOVEC</t>
  </si>
  <si>
    <t>LOVŠINN</t>
  </si>
  <si>
    <t>DJURIČ</t>
  </si>
  <si>
    <t>PEROŠA</t>
  </si>
  <si>
    <t>GROSEK JULIJAN</t>
  </si>
  <si>
    <t>BLASKO PATRIK</t>
  </si>
  <si>
    <t>GROSEK</t>
  </si>
  <si>
    <t>skupina: C</t>
  </si>
  <si>
    <t>DJURIČ MILA</t>
  </si>
  <si>
    <t>VUKOVIČ TAJA</t>
  </si>
  <si>
    <t>ZLATANOVIČ ZOJA</t>
  </si>
  <si>
    <t>ŠIMONKA SOFIJA</t>
  </si>
  <si>
    <t>ŠIMONJKA</t>
  </si>
  <si>
    <t>BABIČ</t>
  </si>
  <si>
    <t>60</t>
  </si>
  <si>
    <t>63</t>
  </si>
  <si>
    <t>61</t>
  </si>
  <si>
    <t>62</t>
  </si>
  <si>
    <t>64</t>
  </si>
  <si>
    <t>20 PRED.</t>
  </si>
  <si>
    <t>41</t>
  </si>
  <si>
    <t>54(2)</t>
  </si>
  <si>
    <t>54(5)</t>
  </si>
  <si>
    <t>42</t>
  </si>
  <si>
    <t xml:space="preserve">DEKLICE TENIS 10 </t>
  </si>
  <si>
    <t>54(8)</t>
  </si>
  <si>
    <t>BLASKO</t>
  </si>
  <si>
    <t xml:space="preserve">MIKLAVŽIN </t>
  </si>
  <si>
    <t>JAN</t>
  </si>
  <si>
    <t>NOVAKOVIČ</t>
  </si>
  <si>
    <t>STEFAN</t>
  </si>
  <si>
    <t>BENJAMIN</t>
  </si>
  <si>
    <t>SELIŠKAR</t>
  </si>
  <si>
    <t>SVIT</t>
  </si>
  <si>
    <t>PUŠLAR</t>
  </si>
  <si>
    <t>ANŽE</t>
  </si>
  <si>
    <t>MARINŠEK</t>
  </si>
  <si>
    <t>JERNEJ</t>
  </si>
  <si>
    <t>VUKOVIČ</t>
  </si>
  <si>
    <t>NIKOLAJ</t>
  </si>
  <si>
    <t>ČIŽMEK</t>
  </si>
  <si>
    <t>VITO</t>
  </si>
  <si>
    <t>MIHATOVIČ</t>
  </si>
  <si>
    <t>ALEKSEJ</t>
  </si>
  <si>
    <t>STRNAD</t>
  </si>
  <si>
    <t>VAL</t>
  </si>
  <si>
    <t>MARINČIČ</t>
  </si>
  <si>
    <t>LOVRO</t>
  </si>
  <si>
    <t>VLAYCHEV</t>
  </si>
  <si>
    <t>MAXIM</t>
  </si>
  <si>
    <t>KUKOVICA</t>
  </si>
  <si>
    <t>KEVIN</t>
  </si>
  <si>
    <t>SLEVEC</t>
  </si>
  <si>
    <t>IZAK</t>
  </si>
  <si>
    <t>VID</t>
  </si>
  <si>
    <t>BOH</t>
  </si>
  <si>
    <t>LUKA</t>
  </si>
  <si>
    <t>MURTIČ</t>
  </si>
  <si>
    <t>ILAN</t>
  </si>
  <si>
    <t>KRET</t>
  </si>
  <si>
    <t>MAX</t>
  </si>
  <si>
    <t>ŠIMONKA</t>
  </si>
  <si>
    <t>ALEKSANDER</t>
  </si>
  <si>
    <t>ŽUPIČ</t>
  </si>
  <si>
    <t>VIKTOR</t>
  </si>
  <si>
    <t>SULJIČ</t>
  </si>
  <si>
    <t>IAN</t>
  </si>
  <si>
    <t>PUŠLAR A.</t>
  </si>
  <si>
    <t>PUŠLAR V.</t>
  </si>
  <si>
    <t>76(4)</t>
  </si>
  <si>
    <t>40</t>
  </si>
  <si>
    <t>53</t>
  </si>
  <si>
    <t>54(4)</t>
  </si>
  <si>
    <t>DOBERLET</t>
  </si>
  <si>
    <t>TAJA</t>
  </si>
  <si>
    <t>MIA</t>
  </si>
  <si>
    <t>ARSIČ</t>
  </si>
  <si>
    <t>NAJA</t>
  </si>
  <si>
    <t>BAJREKTAROVIČ</t>
  </si>
  <si>
    <t>SARA</t>
  </si>
  <si>
    <t>ČAMDŽIČ</t>
  </si>
  <si>
    <t>ZARA</t>
  </si>
  <si>
    <t>KNIFIC</t>
  </si>
  <si>
    <t>KAJA</t>
  </si>
  <si>
    <t>ČIGON</t>
  </si>
  <si>
    <t>NINA</t>
  </si>
  <si>
    <t>ZRNIČ</t>
  </si>
  <si>
    <t>NIKOL</t>
  </si>
  <si>
    <t>ZALA</t>
  </si>
  <si>
    <t>FESEL K.</t>
  </si>
  <si>
    <t>SULJIČ 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</si>
</sst>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90">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sz val="8"/>
      <name val="Tahoma"/>
      <family val="2"/>
    </font>
    <font>
      <sz val="18"/>
      <name val="Tahoma"/>
      <family val="2"/>
    </font>
    <font>
      <b/>
      <sz val="14"/>
      <name val="Arial"/>
      <family val="2"/>
    </font>
    <font>
      <sz val="11"/>
      <name val="Arial"/>
      <family val="2"/>
    </font>
    <font>
      <b/>
      <sz val="12"/>
      <name val="Arial"/>
      <family val="2"/>
    </font>
    <font>
      <b/>
      <sz val="9"/>
      <name val="Arial"/>
      <family val="2"/>
    </font>
    <font>
      <sz val="9"/>
      <color indexed="9"/>
      <name val="Arial"/>
      <family val="2"/>
    </font>
    <font>
      <sz val="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b/>
      <i/>
      <sz val="22"/>
      <color indexed="8"/>
      <name val="Times New Roman CE"/>
      <family val="1"/>
    </font>
    <font>
      <b/>
      <sz val="16"/>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sz val="10"/>
      <name val="Verdana"/>
      <family val="2"/>
    </font>
    <font>
      <sz val="8"/>
      <name val="Arial"/>
      <family val="2"/>
    </font>
    <font>
      <b/>
      <sz val="16"/>
      <name val="Arial"/>
      <family val="2"/>
    </font>
    <font>
      <b/>
      <sz val="9"/>
      <color indexed="9"/>
      <name val="Arial"/>
      <family val="2"/>
    </font>
    <font>
      <b/>
      <sz val="8"/>
      <name val="Arial"/>
      <family val="2"/>
    </font>
    <font>
      <sz val="8"/>
      <name val="Verdana"/>
      <family val="2"/>
    </font>
    <font>
      <sz val="10"/>
      <name val="Calibri"/>
      <family val="2"/>
      <scheme val="minor"/>
    </font>
    <font>
      <b/>
      <sz val="10"/>
      <name val="Arial"/>
      <family val="2"/>
    </font>
    <font>
      <b/>
      <sz val="11"/>
      <name val="Verdana"/>
      <family val="2"/>
    </font>
    <font>
      <sz val="8"/>
      <color indexed="9"/>
      <name val="Arial"/>
      <family val="2"/>
    </font>
    <font>
      <sz val="8"/>
      <color rgb="FF666666"/>
      <name val="Verdana"/>
      <family val="2"/>
    </font>
    <font>
      <i/>
      <sz val="8"/>
      <color rgb="FFFF0000"/>
      <name val="Arial"/>
      <family val="2"/>
    </font>
    <font>
      <sz val="12"/>
      <name val="Arial"/>
      <family val="2"/>
    </font>
    <font>
      <sz val="14"/>
      <name val="Arial"/>
      <family val="2"/>
    </font>
    <font>
      <sz val="9"/>
      <color rgb="FF666666"/>
      <name val="Verdana"/>
      <family val="2"/>
    </font>
    <font>
      <sz val="9"/>
      <name val="Calibri"/>
      <family val="2"/>
      <scheme val="minor"/>
    </font>
    <font>
      <sz val="9"/>
      <name val="Verdana"/>
      <family val="2"/>
    </font>
    <font>
      <sz val="10"/>
      <color rgb="FF666666"/>
      <name val="Verdana"/>
      <family val="2"/>
    </font>
    <font>
      <sz val="8"/>
      <color rgb="FFFF0000"/>
      <name val="Arial"/>
      <family val="2"/>
    </font>
  </fonts>
  <fills count="8">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medium"/>
      <right/>
      <top style="medium"/>
      <bottom style="medium"/>
    </border>
    <border>
      <left/>
      <right style="medium"/>
      <top style="medium"/>
      <bottom style="medium"/>
    </border>
    <border>
      <left style="thin"/>
      <right style="thin"/>
      <top style="thin"/>
      <bottom style="thin"/>
    </border>
    <border>
      <left/>
      <right/>
      <top/>
      <bottom style="hair"/>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top/>
      <bottom style="thin"/>
    </border>
    <border>
      <left style="thin"/>
      <right style="thin"/>
      <top style="thin"/>
      <bottom/>
    </border>
    <border>
      <left style="thin"/>
      <right style="thin"/>
      <top/>
      <bottom/>
    </border>
    <border>
      <left/>
      <right style="thin"/>
      <top/>
      <bottom/>
    </border>
    <border>
      <left style="thin"/>
      <right style="thin"/>
      <top/>
      <bottom style="thin"/>
    </border>
    <border>
      <left style="thin"/>
      <right/>
      <top style="thin"/>
      <bottom/>
    </border>
    <border>
      <left style="medium"/>
      <right style="medium"/>
      <top style="medium"/>
      <bottom/>
    </border>
    <border>
      <left style="medium"/>
      <right style="medium"/>
      <top/>
      <bottom style="medium"/>
    </border>
    <border>
      <left/>
      <right style="thin"/>
      <top style="medium"/>
      <bottom/>
    </border>
    <border>
      <left/>
      <right/>
      <top style="thin"/>
      <bottom/>
    </border>
    <border>
      <left style="medium"/>
      <right style="medium"/>
      <top style="medium"/>
      <bottom style="thin"/>
    </border>
    <border>
      <left style="thin"/>
      <right/>
      <top/>
      <bottom style="medium"/>
    </border>
    <border>
      <left style="thin"/>
      <right/>
      <top style="medium"/>
      <botto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right/>
      <top style="hair"/>
      <bottom style="hair"/>
    </border>
    <border>
      <left style="medium"/>
      <right/>
      <top/>
      <bottom style="medium"/>
    </border>
    <border>
      <left/>
      <right style="medium"/>
      <top/>
      <bottom style="medium"/>
    </border>
    <border>
      <left style="medium"/>
      <right/>
      <top style="medium"/>
      <bottom/>
    </border>
    <border>
      <left/>
      <right style="medium"/>
      <top style="medium"/>
      <bottom/>
    </border>
    <border>
      <left/>
      <right/>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0" fillId="0" borderId="0">
      <alignment/>
      <protection/>
    </xf>
    <xf numFmtId="0" fontId="71" fillId="0" borderId="0">
      <alignment/>
      <protection/>
    </xf>
    <xf numFmtId="0" fontId="0" fillId="0" borderId="0">
      <alignment/>
      <protection/>
    </xf>
  </cellStyleXfs>
  <cellXfs count="349">
    <xf numFmtId="0" fontId="0" fillId="0" borderId="0" xfId="0"/>
    <xf numFmtId="0" fontId="2" fillId="0" borderId="0" xfId="20" applyFont="1">
      <alignment/>
      <protection/>
    </xf>
    <xf numFmtId="0" fontId="5" fillId="0" borderId="0" xfId="20" applyFont="1">
      <alignment/>
      <protection/>
    </xf>
    <xf numFmtId="0" fontId="6"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9" fillId="0" borderId="0" xfId="20" applyFont="1" applyAlignment="1">
      <alignment horizontal="left"/>
      <protection/>
    </xf>
    <xf numFmtId="0" fontId="10" fillId="0" borderId="0" xfId="20" applyFont="1" applyAlignment="1">
      <alignment horizontal="left"/>
      <protection/>
    </xf>
    <xf numFmtId="0" fontId="11" fillId="0" borderId="0" xfId="20" applyFont="1" applyAlignment="1">
      <alignment horizontal="center"/>
      <protection/>
    </xf>
    <xf numFmtId="0" fontId="12" fillId="0" borderId="0" xfId="20" applyFont="1">
      <alignment/>
      <protection/>
    </xf>
    <xf numFmtId="0" fontId="13" fillId="0" borderId="0" xfId="20" applyFont="1">
      <alignment/>
      <protection/>
    </xf>
    <xf numFmtId="0" fontId="14" fillId="0" borderId="0" xfId="20" applyFont="1">
      <alignment/>
      <protection/>
    </xf>
    <xf numFmtId="0" fontId="15" fillId="0" borderId="0" xfId="20" applyFont="1" applyAlignment="1">
      <alignment horizontal="right"/>
      <protection/>
    </xf>
    <xf numFmtId="0" fontId="16" fillId="0" borderId="0" xfId="20" applyFont="1">
      <alignment/>
      <protection/>
    </xf>
    <xf numFmtId="0" fontId="4" fillId="0" borderId="0" xfId="20" applyFont="1">
      <alignment/>
      <protection/>
    </xf>
    <xf numFmtId="0" fontId="11" fillId="0" borderId="0" xfId="20" applyFont="1" applyAlignment="1">
      <alignment horizontal="left"/>
      <protection/>
    </xf>
    <xf numFmtId="0" fontId="9" fillId="0" borderId="0" xfId="20" applyFont="1">
      <alignment/>
      <protection/>
    </xf>
    <xf numFmtId="14" fontId="17" fillId="0" borderId="0" xfId="20" applyNumberFormat="1" applyFont="1" applyAlignment="1">
      <alignment horizontal="left"/>
      <protection/>
    </xf>
    <xf numFmtId="14" fontId="15" fillId="0" borderId="0" xfId="20" applyNumberFormat="1" applyFont="1" applyAlignment="1">
      <alignment horizontal="left"/>
      <protection/>
    </xf>
    <xf numFmtId="0" fontId="17" fillId="0" borderId="0" xfId="20" applyFont="1" applyAlignment="1">
      <alignment horizontal="left"/>
      <protection/>
    </xf>
    <xf numFmtId="0" fontId="15" fillId="0" borderId="0" xfId="20" applyFont="1" applyAlignment="1">
      <alignment horizontal="left"/>
      <protection/>
    </xf>
    <xf numFmtId="0" fontId="18" fillId="2" borderId="1" xfId="20" applyFont="1" applyFill="1" applyBorder="1" applyAlignment="1">
      <alignment horizontal="left"/>
      <protection/>
    </xf>
    <xf numFmtId="0" fontId="18" fillId="2" borderId="2" xfId="20" applyFont="1" applyFill="1" applyBorder="1" applyAlignment="1">
      <alignment horizontal="left"/>
      <protection/>
    </xf>
    <xf numFmtId="0" fontId="19" fillId="0" borderId="0" xfId="20" applyFont="1" applyAlignment="1">
      <alignment horizontal="center"/>
      <protection/>
    </xf>
    <xf numFmtId="0" fontId="20" fillId="0" borderId="0" xfId="20" applyFont="1" applyAlignment="1">
      <alignment horizontal="center"/>
      <protection/>
    </xf>
    <xf numFmtId="0" fontId="2" fillId="0" borderId="0" xfId="20" applyFont="1" applyAlignment="1">
      <alignment horizontal="center"/>
      <protection/>
    </xf>
    <xf numFmtId="0" fontId="21" fillId="0" borderId="0" xfId="20" applyFont="1">
      <alignment/>
      <protection/>
    </xf>
    <xf numFmtId="0" fontId="23" fillId="0" borderId="0" xfId="20" applyFont="1">
      <alignment/>
      <protection/>
    </xf>
    <xf numFmtId="0" fontId="9" fillId="0" borderId="0" xfId="20" applyFont="1" applyAlignment="1">
      <alignment horizontal="center"/>
      <protection/>
    </xf>
    <xf numFmtId="0" fontId="24" fillId="0" borderId="0" xfId="20" applyFont="1" applyAlignment="1">
      <alignment horizontal="center"/>
      <protection/>
    </xf>
    <xf numFmtId="0" fontId="25" fillId="0" borderId="0" xfId="20" applyFont="1" applyAlignment="1">
      <alignment horizontal="center"/>
      <protection/>
    </xf>
    <xf numFmtId="0" fontId="26" fillId="0" borderId="0" xfId="20" applyFont="1" applyAlignment="1">
      <alignment horizontal="center"/>
      <protection/>
    </xf>
    <xf numFmtId="0" fontId="13"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29" fillId="3" borderId="3" xfId="21" applyFont="1" applyFill="1" applyBorder="1" applyAlignment="1">
      <alignment vertical="center"/>
      <protection/>
    </xf>
    <xf numFmtId="0" fontId="29" fillId="0" borderId="3" xfId="20" applyFont="1" applyBorder="1" applyAlignment="1">
      <alignment horizontal="right" vertical="center"/>
      <protection/>
    </xf>
    <xf numFmtId="164" fontId="30" fillId="0" borderId="3" xfId="0" applyNumberFormat="1" applyFont="1" applyBorder="1" applyAlignment="1">
      <alignment horizontal="center"/>
    </xf>
    <xf numFmtId="0" fontId="30" fillId="0" borderId="3" xfId="0" applyFont="1" applyBorder="1"/>
    <xf numFmtId="0" fontId="30" fillId="0" borderId="3" xfId="0" applyFont="1" applyBorder="1" applyAlignment="1">
      <alignment horizontal="center"/>
    </xf>
    <xf numFmtId="0" fontId="31" fillId="4" borderId="3" xfId="20" applyFont="1" applyFill="1" applyBorder="1" applyAlignment="1">
      <alignment vertical="center"/>
      <protection/>
    </xf>
    <xf numFmtId="49" fontId="20" fillId="0" borderId="3" xfId="20" applyNumberFormat="1" applyFont="1" applyBorder="1" applyAlignment="1">
      <alignment horizontal="center" vertical="center"/>
      <protection/>
    </xf>
    <xf numFmtId="0" fontId="11" fillId="0" borderId="3" xfId="20" applyFont="1" applyBorder="1" applyAlignment="1">
      <alignment horizontal="center" vertical="center"/>
      <protection/>
    </xf>
    <xf numFmtId="0" fontId="32" fillId="0" borderId="0" xfId="20" applyFont="1">
      <alignment/>
      <protection/>
    </xf>
    <xf numFmtId="0" fontId="13" fillId="0" borderId="3" xfId="20" applyFont="1" applyBorder="1">
      <alignment/>
      <protection/>
    </xf>
    <xf numFmtId="0" fontId="16" fillId="4" borderId="3" xfId="20" applyFont="1" applyFill="1" applyBorder="1" applyAlignment="1">
      <alignment horizontal="center" vertical="center"/>
      <protection/>
    </xf>
    <xf numFmtId="0" fontId="13" fillId="0" borderId="3" xfId="20" applyFont="1" applyBorder="1" applyAlignment="1">
      <alignment horizontal="center"/>
      <protection/>
    </xf>
    <xf numFmtId="0" fontId="26" fillId="0" borderId="3" xfId="20" applyFont="1" applyBorder="1" applyAlignment="1">
      <alignment horizontal="center"/>
      <protection/>
    </xf>
    <xf numFmtId="0" fontId="29" fillId="0" borderId="3" xfId="20" applyFont="1" applyBorder="1" applyAlignment="1">
      <alignment horizontal="center" vertical="center"/>
      <protection/>
    </xf>
    <xf numFmtId="0" fontId="29" fillId="3" borderId="0" xfId="21" applyFont="1" applyFill="1" applyAlignment="1">
      <alignment vertical="center"/>
      <protection/>
    </xf>
    <xf numFmtId="0" fontId="29" fillId="0" borderId="0" xfId="20" applyFont="1" applyAlignment="1">
      <alignment horizontal="right" vertical="center"/>
      <protection/>
    </xf>
    <xf numFmtId="164" fontId="30" fillId="0" borderId="0" xfId="0" applyNumberFormat="1" applyFont="1" applyAlignment="1">
      <alignment horizontal="center"/>
    </xf>
    <xf numFmtId="0" fontId="30" fillId="0" borderId="0" xfId="0" applyFont="1"/>
    <xf numFmtId="0" fontId="30" fillId="0" borderId="0" xfId="0" applyFont="1" applyAlignment="1">
      <alignment horizontal="center"/>
    </xf>
    <xf numFmtId="49" fontId="20" fillId="0" borderId="0" xfId="20" applyNumberFormat="1" applyFont="1" applyAlignment="1">
      <alignment horizontal="center" vertical="center"/>
      <protection/>
    </xf>
    <xf numFmtId="0" fontId="31" fillId="4" borderId="0" xfId="20" applyFont="1" applyFill="1" applyAlignment="1">
      <alignment vertical="center"/>
      <protection/>
    </xf>
    <xf numFmtId="0" fontId="11" fillId="0" borderId="0" xfId="20" applyFont="1" applyAlignment="1">
      <alignment horizontal="center" vertical="center"/>
      <protection/>
    </xf>
    <xf numFmtId="0" fontId="16" fillId="4" borderId="0" xfId="20" applyFont="1" applyFill="1" applyAlignment="1">
      <alignment horizontal="center" vertical="center"/>
      <protection/>
    </xf>
    <xf numFmtId="0" fontId="9" fillId="0" borderId="0" xfId="20" applyFont="1" applyAlignment="1">
      <alignment horizontal="left"/>
      <protection/>
    </xf>
    <xf numFmtId="0" fontId="34" fillId="0" borderId="0" xfId="20" applyFont="1" applyAlignment="1">
      <alignment horizontal="right"/>
      <protection/>
    </xf>
    <xf numFmtId="0" fontId="35" fillId="0" borderId="4" xfId="20" applyFont="1" applyBorder="1">
      <alignment/>
      <protection/>
    </xf>
    <xf numFmtId="0" fontId="9" fillId="0" borderId="0" xfId="20" applyFont="1" applyAlignment="1">
      <alignment horizontal="centerContinuous"/>
      <protection/>
    </xf>
    <xf numFmtId="0" fontId="9" fillId="0" borderId="0" xfId="20" applyFont="1">
      <alignment/>
      <protection/>
    </xf>
    <xf numFmtId="0" fontId="34" fillId="0" borderId="0" xfId="20" applyFont="1" applyAlignment="1">
      <alignment horizontal="right"/>
      <protection/>
    </xf>
    <xf numFmtId="0" fontId="36" fillId="0" borderId="0" xfId="20" applyFont="1">
      <alignment/>
      <protection/>
    </xf>
    <xf numFmtId="0" fontId="37" fillId="0" borderId="0" xfId="20" applyFont="1">
      <alignment/>
      <protection/>
    </xf>
    <xf numFmtId="0" fontId="38" fillId="0" borderId="0" xfId="20" applyFont="1">
      <alignmen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45" fillId="0" borderId="0" xfId="20" applyFont="1">
      <alignment/>
      <protection/>
    </xf>
    <xf numFmtId="0" fontId="46" fillId="0" borderId="0" xfId="20" applyFont="1">
      <alignment/>
      <protection/>
    </xf>
    <xf numFmtId="0" fontId="47" fillId="0" borderId="0" xfId="20" applyFont="1">
      <alignment/>
      <protection/>
    </xf>
    <xf numFmtId="0" fontId="48" fillId="0" borderId="0" xfId="20" applyFont="1">
      <alignment/>
      <protection/>
    </xf>
    <xf numFmtId="0" fontId="49" fillId="0" borderId="0" xfId="20" applyFont="1">
      <alignment/>
      <protection/>
    </xf>
    <xf numFmtId="49" fontId="53" fillId="0" borderId="0" xfId="22" applyNumberFormat="1" applyFont="1" applyAlignment="1">
      <alignment vertical="top"/>
      <protection/>
    </xf>
    <xf numFmtId="0" fontId="54" fillId="0" borderId="0" xfId="22" applyFont="1">
      <alignment/>
      <protection/>
    </xf>
    <xf numFmtId="49" fontId="55" fillId="0" borderId="0" xfId="22" applyNumberFormat="1" applyFont="1" applyAlignment="1">
      <alignment vertical="top"/>
      <protection/>
    </xf>
    <xf numFmtId="49" fontId="56" fillId="0" borderId="0" xfId="22" applyNumberFormat="1" applyFont="1" applyAlignment="1">
      <alignment horizontal="left"/>
      <protection/>
    </xf>
    <xf numFmtId="49" fontId="54" fillId="0" borderId="0" xfId="22" applyNumberFormat="1" applyFont="1" applyAlignment="1">
      <alignment horizontal="center"/>
      <protection/>
    </xf>
    <xf numFmtId="49" fontId="56" fillId="0" borderId="0" xfId="22" applyNumberFormat="1" applyFont="1" applyAlignment="1">
      <alignment horizontal="center"/>
      <protection/>
    </xf>
    <xf numFmtId="49" fontId="57" fillId="0" borderId="0" xfId="22" applyNumberFormat="1" applyFont="1" applyAlignment="1">
      <alignment horizontal="center" vertical="top"/>
      <protection/>
    </xf>
    <xf numFmtId="49" fontId="58" fillId="0" borderId="0" xfId="22" applyNumberFormat="1" applyFont="1" applyAlignment="1">
      <alignment vertical="top"/>
      <protection/>
    </xf>
    <xf numFmtId="49" fontId="57" fillId="0" borderId="0" xfId="22" applyNumberFormat="1" applyFont="1" applyAlignment="1">
      <alignment vertical="top"/>
      <protection/>
    </xf>
    <xf numFmtId="0" fontId="59" fillId="0" borderId="0" xfId="22" applyFont="1" applyAlignment="1">
      <alignment horizontal="center"/>
      <protection/>
    </xf>
    <xf numFmtId="0" fontId="0" fillId="0" borderId="0" xfId="22" applyFont="1">
      <alignment/>
      <protection/>
    </xf>
    <xf numFmtId="0" fontId="60" fillId="0" borderId="0" xfId="22" applyFont="1">
      <alignment/>
      <protection/>
    </xf>
    <xf numFmtId="49" fontId="61" fillId="0" borderId="0" xfId="22" applyNumberFormat="1" applyFont="1" applyAlignment="1">
      <alignment horizontal="center"/>
      <protection/>
    </xf>
    <xf numFmtId="49" fontId="61" fillId="0" borderId="0" xfId="22" applyNumberFormat="1" applyFont="1" applyAlignment="1">
      <alignment horizontal="left"/>
      <protection/>
    </xf>
    <xf numFmtId="49" fontId="56" fillId="0" borderId="0" xfId="22" applyNumberFormat="1" applyFont="1">
      <alignment/>
      <protection/>
    </xf>
    <xf numFmtId="49" fontId="56" fillId="0" borderId="0" xfId="22" applyNumberFormat="1" applyFont="1">
      <alignment/>
      <protection/>
    </xf>
    <xf numFmtId="49" fontId="58" fillId="0" borderId="0" xfId="22" applyNumberFormat="1" applyFont="1" applyAlignment="1">
      <alignment horizontal="center"/>
      <protection/>
    </xf>
    <xf numFmtId="49" fontId="58" fillId="0" borderId="0" xfId="22" applyNumberFormat="1" applyFont="1">
      <alignment/>
      <protection/>
    </xf>
    <xf numFmtId="49" fontId="57" fillId="0" borderId="0" xfId="22" applyNumberFormat="1" applyFont="1">
      <alignment/>
      <protection/>
    </xf>
    <xf numFmtId="49" fontId="56" fillId="5" borderId="0" xfId="22" applyNumberFormat="1" applyFont="1" applyFill="1" applyAlignment="1">
      <alignment vertical="center"/>
      <protection/>
    </xf>
    <xf numFmtId="49" fontId="56" fillId="5" borderId="0" xfId="22" applyNumberFormat="1" applyFont="1" applyFill="1" applyAlignment="1">
      <alignment horizontal="center" vertical="center"/>
      <protection/>
    </xf>
    <xf numFmtId="49" fontId="56" fillId="5" borderId="0" xfId="22" applyNumberFormat="1" applyFont="1" applyFill="1" applyAlignment="1">
      <alignment horizontal="right" vertical="center"/>
      <protection/>
    </xf>
    <xf numFmtId="14" fontId="62" fillId="0" borderId="5" xfId="22" applyNumberFormat="1" applyFont="1" applyBorder="1" applyAlignment="1">
      <alignment horizontal="left" vertical="center"/>
      <protection/>
    </xf>
    <xf numFmtId="49" fontId="58" fillId="0" borderId="5" xfId="22" applyNumberFormat="1" applyFont="1" applyBorder="1" applyAlignment="1">
      <alignment vertical="center"/>
      <protection/>
    </xf>
    <xf numFmtId="49" fontId="58" fillId="0" borderId="5" xfId="22" applyNumberFormat="1" applyFont="1" applyBorder="1" applyAlignment="1">
      <alignment horizontal="left" vertical="center"/>
      <protection/>
    </xf>
    <xf numFmtId="49" fontId="58" fillId="0" borderId="5" xfId="23" applyNumberFormat="1" applyFont="1" applyBorder="1" applyAlignment="1" applyProtection="1">
      <alignment horizontal="center" vertical="center"/>
      <protection locked="0"/>
    </xf>
    <xf numFmtId="0" fontId="63" fillId="0" borderId="5" xfId="22" applyFont="1" applyBorder="1" applyAlignment="1">
      <alignment horizontal="center" vertical="center"/>
      <protection/>
    </xf>
    <xf numFmtId="1" fontId="58" fillId="0" borderId="5" xfId="22" applyNumberFormat="1" applyFont="1" applyBorder="1" applyAlignment="1">
      <alignment horizontal="center" vertical="center"/>
      <protection/>
    </xf>
    <xf numFmtId="49" fontId="58" fillId="0" borderId="0" xfId="22" applyNumberFormat="1" applyFont="1" applyAlignment="1">
      <alignment horizontal="center" vertical="center"/>
      <protection/>
    </xf>
    <xf numFmtId="49" fontId="58" fillId="0" borderId="0" xfId="22" applyNumberFormat="1" applyFont="1" applyAlignment="1">
      <alignment horizontal="left" vertical="center"/>
      <protection/>
    </xf>
    <xf numFmtId="49" fontId="57" fillId="0" borderId="0" xfId="22" applyNumberFormat="1" applyFont="1" applyAlignment="1">
      <alignment vertical="center"/>
      <protection/>
    </xf>
    <xf numFmtId="0" fontId="54" fillId="0" borderId="0" xfId="22" applyFont="1" applyAlignment="1">
      <alignment horizontal="center"/>
      <protection/>
    </xf>
    <xf numFmtId="0" fontId="60" fillId="0" borderId="6" xfId="22" applyFont="1" applyBorder="1">
      <alignment/>
      <protection/>
    </xf>
    <xf numFmtId="0" fontId="0" fillId="0" borderId="6" xfId="22" applyFont="1" applyBorder="1" applyAlignment="1">
      <alignment horizontal="center"/>
      <protection/>
    </xf>
    <xf numFmtId="0" fontId="54" fillId="0" borderId="6" xfId="22" applyFont="1" applyBorder="1">
      <alignment/>
      <protection/>
    </xf>
    <xf numFmtId="0" fontId="0" fillId="0" borderId="0" xfId="22" applyFont="1" applyAlignment="1">
      <alignment horizontal="center"/>
      <protection/>
    </xf>
    <xf numFmtId="0" fontId="54" fillId="0" borderId="7" xfId="22" applyFont="1" applyBorder="1">
      <alignment/>
      <protection/>
    </xf>
    <xf numFmtId="0" fontId="0" fillId="0" borderId="6" xfId="22" applyFont="1" applyBorder="1">
      <alignment/>
      <protection/>
    </xf>
    <xf numFmtId="0" fontId="54" fillId="0" borderId="8" xfId="22" applyFont="1" applyBorder="1">
      <alignment/>
      <protection/>
    </xf>
    <xf numFmtId="0" fontId="54" fillId="0" borderId="9" xfId="22" applyFont="1" applyBorder="1" applyAlignment="1">
      <alignment horizontal="left"/>
      <protection/>
    </xf>
    <xf numFmtId="0" fontId="54" fillId="0" borderId="0" xfId="22" applyFont="1" applyAlignment="1">
      <alignment horizontal="left"/>
      <protection/>
    </xf>
    <xf numFmtId="0" fontId="59" fillId="0" borderId="0" xfId="22" applyFont="1" applyAlignment="1">
      <alignment horizontal="left"/>
      <protection/>
    </xf>
    <xf numFmtId="0" fontId="0" fillId="0" borderId="0" xfId="22" applyFont="1" applyAlignment="1">
      <alignment horizontal="left"/>
      <protection/>
    </xf>
    <xf numFmtId="0" fontId="54" fillId="0" borderId="10" xfId="22" applyFont="1" applyBorder="1">
      <alignment/>
      <protection/>
    </xf>
    <xf numFmtId="49" fontId="54" fillId="0" borderId="11" xfId="22" applyNumberFormat="1" applyFont="1" applyBorder="1" applyAlignment="1">
      <alignment horizontal="left"/>
      <protection/>
    </xf>
    <xf numFmtId="0" fontId="54" fillId="0" borderId="12" xfId="22" applyFont="1" applyBorder="1" applyAlignment="1">
      <alignment horizontal="left"/>
      <protection/>
    </xf>
    <xf numFmtId="49" fontId="54" fillId="0" borderId="13" xfId="22" applyNumberFormat="1" applyFont="1" applyBorder="1" applyAlignment="1">
      <alignment horizontal="left"/>
      <protection/>
    </xf>
    <xf numFmtId="49" fontId="54" fillId="0" borderId="0" xfId="22" applyNumberFormat="1" applyFont="1" applyAlignment="1">
      <alignment horizontal="left"/>
      <protection/>
    </xf>
    <xf numFmtId="0" fontId="54" fillId="0" borderId="13" xfId="22" applyFont="1" applyBorder="1" applyAlignment="1">
      <alignment horizontal="left"/>
      <protection/>
    </xf>
    <xf numFmtId="0" fontId="54" fillId="0" borderId="14" xfId="22" applyFont="1" applyBorder="1">
      <alignment/>
      <protection/>
    </xf>
    <xf numFmtId="49" fontId="54" fillId="0" borderId="15" xfId="22" applyNumberFormat="1" applyFont="1" applyBorder="1" applyAlignment="1">
      <alignment horizontal="left"/>
      <protection/>
    </xf>
    <xf numFmtId="49" fontId="64" fillId="0" borderId="0" xfId="22" applyNumberFormat="1" applyFont="1" applyAlignment="1">
      <alignment horizontal="left" vertical="center"/>
      <protection/>
    </xf>
    <xf numFmtId="49" fontId="65" fillId="0" borderId="0" xfId="22" applyNumberFormat="1" applyFont="1" applyAlignment="1">
      <alignment horizontal="left" vertical="center"/>
      <protection/>
    </xf>
    <xf numFmtId="0" fontId="59" fillId="0" borderId="0" xfId="22" applyFont="1">
      <alignment/>
      <protection/>
    </xf>
    <xf numFmtId="0" fontId="0" fillId="0" borderId="0" xfId="22">
      <alignment/>
      <protection/>
    </xf>
    <xf numFmtId="0" fontId="54" fillId="0" borderId="10" xfId="22" applyFont="1" applyBorder="1" applyAlignment="1">
      <alignment horizontal="center"/>
      <protection/>
    </xf>
    <xf numFmtId="0" fontId="54" fillId="0" borderId="9" xfId="22" applyFont="1" applyBorder="1" applyAlignment="1">
      <alignment horizontal="center"/>
      <protection/>
    </xf>
    <xf numFmtId="0" fontId="66" fillId="0" borderId="0" xfId="20" applyFont="1" applyAlignment="1">
      <alignment horizontal="left"/>
      <protection/>
    </xf>
    <xf numFmtId="0" fontId="67" fillId="0" borderId="0" xfId="20" applyFont="1" applyAlignment="1">
      <alignment horizontal="center"/>
      <protection/>
    </xf>
    <xf numFmtId="0" fontId="68" fillId="0" borderId="0" xfId="20" applyFont="1">
      <alignment/>
      <protection/>
    </xf>
    <xf numFmtId="0" fontId="69" fillId="0" borderId="0" xfId="20" applyFont="1" applyAlignment="1">
      <alignment horizontal="center"/>
      <protection/>
    </xf>
    <xf numFmtId="0" fontId="31" fillId="4" borderId="3" xfId="20" applyFont="1" applyFill="1" applyBorder="1" applyAlignment="1">
      <alignment horizontal="center" vertical="center"/>
      <protection/>
    </xf>
    <xf numFmtId="0" fontId="31" fillId="4" borderId="0" xfId="20" applyFont="1" applyFill="1" applyAlignment="1">
      <alignment horizontal="center" vertical="center"/>
      <protection/>
    </xf>
    <xf numFmtId="0" fontId="2" fillId="0" borderId="6" xfId="20" applyFont="1" applyBorder="1">
      <alignment/>
      <protection/>
    </xf>
    <xf numFmtId="0" fontId="70" fillId="0" borderId="0" xfId="20" applyFont="1">
      <alignment/>
      <protection/>
    </xf>
    <xf numFmtId="164" fontId="30" fillId="0" borderId="3" xfId="24" applyNumberFormat="1" applyFont="1" applyBorder="1" applyAlignment="1">
      <alignment horizontal="center"/>
      <protection/>
    </xf>
    <xf numFmtId="0" fontId="30" fillId="0" borderId="3" xfId="24" applyFont="1" applyBorder="1">
      <alignment/>
      <protection/>
    </xf>
    <xf numFmtId="0" fontId="30" fillId="0" borderId="3" xfId="24" applyFont="1" applyBorder="1" applyAlignment="1">
      <alignment horizontal="center"/>
      <protection/>
    </xf>
    <xf numFmtId="164" fontId="30" fillId="0" borderId="0" xfId="24" applyNumberFormat="1" applyFont="1" applyAlignment="1">
      <alignment horizontal="center"/>
      <protection/>
    </xf>
    <xf numFmtId="0" fontId="30" fillId="0" borderId="0" xfId="24" applyFont="1">
      <alignment/>
      <protection/>
    </xf>
    <xf numFmtId="0" fontId="30" fillId="0" borderId="0" xfId="24" applyFont="1" applyAlignment="1">
      <alignment horizontal="center"/>
      <protection/>
    </xf>
    <xf numFmtId="49" fontId="56" fillId="0" borderId="0" xfId="22" applyNumberFormat="1" applyFont="1" applyAlignment="1">
      <alignment vertical="top"/>
      <protection/>
    </xf>
    <xf numFmtId="49" fontId="61" fillId="0" borderId="0" xfId="22" applyNumberFormat="1" applyFont="1">
      <alignment/>
      <protection/>
    </xf>
    <xf numFmtId="49" fontId="54" fillId="0" borderId="0" xfId="22" applyNumberFormat="1" applyFont="1">
      <alignment/>
      <protection/>
    </xf>
    <xf numFmtId="49" fontId="54" fillId="0" borderId="0" xfId="22" applyNumberFormat="1" applyFont="1" applyAlignment="1">
      <alignment horizontal="left"/>
      <protection/>
    </xf>
    <xf numFmtId="14" fontId="62" fillId="0" borderId="5" xfId="22" applyNumberFormat="1" applyFont="1" applyBorder="1" applyAlignment="1">
      <alignment horizontal="center" vertical="center"/>
      <protection/>
    </xf>
    <xf numFmtId="0" fontId="54" fillId="0" borderId="6" xfId="22" applyFont="1" applyBorder="1" applyAlignment="1">
      <alignment horizontal="center"/>
      <protection/>
    </xf>
    <xf numFmtId="0" fontId="55" fillId="6" borderId="0" xfId="22" applyFont="1" applyFill="1" applyAlignment="1">
      <alignment vertical="center"/>
      <protection/>
    </xf>
    <xf numFmtId="49" fontId="55" fillId="6" borderId="0" xfId="22" applyNumberFormat="1" applyFont="1" applyFill="1" applyAlignment="1">
      <alignment vertical="center"/>
      <protection/>
    </xf>
    <xf numFmtId="0" fontId="55" fillId="2" borderId="16" xfId="22" applyFont="1" applyFill="1" applyBorder="1" applyAlignment="1">
      <alignment vertical="center"/>
      <protection/>
    </xf>
    <xf numFmtId="49" fontId="55" fillId="2" borderId="17" xfId="22" applyNumberFormat="1" applyFont="1" applyFill="1" applyBorder="1" applyAlignment="1">
      <alignment vertical="center"/>
      <protection/>
    </xf>
    <xf numFmtId="0" fontId="72" fillId="0" borderId="0" xfId="25" applyFont="1" applyAlignment="1">
      <alignment horizontal="center"/>
      <protection/>
    </xf>
    <xf numFmtId="0" fontId="72" fillId="0" borderId="0" xfId="25" applyFont="1" applyAlignment="1">
      <alignment horizontal="center" vertical="center"/>
      <protection/>
    </xf>
    <xf numFmtId="49" fontId="73" fillId="0" borderId="0" xfId="26" applyNumberFormat="1" applyFont="1" applyAlignment="1">
      <alignment vertical="top"/>
      <protection/>
    </xf>
    <xf numFmtId="0" fontId="53" fillId="0" borderId="0" xfId="26" applyFont="1">
      <alignment/>
      <protection/>
    </xf>
    <xf numFmtId="49" fontId="58" fillId="0" borderId="0" xfId="26" applyNumberFormat="1" applyFont="1" applyAlignment="1">
      <alignment vertical="top"/>
      <protection/>
    </xf>
    <xf numFmtId="49" fontId="56" fillId="0" borderId="0" xfId="26" applyNumberFormat="1" applyFont="1" applyAlignment="1">
      <alignment vertical="top"/>
      <protection/>
    </xf>
    <xf numFmtId="49" fontId="56" fillId="0" borderId="0" xfId="26" applyNumberFormat="1" applyFont="1" applyAlignment="1">
      <alignment horizontal="left"/>
      <protection/>
    </xf>
    <xf numFmtId="49" fontId="57" fillId="0" borderId="0" xfId="26" applyNumberFormat="1" applyFont="1" applyAlignment="1">
      <alignment vertical="top"/>
      <protection/>
    </xf>
    <xf numFmtId="0" fontId="59" fillId="0" borderId="0" xfId="26" applyFont="1" applyAlignment="1">
      <alignment horizontal="center"/>
      <protection/>
    </xf>
    <xf numFmtId="0" fontId="0" fillId="0" borderId="0" xfId="26">
      <alignment/>
      <protection/>
    </xf>
    <xf numFmtId="49" fontId="61" fillId="0" borderId="0" xfId="26" applyNumberFormat="1" applyFont="1" applyAlignment="1">
      <alignment horizontal="center"/>
      <protection/>
    </xf>
    <xf numFmtId="0" fontId="61" fillId="0" borderId="0" xfId="26" applyFont="1" applyAlignment="1">
      <alignment horizontal="left"/>
      <protection/>
    </xf>
    <xf numFmtId="49" fontId="61" fillId="2" borderId="0" xfId="26" applyNumberFormat="1" applyFont="1" applyFill="1">
      <alignment/>
      <protection/>
    </xf>
    <xf numFmtId="49" fontId="55" fillId="2" borderId="0" xfId="26" applyNumberFormat="1" applyFont="1" applyFill="1">
      <alignment/>
      <protection/>
    </xf>
    <xf numFmtId="49" fontId="56" fillId="2" borderId="0" xfId="26" applyNumberFormat="1" applyFont="1" applyFill="1" applyAlignment="1">
      <alignment horizontal="left"/>
      <protection/>
    </xf>
    <xf numFmtId="49" fontId="57" fillId="0" borderId="0" xfId="26" applyNumberFormat="1" applyFont="1">
      <alignment/>
      <protection/>
    </xf>
    <xf numFmtId="49" fontId="58" fillId="0" borderId="0" xfId="26" applyNumberFormat="1" applyFont="1">
      <alignment/>
      <protection/>
    </xf>
    <xf numFmtId="49" fontId="56" fillId="5" borderId="0" xfId="26" applyNumberFormat="1" applyFont="1" applyFill="1" applyAlignment="1">
      <alignment vertical="center"/>
      <protection/>
    </xf>
    <xf numFmtId="49" fontId="56" fillId="5" borderId="0" xfId="26" applyNumberFormat="1" applyFont="1" applyFill="1" applyAlignment="1">
      <alignment horizontal="center" vertical="center"/>
      <protection/>
    </xf>
    <xf numFmtId="49" fontId="74" fillId="5" borderId="0" xfId="26" applyNumberFormat="1" applyFont="1" applyFill="1" applyAlignment="1">
      <alignment vertical="center"/>
      <protection/>
    </xf>
    <xf numFmtId="49" fontId="56" fillId="5" borderId="0" xfId="26" applyNumberFormat="1" applyFont="1" applyFill="1" applyAlignment="1">
      <alignment horizontal="right" vertical="center"/>
      <protection/>
    </xf>
    <xf numFmtId="0" fontId="72" fillId="0" borderId="5" xfId="25" applyFont="1" applyBorder="1" applyAlignment="1">
      <alignment horizontal="center"/>
      <protection/>
    </xf>
    <xf numFmtId="0" fontId="72" fillId="0" borderId="5" xfId="25" applyFont="1" applyBorder="1" applyAlignment="1">
      <alignment horizontal="center" vertical="center"/>
      <protection/>
    </xf>
    <xf numFmtId="14" fontId="62" fillId="0" borderId="5" xfId="26" applyNumberFormat="1" applyFont="1" applyBorder="1" applyAlignment="1">
      <alignment horizontal="left" vertical="center"/>
      <protection/>
    </xf>
    <xf numFmtId="49" fontId="58" fillId="0" borderId="5" xfId="26" applyNumberFormat="1" applyFont="1" applyBorder="1" applyAlignment="1">
      <alignment horizontal="left" vertical="center"/>
      <protection/>
    </xf>
    <xf numFmtId="0" fontId="63" fillId="0" borderId="5" xfId="26" applyFont="1" applyBorder="1" applyAlignment="1">
      <alignment horizontal="left" vertical="center"/>
      <protection/>
    </xf>
    <xf numFmtId="49" fontId="57" fillId="0" borderId="5" xfId="26" applyNumberFormat="1" applyFont="1" applyBorder="1" applyAlignment="1">
      <alignment vertical="center"/>
      <protection/>
    </xf>
    <xf numFmtId="1" fontId="58" fillId="0" borderId="5" xfId="26" applyNumberFormat="1" applyFont="1" applyBorder="1" applyAlignment="1">
      <alignment horizontal="center" vertical="center"/>
      <protection/>
    </xf>
    <xf numFmtId="49" fontId="58" fillId="0" borderId="5" xfId="26" applyNumberFormat="1" applyFont="1" applyBorder="1" applyAlignment="1">
      <alignment vertical="center"/>
      <protection/>
    </xf>
    <xf numFmtId="49" fontId="72" fillId="0" borderId="0" xfId="25" applyNumberFormat="1" applyFont="1" applyAlignment="1">
      <alignment horizontal="center" vertical="center"/>
      <protection/>
    </xf>
    <xf numFmtId="49" fontId="72" fillId="0" borderId="18" xfId="25" applyNumberFormat="1" applyFont="1" applyBorder="1" applyAlignment="1">
      <alignment horizontal="center" vertical="center"/>
      <protection/>
    </xf>
    <xf numFmtId="49" fontId="72" fillId="0" borderId="0" xfId="25" applyNumberFormat="1" applyFont="1" applyAlignment="1">
      <alignment horizontal="left" vertical="center"/>
      <protection/>
    </xf>
    <xf numFmtId="0" fontId="72" fillId="0" borderId="0" xfId="25" applyFont="1">
      <alignment/>
      <protection/>
    </xf>
    <xf numFmtId="0" fontId="75" fillId="0" borderId="0" xfId="25" applyFont="1">
      <alignment/>
      <protection/>
    </xf>
    <xf numFmtId="0" fontId="58" fillId="0" borderId="0" xfId="25" applyFont="1" applyAlignment="1">
      <alignment horizontal="center"/>
      <protection/>
    </xf>
    <xf numFmtId="0" fontId="58" fillId="0" borderId="0" xfId="25" applyFont="1">
      <alignment/>
      <protection/>
    </xf>
    <xf numFmtId="0" fontId="56" fillId="0" borderId="6" xfId="25" applyFont="1" applyBorder="1" applyAlignment="1">
      <alignment horizontal="left"/>
      <protection/>
    </xf>
    <xf numFmtId="0" fontId="76" fillId="7" borderId="6" xfId="26" applyFont="1" applyFill="1" applyBorder="1" applyAlignment="1">
      <alignment vertical="center" wrapText="1"/>
      <protection/>
    </xf>
    <xf numFmtId="49" fontId="72" fillId="0" borderId="0" xfId="25" applyNumberFormat="1" applyFont="1" applyAlignment="1">
      <alignment horizontal="center"/>
      <protection/>
    </xf>
    <xf numFmtId="49" fontId="58" fillId="0" borderId="0" xfId="25" applyNumberFormat="1" applyFont="1" applyAlignment="1">
      <alignment horizontal="center"/>
      <protection/>
    </xf>
    <xf numFmtId="49" fontId="58" fillId="0" borderId="0" xfId="25" applyNumberFormat="1" applyFont="1" applyAlignment="1">
      <alignment horizontal="center" vertical="center"/>
      <protection/>
    </xf>
    <xf numFmtId="0" fontId="76" fillId="7" borderId="6" xfId="25" applyFont="1" applyFill="1" applyBorder="1" applyAlignment="1">
      <alignment wrapText="1"/>
      <protection/>
    </xf>
    <xf numFmtId="49" fontId="56" fillId="0" borderId="15" xfId="25" applyNumberFormat="1" applyFont="1" applyBorder="1">
      <alignment/>
      <protection/>
    </xf>
    <xf numFmtId="49" fontId="72" fillId="0" borderId="0" xfId="25" applyNumberFormat="1" applyFont="1">
      <alignment/>
      <protection/>
    </xf>
    <xf numFmtId="49" fontId="72" fillId="0" borderId="13" xfId="25" applyNumberFormat="1" applyFont="1" applyBorder="1" applyAlignment="1">
      <alignment horizontal="right"/>
      <protection/>
    </xf>
    <xf numFmtId="0" fontId="76" fillId="7" borderId="6" xfId="26" applyFont="1" applyFill="1" applyBorder="1" applyAlignment="1">
      <alignment horizontal="center" vertical="center" wrapText="1"/>
      <protection/>
    </xf>
    <xf numFmtId="49" fontId="58" fillId="0" borderId="13" xfId="25" applyNumberFormat="1" applyFont="1" applyBorder="1" applyAlignment="1">
      <alignment horizontal="center" vertical="center"/>
      <protection/>
    </xf>
    <xf numFmtId="49" fontId="56" fillId="0" borderId="10" xfId="25" applyNumberFormat="1" applyFont="1" applyBorder="1">
      <alignment/>
      <protection/>
    </xf>
    <xf numFmtId="0" fontId="77" fillId="0" borderId="6" xfId="26" applyFont="1" applyBorder="1">
      <alignment/>
      <protection/>
    </xf>
    <xf numFmtId="0" fontId="77" fillId="0" borderId="8" xfId="26" applyFont="1" applyBorder="1" applyAlignment="1">
      <alignment horizontal="right"/>
      <protection/>
    </xf>
    <xf numFmtId="49" fontId="58" fillId="0" borderId="9" xfId="25" applyNumberFormat="1" applyFont="1" applyBorder="1" applyAlignment="1">
      <alignment horizontal="center"/>
      <protection/>
    </xf>
    <xf numFmtId="49" fontId="56" fillId="0" borderId="0" xfId="25" applyNumberFormat="1" applyFont="1">
      <alignment/>
      <protection/>
    </xf>
    <xf numFmtId="49" fontId="72" fillId="0" borderId="0" xfId="25" applyNumberFormat="1" applyFont="1" applyAlignment="1">
      <alignment horizontal="right"/>
      <protection/>
    </xf>
    <xf numFmtId="49" fontId="58" fillId="0" borderId="13" xfId="25" applyNumberFormat="1" applyFont="1" applyBorder="1" applyAlignment="1">
      <alignment horizontal="center"/>
      <protection/>
    </xf>
    <xf numFmtId="49" fontId="58" fillId="0" borderId="7" xfId="25" applyNumberFormat="1" applyFont="1" applyBorder="1" applyAlignment="1">
      <alignment horizontal="center" vertical="center"/>
      <protection/>
    </xf>
    <xf numFmtId="49" fontId="56" fillId="0" borderId="6" xfId="25" applyNumberFormat="1" applyFont="1" applyBorder="1">
      <alignment/>
      <protection/>
    </xf>
    <xf numFmtId="49" fontId="58" fillId="0" borderId="15" xfId="25" applyNumberFormat="1" applyFont="1" applyBorder="1" applyAlignment="1">
      <alignment horizontal="center"/>
      <protection/>
    </xf>
    <xf numFmtId="0" fontId="76" fillId="7" borderId="6" xfId="25" applyFont="1" applyFill="1" applyBorder="1" applyAlignment="1">
      <alignment horizontal="center" wrapText="1"/>
      <protection/>
    </xf>
    <xf numFmtId="49" fontId="58" fillId="0" borderId="15" xfId="25" applyNumberFormat="1" applyFont="1" applyBorder="1">
      <alignment/>
      <protection/>
    </xf>
    <xf numFmtId="49" fontId="58" fillId="0" borderId="12" xfId="25" applyNumberFormat="1" applyFont="1" applyBorder="1" applyAlignment="1">
      <alignment horizontal="center" vertical="center"/>
      <protection/>
    </xf>
    <xf numFmtId="49" fontId="58" fillId="0" borderId="10" xfId="25" applyNumberFormat="1" applyFont="1" applyBorder="1">
      <alignment/>
      <protection/>
    </xf>
    <xf numFmtId="49" fontId="58" fillId="0" borderId="15" xfId="25" applyNumberFormat="1" applyFont="1" applyBorder="1" applyAlignment="1">
      <alignment horizontal="center" vertical="center"/>
      <protection/>
    </xf>
    <xf numFmtId="49" fontId="58" fillId="0" borderId="9" xfId="25" applyNumberFormat="1" applyFont="1" applyBorder="1" applyAlignment="1">
      <alignment horizontal="center" vertical="center"/>
      <protection/>
    </xf>
    <xf numFmtId="49" fontId="72" fillId="0" borderId="13" xfId="25" applyNumberFormat="1" applyFont="1" applyBorder="1" applyAlignment="1">
      <alignment horizontal="center"/>
      <protection/>
    </xf>
    <xf numFmtId="0" fontId="0" fillId="0" borderId="5" xfId="26" applyBorder="1" applyAlignment="1">
      <alignment horizontal="center"/>
      <protection/>
    </xf>
    <xf numFmtId="49" fontId="56" fillId="0" borderId="19" xfId="25" applyNumberFormat="1" applyFont="1" applyBorder="1">
      <alignment/>
      <protection/>
    </xf>
    <xf numFmtId="49" fontId="58" fillId="0" borderId="11" xfId="25" applyNumberFormat="1" applyFont="1" applyBorder="1" applyAlignment="1">
      <alignment horizontal="center" vertical="center"/>
      <protection/>
    </xf>
    <xf numFmtId="0" fontId="76" fillId="0" borderId="6" xfId="26" applyFont="1" applyBorder="1" applyAlignment="1">
      <alignment vertical="center" wrapText="1"/>
      <protection/>
    </xf>
    <xf numFmtId="49" fontId="72" fillId="0" borderId="9" xfId="25" applyNumberFormat="1" applyFont="1" applyBorder="1">
      <alignment/>
      <protection/>
    </xf>
    <xf numFmtId="49" fontId="58" fillId="6" borderId="9" xfId="25" applyNumberFormat="1" applyFont="1" applyFill="1" applyBorder="1" applyAlignment="1">
      <alignment horizontal="center" vertical="center"/>
      <protection/>
    </xf>
    <xf numFmtId="0" fontId="78" fillId="2" borderId="20" xfId="26" applyFont="1" applyFill="1" applyBorder="1" applyAlignment="1">
      <alignment horizontal="center"/>
      <protection/>
    </xf>
    <xf numFmtId="49" fontId="56" fillId="6" borderId="9" xfId="25" applyNumberFormat="1" applyFont="1" applyFill="1" applyBorder="1" applyAlignment="1">
      <alignment horizontal="center" vertical="center"/>
      <protection/>
    </xf>
    <xf numFmtId="49" fontId="56" fillId="6" borderId="0" xfId="25" applyNumberFormat="1" applyFont="1" applyFill="1" applyAlignment="1">
      <alignment horizontal="center" vertical="center"/>
      <protection/>
    </xf>
    <xf numFmtId="0" fontId="79" fillId="2" borderId="20" xfId="25" applyFont="1" applyFill="1" applyBorder="1" applyAlignment="1">
      <alignment horizontal="center" wrapText="1"/>
      <protection/>
    </xf>
    <xf numFmtId="0" fontId="75" fillId="2" borderId="17" xfId="25" applyFont="1" applyFill="1" applyBorder="1" applyAlignment="1">
      <alignment horizontal="center"/>
      <protection/>
    </xf>
    <xf numFmtId="49" fontId="58" fillId="6" borderId="0" xfId="25" applyNumberFormat="1" applyFont="1" applyFill="1" applyAlignment="1">
      <alignment horizontal="center" vertical="center"/>
      <protection/>
    </xf>
    <xf numFmtId="49" fontId="58" fillId="0" borderId="0" xfId="25" applyNumberFormat="1" applyFont="1" applyAlignment="1">
      <alignment horizontal="center" vertical="center"/>
      <protection/>
    </xf>
    <xf numFmtId="49" fontId="58" fillId="0" borderId="0" xfId="25" applyNumberFormat="1" applyFont="1">
      <alignment/>
      <protection/>
    </xf>
    <xf numFmtId="0" fontId="60" fillId="2" borderId="17" xfId="25" applyFont="1" applyFill="1" applyBorder="1" applyAlignment="1">
      <alignment horizontal="center"/>
      <protection/>
    </xf>
    <xf numFmtId="49" fontId="58" fillId="0" borderId="0" xfId="25" applyNumberFormat="1" applyFont="1" applyAlignment="1">
      <alignment horizontal="center"/>
      <protection/>
    </xf>
    <xf numFmtId="49" fontId="58" fillId="6" borderId="9" xfId="25" applyNumberFormat="1" applyFont="1" applyFill="1" applyBorder="1" applyAlignment="1">
      <alignment horizontal="center" vertical="center"/>
      <protection/>
    </xf>
    <xf numFmtId="49" fontId="58" fillId="0" borderId="9" xfId="25" applyNumberFormat="1" applyFont="1" applyBorder="1" applyAlignment="1">
      <alignment horizontal="center" vertical="center"/>
      <protection/>
    </xf>
    <xf numFmtId="0" fontId="76" fillId="0" borderId="6" xfId="26" applyFont="1" applyBorder="1" applyAlignment="1">
      <alignment horizontal="center" vertical="center" wrapText="1"/>
      <protection/>
    </xf>
    <xf numFmtId="49" fontId="72" fillId="0" borderId="9" xfId="25" applyNumberFormat="1" applyFont="1" applyBorder="1" applyAlignment="1">
      <alignment horizontal="center"/>
      <protection/>
    </xf>
    <xf numFmtId="49" fontId="75" fillId="0" borderId="0" xfId="25" applyNumberFormat="1" applyFont="1" applyAlignment="1">
      <alignment horizontal="center" vertical="center"/>
      <protection/>
    </xf>
    <xf numFmtId="0" fontId="80" fillId="0" borderId="0" xfId="25" applyFont="1">
      <alignment/>
      <protection/>
    </xf>
    <xf numFmtId="0" fontId="80" fillId="0" borderId="0" xfId="25" applyFont="1" applyAlignment="1">
      <alignment horizontal="center"/>
      <protection/>
    </xf>
    <xf numFmtId="0" fontId="0" fillId="0" borderId="6" xfId="24" applyBorder="1">
      <alignment/>
      <protection/>
    </xf>
    <xf numFmtId="0" fontId="81" fillId="7" borderId="6" xfId="24" applyFont="1" applyFill="1" applyBorder="1" applyAlignment="1">
      <alignment vertical="center" wrapText="1"/>
      <protection/>
    </xf>
    <xf numFmtId="0" fontId="72" fillId="6" borderId="11" xfId="25" applyFont="1" applyFill="1" applyBorder="1" applyAlignment="1">
      <alignment horizontal="center"/>
      <protection/>
    </xf>
    <xf numFmtId="49" fontId="58" fillId="0" borderId="9" xfId="25" applyNumberFormat="1" applyFont="1" applyBorder="1" applyAlignment="1">
      <alignment horizontal="center"/>
      <protection/>
    </xf>
    <xf numFmtId="49" fontId="58" fillId="0" borderId="12" xfId="25" applyNumberFormat="1" applyFont="1" applyBorder="1" applyAlignment="1">
      <alignment horizontal="center" vertical="center"/>
      <protection/>
    </xf>
    <xf numFmtId="49" fontId="72" fillId="0" borderId="12" xfId="25" applyNumberFormat="1" applyFont="1" applyBorder="1" applyAlignment="1">
      <alignment horizontal="center"/>
      <protection/>
    </xf>
    <xf numFmtId="49" fontId="75" fillId="0" borderId="13" xfId="25" applyNumberFormat="1" applyFont="1" applyBorder="1" applyAlignment="1">
      <alignment horizontal="center" vertical="center"/>
      <protection/>
    </xf>
    <xf numFmtId="49" fontId="72" fillId="0" borderId="21" xfId="25" applyNumberFormat="1" applyFont="1" applyBorder="1" applyAlignment="1">
      <alignment horizontal="center"/>
      <protection/>
    </xf>
    <xf numFmtId="49" fontId="72" fillId="0" borderId="22" xfId="25" applyNumberFormat="1" applyFont="1" applyBorder="1" applyAlignment="1">
      <alignment horizontal="center"/>
      <protection/>
    </xf>
    <xf numFmtId="49" fontId="72" fillId="0" borderId="12" xfId="25" applyNumberFormat="1" applyFont="1" applyBorder="1">
      <alignment/>
      <protection/>
    </xf>
    <xf numFmtId="0" fontId="72" fillId="6" borderId="0" xfId="25" applyFont="1" applyFill="1" applyAlignment="1">
      <alignment horizontal="center"/>
      <protection/>
    </xf>
    <xf numFmtId="0" fontId="72" fillId="6" borderId="9" xfId="25" applyFont="1" applyFill="1" applyBorder="1" applyAlignment="1">
      <alignment horizontal="center"/>
      <protection/>
    </xf>
    <xf numFmtId="0" fontId="81" fillId="6" borderId="6" xfId="24" applyFont="1" applyFill="1" applyBorder="1" applyAlignment="1">
      <alignment vertical="center" wrapText="1"/>
      <protection/>
    </xf>
    <xf numFmtId="49" fontId="58" fillId="6" borderId="0" xfId="25" applyNumberFormat="1" applyFont="1" applyFill="1" applyAlignment="1">
      <alignment horizontal="center" vertical="center"/>
      <protection/>
    </xf>
    <xf numFmtId="49" fontId="58" fillId="6" borderId="15" xfId="25" applyNumberFormat="1" applyFont="1" applyFill="1" applyBorder="1" applyAlignment="1">
      <alignment horizontal="center"/>
      <protection/>
    </xf>
    <xf numFmtId="49" fontId="58" fillId="6" borderId="9" xfId="25" applyNumberFormat="1" applyFont="1" applyFill="1" applyBorder="1" applyAlignment="1">
      <alignment horizontal="center"/>
      <protection/>
    </xf>
    <xf numFmtId="49" fontId="72" fillId="6" borderId="13" xfId="25" applyNumberFormat="1" applyFont="1" applyFill="1" applyBorder="1" applyAlignment="1">
      <alignment horizontal="right"/>
      <protection/>
    </xf>
    <xf numFmtId="49" fontId="58" fillId="6" borderId="12" xfId="25" applyNumberFormat="1" applyFont="1" applyFill="1" applyBorder="1" applyAlignment="1">
      <alignment horizontal="center" vertical="center"/>
      <protection/>
    </xf>
    <xf numFmtId="49" fontId="58" fillId="6" borderId="0" xfId="25" applyNumberFormat="1" applyFont="1" applyFill="1" applyAlignment="1">
      <alignment horizontal="center"/>
      <protection/>
    </xf>
    <xf numFmtId="49" fontId="58" fillId="6" borderId="15" xfId="25" applyNumberFormat="1" applyFont="1" applyFill="1" applyBorder="1" applyAlignment="1">
      <alignment horizontal="center" vertical="center"/>
      <protection/>
    </xf>
    <xf numFmtId="49" fontId="58" fillId="6" borderId="13" xfId="25" applyNumberFormat="1" applyFont="1" applyFill="1" applyBorder="1" applyAlignment="1">
      <alignment horizontal="center" vertical="center"/>
      <protection/>
    </xf>
    <xf numFmtId="49" fontId="72" fillId="6" borderId="0" xfId="25" applyNumberFormat="1" applyFont="1" applyFill="1" applyAlignment="1">
      <alignment horizontal="right"/>
      <protection/>
    </xf>
    <xf numFmtId="49" fontId="58" fillId="6" borderId="7" xfId="25" applyNumberFormat="1" applyFont="1" applyFill="1" applyBorder="1" applyAlignment="1">
      <alignment horizontal="center" vertical="center"/>
      <protection/>
    </xf>
    <xf numFmtId="0" fontId="76" fillId="6" borderId="6" xfId="24" applyFont="1" applyFill="1" applyBorder="1" applyAlignment="1">
      <alignment wrapText="1"/>
      <protection/>
    </xf>
    <xf numFmtId="49" fontId="58" fillId="6" borderId="11" xfId="25" applyNumberFormat="1" applyFont="1" applyFill="1" applyBorder="1" applyAlignment="1">
      <alignment horizontal="center" vertical="center"/>
      <protection/>
    </xf>
    <xf numFmtId="0" fontId="77" fillId="6" borderId="6" xfId="26" applyFont="1" applyFill="1" applyBorder="1">
      <alignment/>
      <protection/>
    </xf>
    <xf numFmtId="0" fontId="76" fillId="6" borderId="6" xfId="26" applyFont="1" applyFill="1" applyBorder="1" applyAlignment="1">
      <alignment vertical="center" wrapText="1"/>
      <protection/>
    </xf>
    <xf numFmtId="0" fontId="0" fillId="6" borderId="6" xfId="24" applyFill="1" applyBorder="1">
      <alignment/>
      <protection/>
    </xf>
    <xf numFmtId="0" fontId="72" fillId="6" borderId="0" xfId="25" applyFont="1" applyFill="1">
      <alignment/>
      <protection/>
    </xf>
    <xf numFmtId="0" fontId="80" fillId="6" borderId="0" xfId="25" applyFont="1" applyFill="1" applyAlignment="1">
      <alignment horizontal="center"/>
      <protection/>
    </xf>
    <xf numFmtId="0" fontId="58" fillId="6" borderId="0" xfId="25" applyFont="1" applyFill="1" applyAlignment="1">
      <alignment horizontal="center"/>
      <protection/>
    </xf>
    <xf numFmtId="0" fontId="0" fillId="6" borderId="8" xfId="26" applyFill="1" applyBorder="1">
      <alignment/>
      <protection/>
    </xf>
    <xf numFmtId="0" fontId="76" fillId="6" borderId="6" xfId="24" applyFont="1" applyFill="1" applyBorder="1" applyAlignment="1">
      <alignment vertical="center" wrapText="1"/>
      <protection/>
    </xf>
    <xf numFmtId="49" fontId="58" fillId="6" borderId="13" xfId="25" applyNumberFormat="1" applyFont="1" applyFill="1" applyBorder="1" applyAlignment="1">
      <alignment horizontal="center" vertical="center"/>
      <protection/>
    </xf>
    <xf numFmtId="49" fontId="58" fillId="0" borderId="0" xfId="26" applyNumberFormat="1" applyFont="1" applyAlignment="1">
      <alignment vertical="center"/>
      <protection/>
    </xf>
    <xf numFmtId="0" fontId="83" fillId="0" borderId="6" xfId="22" applyFont="1" applyBorder="1">
      <alignment/>
      <protection/>
    </xf>
    <xf numFmtId="0" fontId="83" fillId="0" borderId="0" xfId="22" applyFont="1">
      <alignment/>
      <protection/>
    </xf>
    <xf numFmtId="0" fontId="83" fillId="0" borderId="6" xfId="0" applyFont="1" applyBorder="1"/>
    <xf numFmtId="0" fontId="84" fillId="0" borderId="6" xfId="0" applyFont="1" applyBorder="1"/>
    <xf numFmtId="0" fontId="54" fillId="0" borderId="0" xfId="0" applyFont="1"/>
    <xf numFmtId="0" fontId="84" fillId="0" borderId="10" xfId="0" applyFont="1" applyBorder="1"/>
    <xf numFmtId="0" fontId="54" fillId="0" borderId="6" xfId="0" applyFont="1" applyBorder="1"/>
    <xf numFmtId="0" fontId="0" fillId="2" borderId="23" xfId="24" applyFill="1" applyBorder="1">
      <alignment/>
      <protection/>
    </xf>
    <xf numFmtId="0" fontId="83" fillId="2" borderId="23" xfId="0" applyFont="1" applyFill="1" applyBorder="1"/>
    <xf numFmtId="0" fontId="0" fillId="2" borderId="6" xfId="0" applyFont="1" applyFill="1" applyBorder="1"/>
    <xf numFmtId="0" fontId="78" fillId="2" borderId="23" xfId="24" applyFont="1" applyFill="1" applyBorder="1">
      <alignment/>
      <protection/>
    </xf>
    <xf numFmtId="0" fontId="3" fillId="0" borderId="0" xfId="20" applyFont="1" applyAlignment="1">
      <alignment horizontal="center"/>
      <protection/>
    </xf>
    <xf numFmtId="0" fontId="8" fillId="0" borderId="0" xfId="20" applyFont="1">
      <alignment/>
      <protection/>
    </xf>
    <xf numFmtId="0" fontId="4" fillId="0" borderId="0" xfId="20" applyFont="1">
      <alignment/>
      <protection/>
    </xf>
    <xf numFmtId="0" fontId="11" fillId="0" borderId="4" xfId="20" applyFont="1" applyBorder="1" applyAlignment="1">
      <alignment horizontal="left"/>
      <protection/>
    </xf>
    <xf numFmtId="0" fontId="11" fillId="0" borderId="0" xfId="20" applyFont="1" applyAlignment="1">
      <alignment horizontal="left"/>
      <protection/>
    </xf>
    <xf numFmtId="0" fontId="9" fillId="0" borderId="0" xfId="20" applyFont="1">
      <alignment/>
      <protection/>
    </xf>
    <xf numFmtId="0" fontId="2" fillId="0" borderId="0" xfId="20" applyFont="1" applyAlignment="1">
      <alignment horizontal="center"/>
      <protection/>
    </xf>
    <xf numFmtId="0" fontId="9" fillId="0" borderId="0" xfId="20" applyFont="1" applyAlignment="1">
      <alignment horizontal="center" wrapText="1"/>
      <protection/>
    </xf>
    <xf numFmtId="0" fontId="22" fillId="0" borderId="24" xfId="20" applyFont="1" applyBorder="1" applyAlignment="1">
      <alignment horizontal="center"/>
      <protection/>
    </xf>
    <xf numFmtId="0" fontId="22" fillId="0" borderId="25" xfId="20" applyFont="1" applyBorder="1" applyAlignment="1">
      <alignment horizontal="center"/>
      <protection/>
    </xf>
    <xf numFmtId="0" fontId="22" fillId="0" borderId="26" xfId="20" applyFont="1" applyBorder="1" applyAlignment="1">
      <alignment horizontal="center"/>
      <protection/>
    </xf>
    <xf numFmtId="0" fontId="34" fillId="0" borderId="4" xfId="20" applyFont="1" applyBorder="1" applyAlignment="1">
      <alignment horizontal="center"/>
      <protection/>
    </xf>
    <xf numFmtId="0" fontId="33" fillId="0" borderId="0" xfId="20" applyFont="1">
      <alignment/>
      <protection/>
    </xf>
    <xf numFmtId="0" fontId="2" fillId="0" borderId="0" xfId="20" applyFont="1">
      <alignment/>
      <protection/>
    </xf>
    <xf numFmtId="0" fontId="9" fillId="0" borderId="4" xfId="20" applyFont="1" applyBorder="1" applyAlignment="1">
      <alignment horizontal="center"/>
      <protection/>
    </xf>
    <xf numFmtId="0" fontId="35" fillId="0" borderId="27" xfId="20" applyFont="1" applyBorder="1">
      <alignment/>
      <protection/>
    </xf>
    <xf numFmtId="49" fontId="55" fillId="2" borderId="28" xfId="22" applyNumberFormat="1" applyFont="1" applyFill="1" applyBorder="1" applyAlignment="1">
      <alignment horizontal="center" vertical="center"/>
      <protection/>
    </xf>
    <xf numFmtId="49" fontId="55" fillId="2" borderId="29" xfId="22" applyNumberFormat="1" applyFont="1" applyFill="1" applyBorder="1" applyAlignment="1">
      <alignment horizontal="center" vertical="center"/>
      <protection/>
    </xf>
    <xf numFmtId="49" fontId="58" fillId="0" borderId="5" xfId="22" applyNumberFormat="1" applyFont="1" applyBorder="1" applyAlignment="1">
      <alignment horizontal="center" vertical="center"/>
      <protection/>
    </xf>
    <xf numFmtId="0" fontId="55" fillId="2" borderId="30" xfId="22" applyFont="1" applyFill="1" applyBorder="1" applyAlignment="1">
      <alignment horizontal="center" vertical="center"/>
      <protection/>
    </xf>
    <xf numFmtId="0" fontId="55" fillId="2" borderId="31" xfId="22" applyFont="1" applyFill="1" applyBorder="1" applyAlignment="1">
      <alignment horizontal="center" vertical="center"/>
      <protection/>
    </xf>
    <xf numFmtId="49" fontId="60" fillId="0" borderId="0" xfId="22" applyNumberFormat="1" applyFont="1" applyAlignment="1">
      <alignment horizontal="center"/>
      <protection/>
    </xf>
    <xf numFmtId="0" fontId="18" fillId="2" borderId="1" xfId="20" applyFont="1" applyFill="1" applyBorder="1" applyAlignment="1">
      <alignment horizontal="center"/>
      <protection/>
    </xf>
    <xf numFmtId="0" fontId="18" fillId="2" borderId="32" xfId="20" applyFont="1" applyFill="1" applyBorder="1" applyAlignment="1">
      <alignment horizontal="center"/>
      <protection/>
    </xf>
    <xf numFmtId="0" fontId="18" fillId="2" borderId="2" xfId="20" applyFont="1" applyFill="1" applyBorder="1" applyAlignment="1">
      <alignment horizontal="center"/>
      <protection/>
    </xf>
    <xf numFmtId="49" fontId="55" fillId="2" borderId="1" xfId="22" applyNumberFormat="1" applyFont="1" applyFill="1" applyBorder="1" applyAlignment="1">
      <alignment horizontal="center" vertical="center"/>
      <protection/>
    </xf>
    <xf numFmtId="49" fontId="55" fillId="2" borderId="2" xfId="22" applyNumberFormat="1" applyFont="1" applyFill="1" applyBorder="1" applyAlignment="1">
      <alignment horizontal="center" vertical="center"/>
      <protection/>
    </xf>
    <xf numFmtId="49" fontId="58" fillId="0" borderId="5" xfId="26" applyNumberFormat="1" applyFont="1" applyBorder="1" applyAlignment="1">
      <alignment horizontal="center" vertical="center"/>
      <protection/>
    </xf>
    <xf numFmtId="0" fontId="0" fillId="6" borderId="6" xfId="24" applyFont="1" applyFill="1" applyBorder="1">
      <alignment/>
      <protection/>
    </xf>
    <xf numFmtId="0" fontId="58" fillId="6" borderId="6" xfId="24" applyFont="1" applyFill="1" applyBorder="1">
      <alignment/>
      <protection/>
    </xf>
    <xf numFmtId="0" fontId="85" fillId="7" borderId="6" xfId="24" applyFont="1" applyFill="1" applyBorder="1" applyAlignment="1">
      <alignment vertical="center" wrapText="1"/>
      <protection/>
    </xf>
    <xf numFmtId="49" fontId="58" fillId="0" borderId="0" xfId="25" applyNumberFormat="1" applyFont="1">
      <alignment/>
      <protection/>
    </xf>
    <xf numFmtId="0" fontId="86" fillId="0" borderId="6" xfId="26" applyFont="1" applyBorder="1">
      <alignment/>
      <protection/>
    </xf>
    <xf numFmtId="0" fontId="85" fillId="6" borderId="6" xfId="24" applyFont="1" applyFill="1" applyBorder="1" applyAlignment="1">
      <alignment vertical="center" wrapText="1"/>
      <protection/>
    </xf>
    <xf numFmtId="49" fontId="58" fillId="6" borderId="0" xfId="25" applyNumberFormat="1" applyFont="1" applyFill="1">
      <alignment/>
      <protection/>
    </xf>
    <xf numFmtId="0" fontId="87" fillId="6" borderId="6" xfId="24" applyFont="1" applyFill="1" applyBorder="1" applyAlignment="1">
      <alignment wrapText="1"/>
      <protection/>
    </xf>
    <xf numFmtId="0" fontId="87" fillId="6" borderId="6" xfId="26" applyFont="1" applyFill="1" applyBorder="1" applyAlignment="1">
      <alignment vertical="center" wrapText="1"/>
      <protection/>
    </xf>
    <xf numFmtId="0" fontId="86" fillId="6" borderId="6" xfId="26" applyFont="1" applyFill="1" applyBorder="1">
      <alignment/>
      <protection/>
    </xf>
    <xf numFmtId="0" fontId="58" fillId="6" borderId="0" xfId="25" applyFont="1" applyFill="1">
      <alignment/>
      <protection/>
    </xf>
    <xf numFmtId="0" fontId="58" fillId="6" borderId="6" xfId="26" applyFont="1" applyFill="1" applyBorder="1">
      <alignment/>
      <protection/>
    </xf>
    <xf numFmtId="0" fontId="87" fillId="6" borderId="6" xfId="24" applyFont="1" applyFill="1" applyBorder="1" applyAlignment="1">
      <alignment vertical="center" wrapText="1"/>
      <protection/>
    </xf>
    <xf numFmtId="0" fontId="87" fillId="7" borderId="6" xfId="26" applyFont="1" applyFill="1" applyBorder="1" applyAlignment="1">
      <alignment vertical="center" wrapText="1"/>
      <protection/>
    </xf>
    <xf numFmtId="49" fontId="72" fillId="6" borderId="6" xfId="25" applyNumberFormat="1" applyFont="1" applyFill="1" applyBorder="1">
      <alignment/>
      <protection/>
    </xf>
    <xf numFmtId="0" fontId="88" fillId="6" borderId="6" xfId="24" applyFont="1" applyFill="1" applyBorder="1" applyAlignment="1">
      <alignment vertical="center" wrapText="1"/>
      <protection/>
    </xf>
    <xf numFmtId="0" fontId="88" fillId="7" borderId="6" xfId="24" applyFont="1" applyFill="1" applyBorder="1" applyAlignment="1">
      <alignment vertical="center" wrapText="1"/>
      <protection/>
    </xf>
    <xf numFmtId="49" fontId="0" fillId="0" borderId="0" xfId="25" applyNumberFormat="1" applyFont="1">
      <alignment/>
      <protection/>
    </xf>
    <xf numFmtId="49" fontId="0" fillId="0" borderId="0" xfId="25" applyNumberFormat="1" applyFont="1" applyAlignment="1">
      <alignment horizontal="center"/>
      <protection/>
    </xf>
    <xf numFmtId="49" fontId="0" fillId="6" borderId="0" xfId="25" applyNumberFormat="1" applyFont="1" applyFill="1" applyAlignment="1">
      <alignment horizontal="center"/>
      <protection/>
    </xf>
    <xf numFmtId="49" fontId="0" fillId="6" borderId="0" xfId="25" applyNumberFormat="1" applyFont="1" applyFill="1">
      <alignment/>
      <protection/>
    </xf>
    <xf numFmtId="0" fontId="71" fillId="6" borderId="6" xfId="24" applyFont="1" applyFill="1" applyBorder="1" applyAlignment="1">
      <alignment wrapText="1"/>
      <protection/>
    </xf>
    <xf numFmtId="0" fontId="0" fillId="0" borderId="0" xfId="26" applyFont="1">
      <alignment/>
      <protection/>
    </xf>
    <xf numFmtId="0" fontId="71" fillId="6" borderId="6" xfId="26" applyFont="1" applyFill="1" applyBorder="1" applyAlignment="1">
      <alignment vertical="center" wrapText="1"/>
      <protection/>
    </xf>
    <xf numFmtId="0" fontId="85" fillId="6" borderId="10" xfId="24" applyFont="1" applyFill="1" applyBorder="1" applyAlignment="1">
      <alignment vertical="center" wrapText="1"/>
      <protection/>
    </xf>
    <xf numFmtId="0" fontId="85" fillId="7" borderId="10" xfId="24" applyFont="1" applyFill="1" applyBorder="1" applyAlignment="1">
      <alignment vertical="center" wrapText="1"/>
      <protection/>
    </xf>
    <xf numFmtId="0" fontId="0" fillId="0" borderId="9" xfId="26" applyBorder="1">
      <alignment/>
      <protection/>
    </xf>
    <xf numFmtId="0" fontId="77" fillId="6" borderId="14" xfId="26" applyFont="1" applyFill="1" applyBorder="1">
      <alignment/>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Currency 2" xfId="23"/>
    <cellStyle name="Normal 2" xfId="24"/>
    <cellStyle name="Navadno 2" xfId="25"/>
    <cellStyle name="Normal 2 2" xfId="26"/>
  </cellStyles>
  <dxfs count="84">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1943100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2672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10</xdr:col>
      <xdr:colOff>447675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38825" y="0"/>
          <a:ext cx="17907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12</xdr:col>
      <xdr:colOff>800100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96225" y="0"/>
          <a:ext cx="18192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723900</xdr:colOff>
      <xdr:row>0</xdr:row>
      <xdr:rowOff>0</xdr:rowOff>
    </xdr:from>
    <xdr:to>
      <xdr:col>11</xdr:col>
      <xdr:colOff>828675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57975"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3897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276225</xdr:colOff>
      <xdr:row>1</xdr:row>
      <xdr:rowOff>133350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05350" y="0"/>
          <a:ext cx="1866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7620</xdr:rowOff>
        </xdr:from>
        <xdr:to>
          <xdr:col>12</xdr:col>
          <xdr:colOff>441960</xdr:colOff>
          <xdr:row>0</xdr:row>
          <xdr:rowOff>175260</xdr:rowOff>
        </xdr:to>
        <xdr:sp macro="" textlink="">
          <xdr:nvSpPr>
            <xdr:cNvPr id="3073" name="Button 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502920</xdr:colOff>
          <xdr:row>0</xdr:row>
          <xdr:rowOff>182880</xdr:rowOff>
        </xdr:from>
        <xdr:to>
          <xdr:col>12</xdr:col>
          <xdr:colOff>426720</xdr:colOff>
          <xdr:row>1</xdr:row>
          <xdr:rowOff>60960</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2476500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2672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3897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276225</xdr:colOff>
      <xdr:row>1</xdr:row>
      <xdr:rowOff>133350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05350" y="0"/>
          <a:ext cx="1866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7620</xdr:rowOff>
        </xdr:from>
        <xdr:to>
          <xdr:col>12</xdr:col>
          <xdr:colOff>441960</xdr:colOff>
          <xdr:row>0</xdr:row>
          <xdr:rowOff>175260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502920</xdr:colOff>
          <xdr:row>0</xdr:row>
          <xdr:rowOff>182880</xdr:rowOff>
        </xdr:from>
        <xdr:to>
          <xdr:col>12</xdr:col>
          <xdr:colOff>426720</xdr:colOff>
          <xdr:row>1</xdr:row>
          <xdr:rowOff>60960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1943100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2672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3897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276225</xdr:colOff>
      <xdr:row>1</xdr:row>
      <xdr:rowOff>133350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05350" y="0"/>
          <a:ext cx="1866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7620</xdr:rowOff>
        </xdr:from>
        <xdr:to>
          <xdr:col>12</xdr:col>
          <xdr:colOff>441960</xdr:colOff>
          <xdr:row>0</xdr:row>
          <xdr:rowOff>175260</xdr:rowOff>
        </xdr:to>
        <xdr:sp macro="" textlink="">
          <xdr:nvSpPr>
            <xdr:cNvPr id="7169" name="Button 1" hidden="1">
              <a:extLst xmlns:a="http://schemas.openxmlformats.org/drawingml/2006/main">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502920</xdr:colOff>
          <xdr:row>0</xdr:row>
          <xdr:rowOff>182880</xdr:rowOff>
        </xdr:from>
        <xdr:to>
          <xdr:col>12</xdr:col>
          <xdr:colOff>426720</xdr:colOff>
          <xdr:row>1</xdr:row>
          <xdr:rowOff>60960</xdr:rowOff>
        </xdr:to>
        <xdr:sp macro="" textlink="">
          <xdr:nvSpPr>
            <xdr:cNvPr id="7170" name="Button 2" hidden="1">
              <a:extLst xmlns:a="http://schemas.openxmlformats.org/drawingml/2006/main">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2476500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2672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9142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476250</xdr:colOff>
      <xdr:row>1</xdr:row>
      <xdr:rowOff>133350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57825" y="0"/>
          <a:ext cx="1866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7620</xdr:rowOff>
        </xdr:from>
        <xdr:to>
          <xdr:col>12</xdr:col>
          <xdr:colOff>441960</xdr:colOff>
          <xdr:row>0</xdr:row>
          <xdr:rowOff>175260</xdr:rowOff>
        </xdr:to>
        <xdr:sp macro="" textlink="">
          <xdr:nvSpPr>
            <xdr:cNvPr id="9217" name="Button 1" hidden="1">
              <a:extLst xmlns:a="http://schemas.openxmlformats.org/drawingml/2006/main">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502920</xdr:colOff>
          <xdr:row>0</xdr:row>
          <xdr:rowOff>182880</xdr:rowOff>
        </xdr:from>
        <xdr:to>
          <xdr:col>12</xdr:col>
          <xdr:colOff>426720</xdr:colOff>
          <xdr:row>1</xdr:row>
          <xdr:rowOff>60960</xdr:rowOff>
        </xdr:to>
        <xdr:sp macro="" textlink="">
          <xdr:nvSpPr>
            <xdr:cNvPr id="9218" name="Button 2" hidden="1">
              <a:extLst xmlns:a="http://schemas.openxmlformats.org/drawingml/2006/main">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0</xdr:row>
      <xdr:rowOff>0</xdr:rowOff>
    </xdr:from>
    <xdr:to>
      <xdr:col>11</xdr:col>
      <xdr:colOff>742950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00800"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Taja\Desktop\anja-dokumenti\teni&#353;ka%20&#353;ola\SEZONA%2022-23\CELJE%20&#381;REB%20%20midi%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aja\Desktop\anja-dokumenti\teni&#353;ka%20&#353;ola\SEZONA%2022-23\midi%20%20&#381;REBI%208-11%20-%20oto&#269;ec%20-%20apr%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DI TENIS"/>
      <sheetName val="DEČKI - MIDI TENIS -TOL"/>
      <sheetName val="ž round robin žrebna lista"/>
      <sheetName val="ž MIDI  A-C"/>
      <sheetName val="DEKLICE - MIDI TENIS"/>
      <sheetName val="List1"/>
      <sheetName val="List2"/>
    </sheetNames>
    <sheetDataSet>
      <sheetData sheetId="0">
        <row r="6">
          <cell r="A6" t="str">
            <v>OP 8-11 - MIDI TENIS</v>
          </cell>
        </row>
        <row r="10">
          <cell r="E10" t="str">
            <v>ANJA REGENT</v>
          </cell>
        </row>
      </sheetData>
      <sheetData sheetId="1">
        <row r="7">
          <cell r="A7">
            <v>1</v>
          </cell>
          <cell r="C7" t="str">
            <v>CAJHEN, Matevž</v>
          </cell>
        </row>
        <row r="8">
          <cell r="A8">
            <v>2</v>
          </cell>
          <cell r="C8" t="str">
            <v>COKAN, Lars</v>
          </cell>
          <cell r="J8">
            <v>2</v>
          </cell>
        </row>
        <row r="9">
          <cell r="A9">
            <v>3</v>
          </cell>
          <cell r="C9" t="str">
            <v>FLEGO, Matias</v>
          </cell>
          <cell r="J9">
            <v>3</v>
          </cell>
        </row>
        <row r="10">
          <cell r="A10">
            <v>4</v>
          </cell>
          <cell r="C10" t="str">
            <v>GRABNAR, Gasper</v>
          </cell>
        </row>
        <row r="11">
          <cell r="A11">
            <v>5</v>
          </cell>
          <cell r="C11" t="str">
            <v>HRIBAR, Anže</v>
          </cell>
        </row>
        <row r="12">
          <cell r="A12">
            <v>6</v>
          </cell>
          <cell r="C12" t="str">
            <v>HRIBAR, Jure</v>
          </cell>
        </row>
        <row r="13">
          <cell r="A13">
            <v>7</v>
          </cell>
          <cell r="C13" t="str">
            <v>PEROŠA, Benjamin</v>
          </cell>
        </row>
        <row r="14">
          <cell r="A14">
            <v>8</v>
          </cell>
          <cell r="C14" t="str">
            <v>SKETAKO, Val</v>
          </cell>
          <cell r="J14">
            <v>1</v>
          </cell>
        </row>
        <row r="15">
          <cell r="A15">
            <v>9</v>
          </cell>
          <cell r="C15" t="str">
            <v>STANIČ, Timotej</v>
          </cell>
        </row>
        <row r="16">
          <cell r="A16">
            <v>10</v>
          </cell>
          <cell r="C16" t="str">
            <v>STANOJEVIC, Lan</v>
          </cell>
        </row>
        <row r="17">
          <cell r="A17">
            <v>11</v>
          </cell>
          <cell r="C17" t="str">
            <v>ZEVNIK, Jan</v>
          </cell>
        </row>
        <row r="18">
          <cell r="A18">
            <v>12</v>
          </cell>
          <cell r="C18" t="str">
            <v>ZRNIĆ, Aleksej</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sheetData sheetId="4"/>
      <sheetData sheetId="5"/>
      <sheetData sheetId="6">
        <row r="7">
          <cell r="A7">
            <v>1</v>
          </cell>
          <cell r="C7" t="str">
            <v>BABIC, Veronika</v>
          </cell>
        </row>
        <row r="8">
          <cell r="A8">
            <v>2</v>
          </cell>
          <cell r="C8" t="str">
            <v>COKAN, Varis</v>
          </cell>
        </row>
        <row r="9">
          <cell r="A9">
            <v>3</v>
          </cell>
          <cell r="C9" t="str">
            <v>DJURIĆ, Mila Milica</v>
          </cell>
        </row>
        <row r="10">
          <cell r="A10">
            <v>4</v>
          </cell>
          <cell r="C10" t="str">
            <v>LOVŠIN, Ajda</v>
          </cell>
          <cell r="J10">
            <v>1</v>
          </cell>
        </row>
        <row r="11">
          <cell r="A11">
            <v>5</v>
          </cell>
          <cell r="C11" t="str">
            <v>PERIC, Mila</v>
          </cell>
        </row>
        <row r="12">
          <cell r="A12">
            <v>6</v>
          </cell>
          <cell r="C12" t="str">
            <v>REMIŠTAR, Lana</v>
          </cell>
        </row>
        <row r="13">
          <cell r="A13">
            <v>7</v>
          </cell>
          <cell r="C13" t="str">
            <v>SATLER, Isabella</v>
          </cell>
        </row>
        <row r="14">
          <cell r="A14">
            <v>8</v>
          </cell>
          <cell r="C14" t="str">
            <v>SAVSEK, Tesa</v>
          </cell>
          <cell r="J14">
            <v>2</v>
          </cell>
        </row>
        <row r="15">
          <cell r="A15">
            <v>9</v>
          </cell>
          <cell r="C15" t="str">
            <v>STEGOVEC, Elly</v>
          </cell>
        </row>
        <row r="16">
          <cell r="A16">
            <v>10</v>
          </cell>
          <cell r="C16" t="str">
            <v>ČOP, Iva</v>
          </cell>
        </row>
        <row r="17">
          <cell r="A17">
            <v>11</v>
          </cell>
          <cell r="C17" t="str">
            <v>ŠKOFLEK, Isabela</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NI TENIS"/>
      <sheetName val="DEČKI - MIDI TENIS -TOL"/>
      <sheetName val="ž round robin žrebna lista"/>
      <sheetName val="ž RR MINI  A-C"/>
      <sheetName val="DEKLICE - MIDI TENIS"/>
      <sheetName val="List1"/>
      <sheetName val="List2"/>
    </sheetNames>
    <sheetDataSet>
      <sheetData sheetId="0">
        <row r="6">
          <cell r="A6" t="str">
            <v>OP 8-11 - MINI TENIS</v>
          </cell>
        </row>
        <row r="10">
          <cell r="E10" t="str">
            <v>ANJA REGENT</v>
          </cell>
        </row>
      </sheetData>
      <sheetData sheetId="1">
        <row r="7">
          <cell r="A7">
            <v>1</v>
          </cell>
          <cell r="C7" t="str">
            <v>BLASKO, Patrik</v>
          </cell>
        </row>
        <row r="8">
          <cell r="A8">
            <v>2</v>
          </cell>
          <cell r="C8" t="str">
            <v>GRABNAR, Gasper</v>
          </cell>
        </row>
        <row r="9">
          <cell r="A9">
            <v>3</v>
          </cell>
          <cell r="C9" t="str">
            <v>GROSEK, Julian</v>
          </cell>
        </row>
        <row r="10">
          <cell r="A10">
            <v>4</v>
          </cell>
          <cell r="C10" t="str">
            <v>HRIBAR, Anže</v>
          </cell>
        </row>
        <row r="11">
          <cell r="A11">
            <v>5</v>
          </cell>
          <cell r="C11" t="str">
            <v>PEROŠA, Benjamin</v>
          </cell>
        </row>
        <row r="12">
          <cell r="A12">
            <v>6</v>
          </cell>
          <cell r="C12" t="str">
            <v>ZEVNIK, Jan</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sheetData sheetId="4"/>
      <sheetData sheetId="5"/>
      <sheetData sheetId="6">
        <row r="7">
          <cell r="A7">
            <v>1</v>
          </cell>
          <cell r="C7" t="str">
            <v>BABIC, Veronika</v>
          </cell>
        </row>
        <row r="8">
          <cell r="A8">
            <v>2</v>
          </cell>
          <cell r="C8" t="str">
            <v>COKAN, Varis</v>
          </cell>
        </row>
        <row r="9">
          <cell r="A9">
            <v>3</v>
          </cell>
          <cell r="C9" t="str">
            <v>DJURIĆ, Mila Milica</v>
          </cell>
        </row>
        <row r="10">
          <cell r="A10">
            <v>4</v>
          </cell>
          <cell r="C10" t="str">
            <v>PERIC, Mila</v>
          </cell>
        </row>
        <row r="11">
          <cell r="A11">
            <v>5</v>
          </cell>
          <cell r="C11" t="str">
            <v>REMIŠTAR, Lana</v>
          </cell>
        </row>
        <row r="12">
          <cell r="A12">
            <v>6</v>
          </cell>
          <cell r="C12" t="str">
            <v>SATLER, Isabella</v>
          </cell>
        </row>
        <row r="13">
          <cell r="A13">
            <v>7</v>
          </cell>
          <cell r="C13" t="str">
            <v>SIMONKA, Sofia Ana</v>
          </cell>
        </row>
        <row r="14">
          <cell r="A14">
            <v>8</v>
          </cell>
          <cell r="C14" t="str">
            <v>ZLATANOVIĆ, Zoja</v>
          </cell>
        </row>
        <row r="15">
          <cell r="A15">
            <v>9</v>
          </cell>
          <cell r="C15" t="str">
            <v>ŠKOFLEK, Isabela</v>
          </cell>
        </row>
        <row r="16">
          <cell r="A16">
            <v>10</v>
          </cell>
          <cell r="C16" t="str">
            <v>VUKOVIĆ, Taja</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sheetData sheetId="9"/>
      <sheetData sheetId="10"/>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FA49-301C-4D0F-86A0-A8514B6F80E2}">
  <dimension ref="A1:IU213"/>
  <sheetViews>
    <sheetView showGridLines="0" showZeros="0" zoomScale="50" zoomScaleNormal="50" workbookViewId="0" topLeftCell="A1">
      <selection activeCell="AH8" sqref="AH8"/>
    </sheetView>
  </sheetViews>
  <sheetFormatPr defaultColWidth="15.28125" defaultRowHeight="12.75"/>
  <cols>
    <col min="1" max="1" width="10.421875" style="73" customWidth="1"/>
    <col min="2" max="2" width="5.57421875" style="73" customWidth="1"/>
    <col min="3" max="3" width="18.8515625" style="73" customWidth="1"/>
    <col min="4" max="4" width="46.421875" style="73" customWidth="1"/>
    <col min="5" max="5" width="31.7109375" style="73" customWidth="1"/>
    <col min="6" max="6" width="19.28125" style="73" customWidth="1"/>
    <col min="7" max="11" width="18.57421875" style="73" customWidth="1"/>
    <col min="12" max="12" width="18.8515625" style="73" customWidth="1"/>
    <col min="13" max="13" width="4.140625" style="74" customWidth="1"/>
    <col min="14" max="14" width="14.57421875" style="5" customWidth="1"/>
    <col min="15" max="15" width="11.140625" style="67" hidden="1" customWidth="1"/>
    <col min="16" max="16" width="24.8515625" style="67" hidden="1" customWidth="1"/>
    <col min="17" max="17" width="18.8515625" style="67" hidden="1" customWidth="1"/>
    <col min="18" max="24" width="14.57421875" style="67" hidden="1" customWidth="1"/>
    <col min="25" max="25" width="24.421875" style="67" hidden="1" customWidth="1"/>
    <col min="26" max="26" width="20.421875" style="67" hidden="1" customWidth="1"/>
    <col min="27" max="32" width="15.28125" style="67"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93" t="s">
        <v>0</v>
      </c>
      <c r="I1" s="293"/>
      <c r="J1" s="293"/>
      <c r="K1" s="293"/>
      <c r="L1" s="293"/>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94"/>
      <c r="I2" s="7" t="s">
        <v>1</v>
      </c>
      <c r="J2" s="7"/>
      <c r="K2" s="8"/>
      <c r="L2" s="9"/>
      <c r="M2" s="2"/>
      <c r="N2" s="3"/>
      <c r="O2" s="10" t="str">
        <f>'[3]vnos podatkov'!$A$6</f>
        <v>OP 8-11 - MIDI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94"/>
      <c r="I3" s="12" t="s">
        <v>2</v>
      </c>
      <c r="J3" s="12"/>
      <c r="K3" s="13"/>
      <c r="L3" s="8">
        <f>'[3]vnos podatkov'!$B$8</f>
        <v>0</v>
      </c>
      <c r="M3" s="2"/>
      <c r="N3" s="3"/>
      <c r="O3" s="14">
        <f>'[3]vnos podatkov'!$A$8</f>
        <v>0</v>
      </c>
      <c r="P3" s="14">
        <f>'[3]vnos podatkov'!$B$8</f>
        <v>0</v>
      </c>
      <c r="Q3" s="14">
        <f>'[3]vnos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95" t="s">
        <v>3</v>
      </c>
      <c r="D4" s="295"/>
      <c r="E4" s="296" t="s">
        <v>58</v>
      </c>
      <c r="F4" s="296">
        <f>'[3]vnos podatkov'!$C$10</f>
        <v>0</v>
      </c>
      <c r="G4" s="297">
        <f>'[3]vnos podatkov'!$C$10</f>
        <v>0</v>
      </c>
      <c r="H4" s="297">
        <f>'[3]vnos podatkov'!$C$10</f>
        <v>0</v>
      </c>
      <c r="I4" s="17" t="s">
        <v>4</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95" t="s">
        <v>5</v>
      </c>
      <c r="D5" s="295"/>
      <c r="E5" s="296" t="str">
        <f>'[3]vnos podatkov'!$A$6</f>
        <v>OP 8-11 - MIDI TENIS</v>
      </c>
      <c r="F5" s="296"/>
      <c r="G5" s="297"/>
      <c r="H5" s="297"/>
      <c r="I5" s="298" t="s">
        <v>6</v>
      </c>
      <c r="J5" s="298"/>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45" customHeight="1" thickBot="1">
      <c r="A7" s="1"/>
      <c r="B7" s="1"/>
      <c r="C7" s="22" t="s">
        <v>7</v>
      </c>
      <c r="D7" s="23"/>
      <c r="E7" s="24"/>
      <c r="F7" s="25"/>
      <c r="G7" s="299"/>
      <c r="H7" s="299"/>
      <c r="I7" s="299"/>
      <c r="J7" s="299"/>
      <c r="K7" s="300" t="s">
        <v>8</v>
      </c>
      <c r="L7" s="300" t="s">
        <v>9</v>
      </c>
      <c r="M7" s="2"/>
      <c r="N7" s="27"/>
      <c r="O7" s="301" t="s">
        <v>10</v>
      </c>
      <c r="P7" s="302"/>
      <c r="Q7" s="302"/>
      <c r="R7" s="302"/>
      <c r="S7" s="303"/>
      <c r="T7" s="14"/>
      <c r="U7" s="14"/>
      <c r="V7" s="14"/>
      <c r="W7" s="14"/>
      <c r="X7" s="14"/>
      <c r="Y7" s="14"/>
      <c r="Z7" s="14"/>
      <c r="AA7" s="14"/>
      <c r="AB7" s="14"/>
      <c r="AC7" s="14"/>
      <c r="AD7" s="14"/>
      <c r="AE7" s="14"/>
      <c r="AF7" s="14"/>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t="s">
        <v>11</v>
      </c>
      <c r="D8" s="29" t="s">
        <v>12</v>
      </c>
      <c r="E8" s="29" t="s">
        <v>13</v>
      </c>
      <c r="F8" s="29" t="s">
        <v>14</v>
      </c>
      <c r="G8" s="299"/>
      <c r="H8" s="299"/>
      <c r="I8" s="299"/>
      <c r="J8" s="299"/>
      <c r="K8" s="300"/>
      <c r="L8" s="300"/>
      <c r="M8" s="2"/>
      <c r="N8" s="31"/>
      <c r="O8" s="32" t="s">
        <v>11</v>
      </c>
      <c r="P8" s="32" t="s">
        <v>12</v>
      </c>
      <c r="Q8" s="32" t="s">
        <v>13</v>
      </c>
      <c r="R8" s="32" t="s">
        <v>14</v>
      </c>
      <c r="S8" s="33"/>
      <c r="T8" s="33"/>
      <c r="U8" s="33"/>
      <c r="V8" s="33"/>
      <c r="W8" s="32"/>
      <c r="X8" s="32" t="s">
        <v>11</v>
      </c>
      <c r="Y8" s="32" t="s">
        <v>12</v>
      </c>
      <c r="Z8" s="32" t="s">
        <v>13</v>
      </c>
      <c r="AA8" s="32" t="s">
        <v>14</v>
      </c>
      <c r="AB8" s="32"/>
      <c r="AC8" s="32"/>
      <c r="AD8" s="32"/>
      <c r="AE8" s="32"/>
      <c r="AF8" s="34" t="s">
        <v>15</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72" customHeight="1">
      <c r="A9" s="36">
        <v>8</v>
      </c>
      <c r="B9" s="37">
        <v>1</v>
      </c>
      <c r="C9" s="38" t="str">
        <f>UPPER(IF($A9="","",VLOOKUP($A9,'[3]m round robin žrebna lista'!$A$7:$R$128,2)))</f>
        <v/>
      </c>
      <c r="D9" s="39" t="str">
        <f>UPPER(IF($A9="","",VLOOKUP($A9,'[3]m round robin žrebna lista'!$A$7:$R$128,3)))</f>
        <v>SKETAKO, VAL</v>
      </c>
      <c r="E9" s="39" t="str">
        <f>PROPER(IF($A9="","",VLOOKUP($A9,'[3]m round robin žrebna lista'!$A$7:$R$128,4)))</f>
        <v/>
      </c>
      <c r="F9" s="40" t="s">
        <v>118</v>
      </c>
      <c r="G9" s="41"/>
      <c r="H9" s="42" t="s">
        <v>98</v>
      </c>
      <c r="I9" s="42" t="s">
        <v>98</v>
      </c>
      <c r="J9" s="42" t="s">
        <v>128</v>
      </c>
      <c r="K9" s="43">
        <v>2</v>
      </c>
      <c r="L9" s="43">
        <v>2</v>
      </c>
      <c r="M9" s="44">
        <f>IF($A9="","",VLOOKUP($A9,'[3]m round robin žrebna lista'!$A$7:$R$128,14))</f>
        <v>0</v>
      </c>
      <c r="N9" s="4"/>
      <c r="O9" s="45" t="str">
        <f>UPPER(IF($A9="","",VLOOKUP($A9,'[3]m round robin žrebna lista'!$A$7:$R$128,2)))</f>
        <v/>
      </c>
      <c r="P9" s="45" t="str">
        <f>UPPER(IF($A9="","",VLOOKUP($A9,'[3]m round robin žrebna lista'!$A$7:$R$128,3)))</f>
        <v>SKETAKO, VAL</v>
      </c>
      <c r="Q9" s="45" t="str">
        <f>PROPER(IF($A9="","",VLOOKUP($A9,'[3]m round robin žrebna lista'!$A$7:$R$128,4)))</f>
        <v/>
      </c>
      <c r="R9" s="45" t="str">
        <f>UPPER(IF($A9="","",VLOOKUP($A9,'[3]m round robin žrebna lista'!$A$7:$R$128,5)))</f>
        <v/>
      </c>
      <c r="S9" s="46"/>
      <c r="T9" s="47"/>
      <c r="U9" s="47"/>
      <c r="V9" s="47"/>
      <c r="W9" s="11"/>
      <c r="X9" s="45" t="str">
        <f>UPPER(IF($A9="","",VLOOKUP($A9,'[3]m round robin žrebna lista'!$A$7:$R$128,2)))</f>
        <v/>
      </c>
      <c r="Y9" s="45" t="str">
        <f>UPPER(IF($A9="","",VLOOKUP($A9,'[3]m round robin žrebna lista'!$A$7:$R$128,3)))</f>
        <v>SKETAKO, VAL</v>
      </c>
      <c r="Z9" s="45" t="str">
        <f>PROPER(IF($A9="","",VLOOKUP($A9,'[3]m round robin žrebna lista'!$A$7:$R$128,4)))</f>
        <v/>
      </c>
      <c r="AA9" s="45" t="str">
        <f>UPPER(IF($A9="","",VLOOKUP($A9,'[3]m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6">
        <v>1</v>
      </c>
      <c r="B10" s="37">
        <v>2</v>
      </c>
      <c r="C10" s="38"/>
      <c r="D10" s="39" t="str">
        <f>UPPER(IF($A10="","",VLOOKUP($A10,'[3]m round robin žrebna lista'!$A$7:$R$128,3)))</f>
        <v>CAJHEN, MATEVŽ</v>
      </c>
      <c r="E10" s="39" t="str">
        <f>PROPER(IF($A10="","",VLOOKUP($A10,'[3]m round robin žrebna lista'!$A$7:$R$128,4)))</f>
        <v/>
      </c>
      <c r="F10" s="40" t="s">
        <v>118</v>
      </c>
      <c r="G10" s="42" t="s">
        <v>128</v>
      </c>
      <c r="H10" s="41"/>
      <c r="I10" s="42" t="s">
        <v>99</v>
      </c>
      <c r="J10" s="42" t="s">
        <v>128</v>
      </c>
      <c r="K10" s="43">
        <v>1</v>
      </c>
      <c r="L10" s="43">
        <v>3</v>
      </c>
      <c r="M10" s="44">
        <f>IF($A10="","",VLOOKUP($A10,'[3]m round robin žrebna lista'!$A$7:$R$128,14))</f>
        <v>0</v>
      </c>
      <c r="N10" s="4"/>
      <c r="O10" s="45" t="str">
        <f>UPPER(IF($A10="","",VLOOKUP($A10,'[3]m round robin žrebna lista'!$A$7:$R$128,2)))</f>
        <v/>
      </c>
      <c r="P10" s="45" t="str">
        <f>UPPER(IF($A10="","",VLOOKUP($A10,'[3]m round robin žrebna lista'!$A$7:$R$128,3)))</f>
        <v>CAJHEN, MATEVŽ</v>
      </c>
      <c r="Q10" s="45" t="str">
        <f>PROPER(IF($A10="","",VLOOKUP($A10,'[3]m round robin žrebna lista'!$A$7:$R$128,4)))</f>
        <v/>
      </c>
      <c r="R10" s="45" t="str">
        <f>UPPER(IF($A10="","",VLOOKUP($A10,'[3]m round robin žrebna lista'!$A$7:$R$128,5)))</f>
        <v/>
      </c>
      <c r="S10" s="47"/>
      <c r="T10" s="46"/>
      <c r="U10" s="47"/>
      <c r="V10" s="47"/>
      <c r="W10" s="11"/>
      <c r="X10" s="45" t="str">
        <f>UPPER(IF($A10="","",VLOOKUP($A10,'[3]m round robin žrebna lista'!$A$7:$R$128,2)))</f>
        <v/>
      </c>
      <c r="Y10" s="45" t="str">
        <f>UPPER(IF($A10="","",VLOOKUP($A10,'[3]m round robin žrebna lista'!$A$7:$R$128,3)))</f>
        <v>CAJHEN, MATEVŽ</v>
      </c>
      <c r="Z10" s="45" t="str">
        <f>PROPER(IF($A10="","",VLOOKUP($A10,'[3]m round robin žrebna lista'!$A$7:$R$128,4)))</f>
        <v/>
      </c>
      <c r="AA10" s="45" t="str">
        <f>UPPER(IF($A10="","",VLOOKUP($A10,'[3]m round robin žrebna lista'!$A$7:$R$128,5)))</f>
        <v/>
      </c>
      <c r="AB10" s="47" t="str">
        <f>IF(S10="","",IF(S10="1bb","1bb",IF(S10="2bb","2bb",IF(S10=1,0,M9))))</f>
        <v/>
      </c>
      <c r="AC10" s="46"/>
      <c r="AD10" s="47" t="str">
        <f>IF(U10="","",IF(U10="2bb","2bb",IF(U10="3bb","3bb",IF(U10=2,M11,0))))</f>
        <v/>
      </c>
      <c r="AE10" s="47" t="str">
        <f>IF(V10="","",IF(V10="2bb","2bb",IF(V10="4bb","4bb",IF(V10=2,M12,0))))</f>
        <v/>
      </c>
      <c r="AF10" s="48">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6">
        <v>6</v>
      </c>
      <c r="B11" s="49">
        <v>3</v>
      </c>
      <c r="C11" s="38" t="str">
        <f>UPPER(IF($A11="","",VLOOKUP($A11,'[3]m round robin žrebna lista'!$A$7:$R$128,2)))</f>
        <v/>
      </c>
      <c r="D11" s="39" t="str">
        <f>UPPER(IF($A11="","",VLOOKUP($A11,'[3]m round robin žrebna lista'!$A$7:$R$128,3)))</f>
        <v>HRIBAR, JURE</v>
      </c>
      <c r="E11" s="39" t="str">
        <f>PROPER(IF($A11="","",VLOOKUP($A11,'[3]m round robin žrebna lista'!$A$7:$R$128,4)))</f>
        <v/>
      </c>
      <c r="F11" s="40" t="s">
        <v>119</v>
      </c>
      <c r="G11" s="42" t="s">
        <v>128</v>
      </c>
      <c r="H11" s="42" t="s">
        <v>71</v>
      </c>
      <c r="I11" s="41"/>
      <c r="J11" s="42" t="s">
        <v>128</v>
      </c>
      <c r="K11" s="43">
        <v>0</v>
      </c>
      <c r="L11" s="43">
        <v>4</v>
      </c>
      <c r="M11" s="44">
        <f>IF($A11="","",VLOOKUP($A11,'[3]m round robin žrebna lista'!$A$7:$R$128,14))</f>
        <v>0</v>
      </c>
      <c r="N11" s="4"/>
      <c r="O11" s="45" t="str">
        <f>UPPER(IF($A11="","",VLOOKUP($A11,'[3]m round robin žrebna lista'!$A$7:$R$128,2)))</f>
        <v/>
      </c>
      <c r="P11" s="45" t="str">
        <f>UPPER(IF($A11="","",VLOOKUP($A11,'[3]m round robin žrebna lista'!$A$7:$R$128,3)))</f>
        <v>HRIBAR, JURE</v>
      </c>
      <c r="Q11" s="45" t="str">
        <f>PROPER(IF($A11="","",VLOOKUP($A11,'[3]m round robin žrebna lista'!$A$7:$R$128,4)))</f>
        <v/>
      </c>
      <c r="R11" s="45" t="str">
        <f>UPPER(IF($A11="","",VLOOKUP($A11,'[3]m round robin žrebna lista'!$A$7:$R$128,5)))</f>
        <v/>
      </c>
      <c r="S11" s="47"/>
      <c r="T11" s="47"/>
      <c r="U11" s="46"/>
      <c r="V11" s="47"/>
      <c r="W11" s="11"/>
      <c r="X11" s="45" t="str">
        <f>UPPER(IF($A11="","",VLOOKUP($A11,'[3]m round robin žrebna lista'!$A$7:$R$128,2)))</f>
        <v/>
      </c>
      <c r="Y11" s="45" t="str">
        <f>UPPER(IF($A11="","",VLOOKUP($A11,'[3]m round robin žrebna lista'!$A$7:$R$128,3)))</f>
        <v>HRIBAR, JURE</v>
      </c>
      <c r="Z11" s="45" t="str">
        <f>PROPER(IF($A11="","",VLOOKUP($A11,'[3]m round robin žrebna lista'!$A$7:$R$128,4)))</f>
        <v/>
      </c>
      <c r="AA11" s="45" t="str">
        <f>UPPER(IF($A11="","",VLOOKUP($A11,'[3]m round robin žrebna lista'!$A$7:$R$128,5)))</f>
        <v/>
      </c>
      <c r="AB11" s="47" t="str">
        <f>IF(S11="","",IF(S11="1bb","1bb",IF(S11="3bb","3bb",IF(S11=1,0,M9))))</f>
        <v/>
      </c>
      <c r="AC11" s="47" t="str">
        <f>IF(T11="","",IF(T11="2bb","2bb",IF(T11="3bb","3bb",IF(T11=2,0,M10))))</f>
        <v/>
      </c>
      <c r="AD11" s="46"/>
      <c r="AE11" s="47" t="str">
        <f>IF(V11="","",IF(V11="3bb","3bb",IF(V11="4bb","4bb",IF(V11=3,M12,0))))</f>
        <v/>
      </c>
      <c r="AF11" s="48">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6">
        <v>9</v>
      </c>
      <c r="B12" s="37">
        <v>4</v>
      </c>
      <c r="C12" s="38" t="str">
        <f>UPPER(IF($A12="","",VLOOKUP($A12,'[3]m round robin žrebna lista'!$A$7:$R$128,2)))</f>
        <v/>
      </c>
      <c r="D12" s="39" t="str">
        <f>UPPER(IF($A12="","",VLOOKUP($A12,'[3]m round robin žrebna lista'!$A$7:$R$128,3)))</f>
        <v>STANIČ, TIMOTEJ</v>
      </c>
      <c r="E12" s="39" t="str">
        <f>PROPER(IF($A12="","",VLOOKUP($A12,'[3]m round robin žrebna lista'!$A$7:$R$128,4)))</f>
        <v/>
      </c>
      <c r="F12" s="40" t="s">
        <v>120</v>
      </c>
      <c r="G12" s="42" t="s">
        <v>98</v>
      </c>
      <c r="H12" s="42" t="s">
        <v>98</v>
      </c>
      <c r="I12" s="42" t="s">
        <v>98</v>
      </c>
      <c r="J12" s="41"/>
      <c r="K12" s="43">
        <v>3</v>
      </c>
      <c r="L12" s="43">
        <v>1</v>
      </c>
      <c r="M12" s="44">
        <f>IF($A12="","",VLOOKUP($A12,'[3]m round robin žrebna lista'!$A$7:$R$128,14))</f>
        <v>0</v>
      </c>
      <c r="N12" s="4"/>
      <c r="O12" s="45" t="str">
        <f>UPPER(IF($A12="","",VLOOKUP($A12,'[3]m round robin žrebna lista'!$A$7:$R$128,2)))</f>
        <v/>
      </c>
      <c r="P12" s="45" t="str">
        <f>UPPER(IF($A12="","",VLOOKUP($A12,'[3]m round robin žrebna lista'!$A$7:$R$128,3)))</f>
        <v>STANIČ, TIMOTEJ</v>
      </c>
      <c r="Q12" s="45" t="str">
        <f>PROPER(IF($A12="","",VLOOKUP($A12,'[3]m round robin žrebna lista'!$A$7:$R$128,4)))</f>
        <v/>
      </c>
      <c r="R12" s="45" t="str">
        <f>UPPER(IF($A12="","",VLOOKUP($A12,'[3]m round robin žrebna lista'!$A$7:$R$128,5)))</f>
        <v/>
      </c>
      <c r="S12" s="47"/>
      <c r="T12" s="47"/>
      <c r="U12" s="47"/>
      <c r="V12" s="46"/>
      <c r="W12" s="11"/>
      <c r="X12" s="45" t="str">
        <f>UPPER(IF($A12="","",VLOOKUP($A12,'[3]m round robin žrebna lista'!$A$7:$R$128,2)))</f>
        <v/>
      </c>
      <c r="Y12" s="45" t="str">
        <f>UPPER(IF($A12="","",VLOOKUP($A12,'[3]m round robin žrebna lista'!$A$7:$R$128,3)))</f>
        <v>STANIČ, TIMOTEJ</v>
      </c>
      <c r="Z12" s="45" t="str">
        <f>PROPER(IF($A12="","",VLOOKUP($A12,'[3]m round robin žrebna lista'!$A$7:$R$128,4)))</f>
        <v/>
      </c>
      <c r="AA12" s="45" t="str">
        <f>UPPER(IF($A12="","",VLOOKUP($A12,'[3]m round robin žrebna lista'!$A$7:$R$128,5)))</f>
        <v/>
      </c>
      <c r="AB12" s="47" t="str">
        <f>IF(S12="","",IF(S12="1bb","1bb",IF(S12="4bb","4bb",IF(S12=1,0,M9))))</f>
        <v/>
      </c>
      <c r="AC12" s="47" t="str">
        <f>IF(T12="","",IF(T12="2bb","2bb",IF(T12="4bb","4bb",IF(T12=2,0,M10))))</f>
        <v/>
      </c>
      <c r="AD12" s="47" t="str">
        <f>IF(U12="","",IF(U12="3bb","3bb",IF(U12="4bb","4bb",IF(U12=3,0,M11))))</f>
        <v/>
      </c>
      <c r="AE12" s="46"/>
      <c r="AF12" s="48">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0"/>
      <c r="B13" s="51"/>
      <c r="C13" s="52"/>
      <c r="D13" s="53"/>
      <c r="E13" s="53"/>
      <c r="F13" s="54"/>
      <c r="G13" s="55"/>
      <c r="H13" s="55"/>
      <c r="I13" s="55"/>
      <c r="J13" s="56"/>
      <c r="K13" s="57"/>
      <c r="L13" s="57"/>
      <c r="M13" s="44"/>
      <c r="N13" s="4"/>
      <c r="O13" s="11"/>
      <c r="P13" s="11"/>
      <c r="Q13" s="11"/>
      <c r="R13" s="11"/>
      <c r="S13" s="33"/>
      <c r="T13" s="33"/>
      <c r="U13" s="33"/>
      <c r="V13" s="58"/>
      <c r="W13" s="11"/>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16</v>
      </c>
      <c r="D14" s="23"/>
      <c r="E14" s="24"/>
      <c r="F14" s="25"/>
      <c r="G14" s="299"/>
      <c r="H14" s="299"/>
      <c r="I14" s="299"/>
      <c r="J14" s="299"/>
      <c r="K14" s="300" t="s">
        <v>8</v>
      </c>
      <c r="L14" s="300"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t="s">
        <v>11</v>
      </c>
      <c r="D15" s="29" t="s">
        <v>12</v>
      </c>
      <c r="E15" s="59" t="s">
        <v>13</v>
      </c>
      <c r="F15" s="29" t="s">
        <v>14</v>
      </c>
      <c r="G15" s="299"/>
      <c r="H15" s="299"/>
      <c r="I15" s="299"/>
      <c r="J15" s="299"/>
      <c r="K15" s="300"/>
      <c r="L15" s="300"/>
      <c r="M15" s="2"/>
      <c r="N15" s="31"/>
      <c r="O15" s="32" t="s">
        <v>11</v>
      </c>
      <c r="P15" s="32" t="s">
        <v>12</v>
      </c>
      <c r="Q15" s="32" t="s">
        <v>13</v>
      </c>
      <c r="R15" s="32" t="s">
        <v>14</v>
      </c>
      <c r="S15" s="33"/>
      <c r="T15" s="30"/>
      <c r="U15" s="30"/>
      <c r="V15" s="30"/>
      <c r="W15" s="30"/>
      <c r="X15" s="32" t="s">
        <v>11</v>
      </c>
      <c r="Y15" s="32" t="s">
        <v>12</v>
      </c>
      <c r="Z15" s="32" t="s">
        <v>13</v>
      </c>
      <c r="AA15" s="32" t="s">
        <v>14</v>
      </c>
      <c r="AB15" s="32"/>
      <c r="AC15" s="32"/>
      <c r="AD15" s="32"/>
      <c r="AE15" s="32"/>
      <c r="AF15" s="34" t="s">
        <v>15</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72.9" customHeight="1">
      <c r="A16" s="36">
        <v>2</v>
      </c>
      <c r="B16" s="37">
        <v>1</v>
      </c>
      <c r="C16" s="38" t="str">
        <f>UPPER(IF($A16="","",VLOOKUP($A16,'[3]m round robin žrebna lista'!$A$7:$R$128,2)))</f>
        <v/>
      </c>
      <c r="D16" s="39" t="str">
        <f>UPPER(IF($A16="","",VLOOKUP($A16,'[3]m round robin žrebna lista'!$A$7:$R$128,3)))</f>
        <v>COKAN, LARS</v>
      </c>
      <c r="E16" s="39" t="str">
        <f>PROPER(IF($A16="","",VLOOKUP($A16,'[3]m round robin žrebna lista'!$A$7:$R$128,4)))</f>
        <v/>
      </c>
      <c r="F16" s="40" t="s">
        <v>121</v>
      </c>
      <c r="G16" s="41"/>
      <c r="H16" s="42" t="s">
        <v>98</v>
      </c>
      <c r="I16" s="42" t="s">
        <v>98</v>
      </c>
      <c r="J16" s="42" t="s">
        <v>98</v>
      </c>
      <c r="K16" s="43">
        <v>3</v>
      </c>
      <c r="L16" s="43">
        <v>1</v>
      </c>
      <c r="M16" s="44">
        <f>IF($A16="","",VLOOKUP($A16,'[3]m round robin žrebna lista'!$A$7:$R$128,14))</f>
        <v>0</v>
      </c>
      <c r="N16" s="4"/>
      <c r="O16" s="45" t="str">
        <f>UPPER(IF($A16="","",VLOOKUP($A16,'[3]m round robin žrebna lista'!$A$7:$R$128,2)))</f>
        <v/>
      </c>
      <c r="P16" s="45" t="str">
        <f>UPPER(IF($A16="","",VLOOKUP($A16,'[3]m round robin žrebna lista'!$A$7:$R$128,3)))</f>
        <v>COKAN, LARS</v>
      </c>
      <c r="Q16" s="45" t="str">
        <f>PROPER(IF($A16="","",VLOOKUP($A16,'[3]m round robin žrebna lista'!$A$7:$R$128,4)))</f>
        <v/>
      </c>
      <c r="R16" s="45" t="str">
        <f>UPPER(IF($A16="","",VLOOKUP($A16,'[3]m round robin žrebna lista'!$A$7:$R$128,5)))</f>
        <v/>
      </c>
      <c r="S16" s="46"/>
      <c r="T16" s="47"/>
      <c r="U16" s="47"/>
      <c r="V16" s="47"/>
      <c r="W16" s="4"/>
      <c r="X16" s="45" t="str">
        <f>UPPER(IF($A16="","",VLOOKUP($A16,'[3]m round robin žrebna lista'!$A$7:$R$128,2)))</f>
        <v/>
      </c>
      <c r="Y16" s="45" t="str">
        <f>UPPER(IF($A16="","",VLOOKUP($A16,'[3]m round robin žrebna lista'!$A$7:$R$128,3)))</f>
        <v>COKAN, LARS</v>
      </c>
      <c r="Z16" s="45" t="str">
        <f>PROPER(IF($A16="","",VLOOKUP($A16,'[3]m round robin žrebna lista'!$A$7:$R$128,4)))</f>
        <v/>
      </c>
      <c r="AA16" s="45" t="str">
        <f>UPPER(IF($A16="","",VLOOKUP($A16,'[3]m round robin žrebna lista'!$A$7:$R$128,5)))</f>
        <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6">
        <v>4</v>
      </c>
      <c r="B17" s="37">
        <v>2</v>
      </c>
      <c r="C17" s="38" t="str">
        <f>UPPER(IF($A17="","",VLOOKUP($A17,'[3]m round robin žrebna lista'!$A$7:$R$128,2)))</f>
        <v/>
      </c>
      <c r="D17" s="39" t="str">
        <f>UPPER(IF($A17="","",VLOOKUP($A17,'[3]m round robin žrebna lista'!$A$7:$R$128,3)))</f>
        <v>GRABNAR, GASPER</v>
      </c>
      <c r="E17" s="39" t="str">
        <f>PROPER(IF($A17="","",VLOOKUP($A17,'[3]m round robin žrebna lista'!$A$7:$R$128,4)))</f>
        <v/>
      </c>
      <c r="F17" s="40" t="s">
        <v>118</v>
      </c>
      <c r="G17" s="42" t="s">
        <v>128</v>
      </c>
      <c r="H17" s="41"/>
      <c r="I17" s="42" t="s">
        <v>128</v>
      </c>
      <c r="J17" s="42" t="s">
        <v>99</v>
      </c>
      <c r="K17" s="43">
        <v>1</v>
      </c>
      <c r="L17" s="43">
        <v>3</v>
      </c>
      <c r="M17" s="44">
        <f>IF($A17="","",VLOOKUP($A17,'[3]m round robin žrebna lista'!$A$7:$R$128,14))</f>
        <v>0</v>
      </c>
      <c r="N17" s="4"/>
      <c r="O17" s="45" t="str">
        <f>UPPER(IF($A17="","",VLOOKUP($A17,'[3]m round robin žrebna lista'!$A$7:$R$128,2)))</f>
        <v/>
      </c>
      <c r="P17" s="45" t="str">
        <f>UPPER(IF($A17="","",VLOOKUP($A17,'[3]m round robin žrebna lista'!$A$7:$R$128,3)))</f>
        <v>GRABNAR, GASPER</v>
      </c>
      <c r="Q17" s="45" t="str">
        <f>PROPER(IF($A17="","",VLOOKUP($A17,'[3]m round robin žrebna lista'!$A$7:$R$128,4)))</f>
        <v/>
      </c>
      <c r="R17" s="45" t="str">
        <f>UPPER(IF($A17="","",VLOOKUP($A17,'[3]m round robin žrebna lista'!$A$7:$R$128,5)))</f>
        <v/>
      </c>
      <c r="S17" s="47"/>
      <c r="T17" s="46"/>
      <c r="U17" s="47"/>
      <c r="V17" s="47"/>
      <c r="W17" s="4"/>
      <c r="X17" s="45" t="str">
        <f>UPPER(IF($A17="","",VLOOKUP($A17,'[3]m round robin žrebna lista'!$A$7:$R$128,2)))</f>
        <v/>
      </c>
      <c r="Y17" s="45" t="str">
        <f>UPPER(IF($A17="","",VLOOKUP($A17,'[3]m round robin žrebna lista'!$A$7:$R$128,3)))</f>
        <v>GRABNAR, GASPER</v>
      </c>
      <c r="Z17" s="45" t="str">
        <f>PROPER(IF($A17="","",VLOOKUP($A17,'[3]m round robin žrebna lista'!$A$7:$R$128,4)))</f>
        <v/>
      </c>
      <c r="AA17" s="45" t="str">
        <f>UPPER(IF($A17="","",VLOOKUP($A17,'[3]m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6">
        <v>7</v>
      </c>
      <c r="B18" s="37">
        <v>3</v>
      </c>
      <c r="C18" s="38" t="str">
        <f>UPPER(IF($A18="","",VLOOKUP($A18,'[3]m round robin žrebna lista'!$A$7:$R$128,2)))</f>
        <v/>
      </c>
      <c r="D18" s="39" t="str">
        <f>UPPER(IF($A18="","",VLOOKUP($A18,'[3]m round robin žrebna lista'!$A$7:$R$128,3)))</f>
        <v>PEROŠA, BENJAMIN</v>
      </c>
      <c r="E18" s="39" t="str">
        <f>PROPER(IF($A18="","",VLOOKUP($A18,'[3]m round robin žrebna lista'!$A$7:$R$128,4)))</f>
        <v/>
      </c>
      <c r="F18" s="40" t="s">
        <v>122</v>
      </c>
      <c r="G18" s="42" t="s">
        <v>128</v>
      </c>
      <c r="H18" s="42" t="s">
        <v>98</v>
      </c>
      <c r="I18" s="41"/>
      <c r="J18" s="42" t="s">
        <v>98</v>
      </c>
      <c r="K18" s="43">
        <v>2</v>
      </c>
      <c r="L18" s="43">
        <v>2</v>
      </c>
      <c r="M18" s="44">
        <f>IF($A18="","",VLOOKUP($A18,'[3]m round robin žrebna lista'!$A$7:$R$128,14))</f>
        <v>0</v>
      </c>
      <c r="N18" s="4"/>
      <c r="O18" s="45" t="str">
        <f>UPPER(IF($A18="","",VLOOKUP($A18,'[3]m round robin žrebna lista'!$A$7:$R$128,2)))</f>
        <v/>
      </c>
      <c r="P18" s="45" t="str">
        <f>UPPER(IF($A18="","",VLOOKUP($A18,'[3]m round robin žrebna lista'!$A$7:$R$128,3)))</f>
        <v>PEROŠA, BENJAMIN</v>
      </c>
      <c r="Q18" s="45" t="str">
        <f>PROPER(IF($A18="","",VLOOKUP($A18,'[3]m round robin žrebna lista'!$A$7:$R$128,4)))</f>
        <v/>
      </c>
      <c r="R18" s="45" t="str">
        <f>UPPER(IF($A18="","",VLOOKUP($A18,'[3]m round robin žrebna lista'!$A$7:$R$128,5)))</f>
        <v/>
      </c>
      <c r="S18" s="47"/>
      <c r="T18" s="47"/>
      <c r="U18" s="46"/>
      <c r="V18" s="47"/>
      <c r="W18" s="4"/>
      <c r="X18" s="45" t="str">
        <f>UPPER(IF($A18="","",VLOOKUP($A18,'[3]m round robin žrebna lista'!$A$7:$R$128,2)))</f>
        <v/>
      </c>
      <c r="Y18" s="45" t="str">
        <f>UPPER(IF($A18="","",VLOOKUP($A18,'[3]m round robin žrebna lista'!$A$7:$R$128,3)))</f>
        <v>PEROŠA, BENJAMIN</v>
      </c>
      <c r="Z18" s="45" t="str">
        <f>PROPER(IF($A18="","",VLOOKUP($A18,'[3]m round robin žrebna lista'!$A$7:$R$128,4)))</f>
        <v/>
      </c>
      <c r="AA18" s="45" t="str">
        <f>UPPER(IF($A18="","",VLOOKUP($A18,'[3]m round robin žrebna lista'!$A$7:$R$128,5)))</f>
        <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6">
        <v>11</v>
      </c>
      <c r="B19" s="37">
        <v>4</v>
      </c>
      <c r="C19" s="38" t="str">
        <f>UPPER(IF($A19="","",VLOOKUP($A19,'[3]m round robin žrebna lista'!$A$7:$R$128,2)))</f>
        <v/>
      </c>
      <c r="D19" s="39" t="str">
        <f>UPPER(IF($A19="","",VLOOKUP($A19,'[3]m round robin žrebna lista'!$A$7:$R$128,3)))</f>
        <v>ZEVNIK, JAN</v>
      </c>
      <c r="E19" s="39" t="str">
        <f>PROPER(IF($A19="","",VLOOKUP($A19,'[3]m round robin žrebna lista'!$A$7:$R$128,4)))</f>
        <v/>
      </c>
      <c r="F19" s="40" t="s">
        <v>118</v>
      </c>
      <c r="G19" s="42" t="s">
        <v>128</v>
      </c>
      <c r="H19" s="42" t="s">
        <v>71</v>
      </c>
      <c r="I19" s="42" t="s">
        <v>128</v>
      </c>
      <c r="J19" s="41"/>
      <c r="K19" s="43">
        <v>0</v>
      </c>
      <c r="L19" s="43">
        <v>4</v>
      </c>
      <c r="M19" s="44">
        <f>IF($A19="","",VLOOKUP($A19,'[3]m round robin žrebna lista'!$A$7:$R$128,14))</f>
        <v>0</v>
      </c>
      <c r="N19" s="4"/>
      <c r="O19" s="45" t="str">
        <f>UPPER(IF($A19="","",VLOOKUP($A19,'[3]m round robin žrebna lista'!$A$7:$R$128,2)))</f>
        <v/>
      </c>
      <c r="P19" s="45" t="str">
        <f>UPPER(IF($A19="","",VLOOKUP($A19,'[3]m round robin žrebna lista'!$A$7:$R$128,3)))</f>
        <v>ZEVNIK, JAN</v>
      </c>
      <c r="Q19" s="45" t="str">
        <f>PROPER(IF($A19="","",VLOOKUP($A19,'[3]m round robin žrebna lista'!$A$7:$R$128,4)))</f>
        <v/>
      </c>
      <c r="R19" s="45" t="str">
        <f>UPPER(IF($A19="","",VLOOKUP($A19,'[3]m round robin žrebna lista'!$A$7:$R$128,5)))</f>
        <v/>
      </c>
      <c r="S19" s="47"/>
      <c r="T19" s="47"/>
      <c r="U19" s="47"/>
      <c r="V19" s="46"/>
      <c r="W19" s="4"/>
      <c r="X19" s="45" t="str">
        <f>UPPER(IF($A19="","",VLOOKUP($A19,'[3]m round robin žrebna lista'!$A$7:$R$128,2)))</f>
        <v/>
      </c>
      <c r="Y19" s="45" t="str">
        <f>UPPER(IF($A19="","",VLOOKUP($A19,'[3]m round robin žrebna lista'!$A$7:$R$128,3)))</f>
        <v>ZEVNIK, JAN</v>
      </c>
      <c r="Z19" s="45" t="str">
        <f>PROPER(IF($A19="","",VLOOKUP($A19,'[3]m round robin žrebna lista'!$A$7:$R$128,4)))</f>
        <v/>
      </c>
      <c r="AA19" s="45" t="str">
        <f>UPPER(IF($A19="","",VLOOKUP($A19,'[3]m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0"/>
      <c r="B20" s="51"/>
      <c r="C20" s="52"/>
      <c r="D20" s="53"/>
      <c r="E20" s="53"/>
      <c r="F20" s="54"/>
      <c r="G20" s="55"/>
      <c r="H20" s="55"/>
      <c r="I20" s="55"/>
      <c r="J20" s="56"/>
      <c r="K20" s="57"/>
      <c r="L20" s="57"/>
      <c r="M20" s="44"/>
      <c r="N20" s="4"/>
      <c r="O20" s="11"/>
      <c r="P20" s="11"/>
      <c r="Q20" s="11"/>
      <c r="R20" s="11"/>
      <c r="S20" s="33"/>
      <c r="T20" s="33"/>
      <c r="U20" s="33"/>
      <c r="V20" s="58"/>
      <c r="W20" s="4"/>
      <c r="X20" s="11"/>
      <c r="Y20" s="11"/>
      <c r="Z20" s="11"/>
      <c r="AA20" s="11"/>
      <c r="AB20" s="33"/>
      <c r="AC20" s="33"/>
      <c r="AD20" s="33"/>
      <c r="AE20" s="58"/>
      <c r="AF20" s="32"/>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299"/>
      <c r="B21" s="299"/>
      <c r="C21" s="22" t="s">
        <v>17</v>
      </c>
      <c r="D21" s="23"/>
      <c r="E21" s="24"/>
      <c r="F21" s="25"/>
      <c r="G21" s="299"/>
      <c r="H21" s="299"/>
      <c r="I21" s="299"/>
      <c r="J21" s="299"/>
      <c r="K21" s="300" t="s">
        <v>8</v>
      </c>
      <c r="L21" s="300"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5" customFormat="1" ht="40.5" customHeight="1">
      <c r="A22" s="299"/>
      <c r="B22" s="299"/>
      <c r="C22" s="29" t="s">
        <v>11</v>
      </c>
      <c r="D22" s="29" t="s">
        <v>12</v>
      </c>
      <c r="E22" s="59" t="s">
        <v>13</v>
      </c>
      <c r="F22" s="29" t="s">
        <v>14</v>
      </c>
      <c r="G22" s="299"/>
      <c r="H22" s="299"/>
      <c r="I22" s="299"/>
      <c r="J22" s="299"/>
      <c r="K22" s="300"/>
      <c r="L22" s="300"/>
      <c r="M22" s="2"/>
      <c r="N22" s="31"/>
      <c r="O22" s="32" t="s">
        <v>11</v>
      </c>
      <c r="P22" s="32" t="s">
        <v>12</v>
      </c>
      <c r="Q22" s="32" t="s">
        <v>13</v>
      </c>
      <c r="R22" s="32" t="s">
        <v>14</v>
      </c>
      <c r="S22" s="33"/>
      <c r="T22" s="30"/>
      <c r="U22" s="30"/>
      <c r="V22" s="30"/>
      <c r="W22" s="30"/>
      <c r="X22" s="32" t="s">
        <v>11</v>
      </c>
      <c r="Y22" s="32" t="s">
        <v>12</v>
      </c>
      <c r="Z22" s="32" t="s">
        <v>13</v>
      </c>
      <c r="AA22" s="32" t="s">
        <v>14</v>
      </c>
      <c r="AB22" s="32"/>
      <c r="AC22" s="32"/>
      <c r="AD22" s="32"/>
      <c r="AE22" s="32"/>
      <c r="AF22" s="34" t="s">
        <v>15</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ht="72.9" customHeight="1">
      <c r="A23" s="36">
        <v>3</v>
      </c>
      <c r="B23" s="37">
        <v>1</v>
      </c>
      <c r="C23" s="38" t="str">
        <f>UPPER(IF($A23="","",VLOOKUP($A23,'[3]m round robin žrebna lista'!$A$7:$R$128,2)))</f>
        <v/>
      </c>
      <c r="D23" s="39" t="str">
        <f>UPPER(IF($A23="","",VLOOKUP($A23,'[3]m round robin žrebna lista'!$A$7:$R$128,3)))</f>
        <v>FLEGO, MATIAS</v>
      </c>
      <c r="E23" s="39" t="str">
        <f>PROPER(IF($A23="","",VLOOKUP($A23,'[3]m round robin žrebna lista'!$A$7:$R$128,4)))</f>
        <v/>
      </c>
      <c r="F23" s="40" t="s">
        <v>122</v>
      </c>
      <c r="G23" s="41"/>
      <c r="H23" s="42" t="s">
        <v>98</v>
      </c>
      <c r="I23" s="42" t="s">
        <v>128</v>
      </c>
      <c r="J23" s="42" t="s">
        <v>98</v>
      </c>
      <c r="K23" s="43">
        <v>2</v>
      </c>
      <c r="L23" s="43">
        <v>2</v>
      </c>
      <c r="M23" s="44">
        <f>IF($A23="","",VLOOKUP($A23,'[3]m round robin žrebna lista'!$A$7:$R$128,14))</f>
        <v>0</v>
      </c>
      <c r="N23" s="4"/>
      <c r="O23" s="45" t="str">
        <f>UPPER(IF($A23="","",VLOOKUP($A23,'[3]m round robin žrebna lista'!$A$7:$R$128,2)))</f>
        <v/>
      </c>
      <c r="P23" s="45" t="str">
        <f>UPPER(IF($A23="","",VLOOKUP($A23,'[3]m round robin žrebna lista'!$A$7:$R$128,3)))</f>
        <v>FLEGO, MATIAS</v>
      </c>
      <c r="Q23" s="45" t="str">
        <f>PROPER(IF($A23="","",VLOOKUP($A23,'[3]m round robin žrebna lista'!$A$7:$R$128,4)))</f>
        <v/>
      </c>
      <c r="R23" s="45" t="str">
        <f>UPPER(IF($A23="","",VLOOKUP($A23,'[3]m round robin žrebna lista'!$A$7:$R$128,5)))</f>
        <v/>
      </c>
      <c r="S23" s="46"/>
      <c r="T23" s="47"/>
      <c r="U23" s="47"/>
      <c r="V23" s="47"/>
      <c r="W23" s="4"/>
      <c r="X23" s="45" t="str">
        <f>UPPER(IF($A23="","",VLOOKUP($A23,'[3]m round robin žrebna lista'!$A$7:$R$128,2)))</f>
        <v/>
      </c>
      <c r="Y23" s="45" t="str">
        <f>UPPER(IF($A23="","",VLOOKUP($A23,'[3]m round robin žrebna lista'!$A$7:$R$128,3)))</f>
        <v>FLEGO, MATIAS</v>
      </c>
      <c r="Z23" s="45" t="str">
        <f>PROPER(IF($A23="","",VLOOKUP($A23,'[3]m round robin žrebna lista'!$A$7:$R$128,4)))</f>
        <v/>
      </c>
      <c r="AA23" s="45" t="str">
        <f>UPPER(IF($A23="","",VLOOKUP($A23,'[3]m round robin žrebna lista'!$A$7:$R$128,5)))</f>
        <v/>
      </c>
      <c r="AB23" s="46"/>
      <c r="AC23" s="47" t="str">
        <f>IF(T23="","",IF(T23="1bb","1bb",IF(T23="2bb","2bb",IF(T23=1,$M24,0))))</f>
        <v/>
      </c>
      <c r="AD23" s="47" t="str">
        <f>IF(U23="","",IF(U23="1bb","1bb",IF(U23="3bb","3bb",IF(U23=1,$M25,0))))</f>
        <v/>
      </c>
      <c r="AE23" s="47"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 customHeight="1">
      <c r="A24" s="36">
        <v>5</v>
      </c>
      <c r="B24" s="37">
        <v>2</v>
      </c>
      <c r="C24" s="38" t="str">
        <f>UPPER(IF($A24="","",VLOOKUP($A24,'[3]m round robin žrebna lista'!$A$7:$R$128,2)))</f>
        <v/>
      </c>
      <c r="D24" s="39" t="str">
        <f>UPPER(IF($A24="","",VLOOKUP($A24,'[3]m round robin žrebna lista'!$A$7:$R$128,3)))</f>
        <v>HRIBAR, ANŽE</v>
      </c>
      <c r="E24" s="39" t="str">
        <f>PROPER(IF($A24="","",VLOOKUP($A24,'[3]m round robin žrebna lista'!$A$7:$R$128,4)))</f>
        <v/>
      </c>
      <c r="F24" s="40" t="s">
        <v>119</v>
      </c>
      <c r="G24" s="42" t="s">
        <v>128</v>
      </c>
      <c r="H24" s="41"/>
      <c r="I24" s="42" t="s">
        <v>128</v>
      </c>
      <c r="J24" s="42" t="s">
        <v>71</v>
      </c>
      <c r="K24" s="43">
        <v>0</v>
      </c>
      <c r="L24" s="43">
        <v>4</v>
      </c>
      <c r="M24" s="44">
        <f>IF($A24="","",VLOOKUP($A24,'[3]m round robin žrebna lista'!$A$7:$R$128,14))</f>
        <v>0</v>
      </c>
      <c r="N24" s="4"/>
      <c r="O24" s="45" t="str">
        <f>UPPER(IF($A24="","",VLOOKUP($A24,'[3]m round robin žrebna lista'!$A$7:$R$128,2)))</f>
        <v/>
      </c>
      <c r="P24" s="45" t="str">
        <f>UPPER(IF($A24="","",VLOOKUP($A24,'[3]m round robin žrebna lista'!$A$7:$R$128,3)))</f>
        <v>HRIBAR, ANŽE</v>
      </c>
      <c r="Q24" s="45" t="str">
        <f>PROPER(IF($A24="","",VLOOKUP($A24,'[3]m round robin žrebna lista'!$A$7:$R$128,4)))</f>
        <v/>
      </c>
      <c r="R24" s="45" t="str">
        <f>UPPER(IF($A24="","",VLOOKUP($A24,'[3]m round robin žrebna lista'!$A$7:$R$128,5)))</f>
        <v/>
      </c>
      <c r="S24" s="47"/>
      <c r="T24" s="46"/>
      <c r="U24" s="47"/>
      <c r="V24" s="47"/>
      <c r="W24" s="4"/>
      <c r="X24" s="45" t="str">
        <f>UPPER(IF($A24="","",VLOOKUP($A24,'[3]m round robin žrebna lista'!$A$7:$R$128,2)))</f>
        <v/>
      </c>
      <c r="Y24" s="45" t="str">
        <f>UPPER(IF($A24="","",VLOOKUP($A24,'[3]m round robin žrebna lista'!$A$7:$R$128,3)))</f>
        <v>HRIBAR, ANŽE</v>
      </c>
      <c r="Z24" s="45" t="str">
        <f>PROPER(IF($A24="","",VLOOKUP($A24,'[3]m round robin žrebna lista'!$A$7:$R$128,4)))</f>
        <v/>
      </c>
      <c r="AA24" s="45" t="str">
        <f>UPPER(IF($A24="","",VLOOKUP($A24,'[3]m round robin žrebna lista'!$A$7:$R$128,5)))</f>
        <v/>
      </c>
      <c r="AB24" s="47" t="str">
        <f>IF(S24="","",IF(S24="1bb","1bb",IF(S24="2bb","2bb",IF(S24=1,0,M23))))</f>
        <v/>
      </c>
      <c r="AC24" s="46"/>
      <c r="AD24" s="47" t="str">
        <f>IF(U24="","",IF(U24="2bb","2bb",IF(U24="3bb","3bb",IF(U24=2,M25,0))))</f>
        <v/>
      </c>
      <c r="AE24" s="47"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 customHeight="1">
      <c r="A25" s="36">
        <v>10</v>
      </c>
      <c r="B25" s="37">
        <v>3</v>
      </c>
      <c r="C25" s="38" t="str">
        <f>UPPER(IF($A25="","",VLOOKUP($A25,'[3]m round robin žrebna lista'!$A$7:$R$128,2)))</f>
        <v/>
      </c>
      <c r="D25" s="39" t="str">
        <f>UPPER(IF($A25="","",VLOOKUP($A25,'[3]m round robin žrebna lista'!$A$7:$R$128,3)))</f>
        <v>STANOJEVIC, LAN</v>
      </c>
      <c r="E25" s="39" t="str">
        <f>PROPER(IF($A25="","",VLOOKUP($A25,'[3]m round robin žrebna lista'!$A$7:$R$128,4)))</f>
        <v/>
      </c>
      <c r="F25" s="40" t="s">
        <v>127</v>
      </c>
      <c r="G25" s="42" t="s">
        <v>98</v>
      </c>
      <c r="H25" s="42" t="s">
        <v>98</v>
      </c>
      <c r="I25" s="41"/>
      <c r="J25" s="42" t="s">
        <v>99</v>
      </c>
      <c r="K25" s="43">
        <v>3</v>
      </c>
      <c r="L25" s="43">
        <v>1</v>
      </c>
      <c r="M25" s="44">
        <f>IF($A25="","",VLOOKUP($A25,'[3]m round robin žrebna lista'!$A$7:$R$128,14))</f>
        <v>0</v>
      </c>
      <c r="N25" s="4"/>
      <c r="O25" s="45" t="str">
        <f>UPPER(IF($A25="","",VLOOKUP($A25,'[3]m round robin žrebna lista'!$A$7:$R$128,2)))</f>
        <v/>
      </c>
      <c r="P25" s="45" t="str">
        <f>UPPER(IF($A25="","",VLOOKUP($A25,'[3]m round robin žrebna lista'!$A$7:$R$128,3)))</f>
        <v>STANOJEVIC, LAN</v>
      </c>
      <c r="Q25" s="45" t="str">
        <f>PROPER(IF($A25="","",VLOOKUP($A25,'[3]m round robin žrebna lista'!$A$7:$R$128,4)))</f>
        <v/>
      </c>
      <c r="R25" s="45" t="str">
        <f>UPPER(IF($A25="","",VLOOKUP($A25,'[3]m round robin žrebna lista'!$A$7:$R$128,5)))</f>
        <v/>
      </c>
      <c r="S25" s="47"/>
      <c r="T25" s="47"/>
      <c r="U25" s="46"/>
      <c r="V25" s="47"/>
      <c r="W25" s="4"/>
      <c r="X25" s="45" t="str">
        <f>UPPER(IF($A25="","",VLOOKUP($A25,'[3]m round robin žrebna lista'!$A$7:$R$128,2)))</f>
        <v/>
      </c>
      <c r="Y25" s="45" t="str">
        <f>UPPER(IF($A25="","",VLOOKUP($A25,'[3]m round robin žrebna lista'!$A$7:$R$128,3)))</f>
        <v>STANOJEVIC, LAN</v>
      </c>
      <c r="Z25" s="45" t="str">
        <f>PROPER(IF($A25="","",VLOOKUP($A25,'[3]m round robin žrebna lista'!$A$7:$R$128,4)))</f>
        <v/>
      </c>
      <c r="AA25" s="45" t="str">
        <f>UPPER(IF($A25="","",VLOOKUP($A25,'[3]m round robin žrebna lista'!$A$7:$R$128,5)))</f>
        <v/>
      </c>
      <c r="AB25" s="47" t="str">
        <f>IF(S25="","",IF(S25="1bb","1bb",IF(S25="3bb","3bb",IF(S25=1,0,M23))))</f>
        <v/>
      </c>
      <c r="AC25" s="47" t="str">
        <f>IF(T25="","",IF(T25="2bb","2bb",IF(T25="3bb","3bb",IF(T25=2,0,M24))))</f>
        <v/>
      </c>
      <c r="AD25" s="46"/>
      <c r="AE25" s="47"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 customHeight="1">
      <c r="A26" s="36">
        <v>12</v>
      </c>
      <c r="B26" s="37">
        <v>4</v>
      </c>
      <c r="C26" s="38" t="str">
        <f>UPPER(IF($A26="","",VLOOKUP($A26,'[3]m round robin žrebna lista'!$A$7:$R$128,2)))</f>
        <v/>
      </c>
      <c r="D26" s="39" t="str">
        <f>UPPER(IF($A26="","",VLOOKUP($A26,'[3]m round robin žrebna lista'!$A$7:$R$128,3)))</f>
        <v>ZRNIĆ, ALEKSEJ</v>
      </c>
      <c r="E26" s="39" t="str">
        <f>PROPER(IF($A26="","",VLOOKUP($A26,'[3]m round robin žrebna lista'!$A$7:$R$128,4)))</f>
        <v/>
      </c>
      <c r="F26" s="40" t="s">
        <v>122</v>
      </c>
      <c r="G26" s="42" t="s">
        <v>128</v>
      </c>
      <c r="H26" s="42" t="s">
        <v>99</v>
      </c>
      <c r="I26" s="42" t="s">
        <v>71</v>
      </c>
      <c r="J26" s="41"/>
      <c r="K26" s="43">
        <v>1</v>
      </c>
      <c r="L26" s="43">
        <v>3</v>
      </c>
      <c r="M26" s="44">
        <f>IF($A26="","",VLOOKUP($A26,'[3]m round robin žrebna lista'!$A$7:$R$128,14))</f>
        <v>0</v>
      </c>
      <c r="N26" s="4"/>
      <c r="O26" s="45" t="str">
        <f>UPPER(IF($A26="","",VLOOKUP($A26,'[3]m round robin žrebna lista'!$A$7:$R$128,2)))</f>
        <v/>
      </c>
      <c r="P26" s="45" t="str">
        <f>UPPER(IF($A26="","",VLOOKUP($A26,'[3]m round robin žrebna lista'!$A$7:$R$128,3)))</f>
        <v>ZRNIĆ, ALEKSEJ</v>
      </c>
      <c r="Q26" s="45" t="str">
        <f>PROPER(IF($A26="","",VLOOKUP($A26,'[3]m round robin žrebna lista'!$A$7:$R$128,4)))</f>
        <v/>
      </c>
      <c r="R26" s="45" t="str">
        <f>UPPER(IF($A26="","",VLOOKUP($A26,'[3]m round robin žrebna lista'!$A$7:$R$128,5)))</f>
        <v/>
      </c>
      <c r="S26" s="47"/>
      <c r="T26" s="47"/>
      <c r="U26" s="47"/>
      <c r="V26" s="46"/>
      <c r="W26" s="4"/>
      <c r="X26" s="45" t="str">
        <f>UPPER(IF($A26="","",VLOOKUP($A26,'[3]m round robin žrebna lista'!$A$7:$R$128,2)))</f>
        <v/>
      </c>
      <c r="Y26" s="45" t="str">
        <f>UPPER(IF($A26="","",VLOOKUP($A26,'[3]m round robin žrebna lista'!$A$7:$R$128,3)))</f>
        <v>ZRNIĆ, ALEKSEJ</v>
      </c>
      <c r="Z26" s="45" t="str">
        <f>PROPER(IF($A26="","",VLOOKUP($A26,'[3]m round robin žrebna lista'!$A$7:$R$128,4)))</f>
        <v/>
      </c>
      <c r="AA26" s="45" t="str">
        <f>UPPER(IF($A26="","",VLOOKUP($A26,'[3]m round robin žrebna lista'!$A$7:$R$128,5)))</f>
        <v/>
      </c>
      <c r="AB26" s="47" t="str">
        <f>IF(S26="","",IF(S26="1bb","1bb",IF(S26="4bb","4bb",IF(S26=1,0,M23))))</f>
        <v/>
      </c>
      <c r="AC26" s="47" t="str">
        <f>IF(T26="","",IF(T26="2bb","2bb",IF(T26="4bb","4bb",IF(T26=2,0,M24))))</f>
        <v/>
      </c>
      <c r="AD26" s="47" t="str">
        <f>IF(U26="","",IF(U26="3bb","3bb",IF(U26="4bb","4bb",IF(U26=3,0,M25))))</f>
        <v/>
      </c>
      <c r="AE26" s="46"/>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12.5" customHeight="1">
      <c r="A27" s="305"/>
      <c r="B27" s="305"/>
      <c r="C27" s="306"/>
      <c r="D27" s="306"/>
      <c r="E27" s="1"/>
      <c r="F27" s="60" t="s">
        <v>18</v>
      </c>
      <c r="G27" s="61" t="s">
        <v>59</v>
      </c>
      <c r="H27" s="61"/>
      <c r="I27" s="61"/>
      <c r="J27" s="62" t="s">
        <v>19</v>
      </c>
      <c r="K27" s="307"/>
      <c r="L27" s="307"/>
      <c r="M27" s="2"/>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8" customFormat="1" ht="50.1" customHeight="1">
      <c r="A28" s="305"/>
      <c r="B28" s="305"/>
      <c r="C28" s="63" t="s">
        <v>20</v>
      </c>
      <c r="D28" s="1"/>
      <c r="E28" s="1"/>
      <c r="F28" s="64" t="s">
        <v>21</v>
      </c>
      <c r="G28" s="308" t="str">
        <f>'[3]vnos podatkov'!$E$10</f>
        <v>ANJA REGENT</v>
      </c>
      <c r="H28" s="308" t="str">
        <f>'[3]vnos podatkov'!$E$10</f>
        <v>ANJA REGENT</v>
      </c>
      <c r="I28" s="308" t="str">
        <f>'[3]vnos podatkov'!$E$10</f>
        <v>ANJA REGENT</v>
      </c>
      <c r="J28" s="62" t="s">
        <v>19</v>
      </c>
      <c r="K28" s="304"/>
      <c r="L28" s="304"/>
      <c r="M28" s="2"/>
      <c r="N28" s="27"/>
      <c r="O28" s="65"/>
      <c r="P28" s="65"/>
      <c r="Q28" s="65"/>
      <c r="R28" s="65"/>
      <c r="S28" s="65"/>
      <c r="T28" s="65"/>
      <c r="U28" s="65"/>
      <c r="V28" s="65"/>
      <c r="W28" s="65"/>
      <c r="X28" s="65"/>
      <c r="Y28" s="65"/>
      <c r="Z28" s="65"/>
      <c r="AA28" s="65"/>
      <c r="AB28" s="65"/>
      <c r="AC28" s="65"/>
      <c r="AD28" s="65"/>
      <c r="AE28" s="65"/>
      <c r="AF28" s="65"/>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13" ht="50.1" customHeight="1">
      <c r="A29" s="305"/>
      <c r="B29" s="305"/>
      <c r="C29" s="66" t="s">
        <v>22</v>
      </c>
      <c r="D29" s="1"/>
      <c r="E29" s="1"/>
      <c r="F29" s="60" t="s">
        <v>23</v>
      </c>
      <c r="G29" s="308"/>
      <c r="H29" s="308"/>
      <c r="I29" s="308"/>
      <c r="J29" s="62" t="s">
        <v>19</v>
      </c>
      <c r="K29" s="304"/>
      <c r="L29" s="304"/>
      <c r="M29" s="2"/>
    </row>
    <row r="30" spans="1:255" ht="12.75">
      <c r="A30" s="305"/>
      <c r="B30" s="305"/>
      <c r="C30" s="305"/>
      <c r="D30" s="305"/>
      <c r="E30" s="305"/>
      <c r="F30" s="305"/>
      <c r="G30" s="305"/>
      <c r="H30" s="305"/>
      <c r="I30" s="305"/>
      <c r="J30" s="305"/>
      <c r="K30" s="305"/>
      <c r="L30" s="305"/>
      <c r="M30" s="2"/>
      <c r="N30" s="68"/>
      <c r="O30" s="69"/>
      <c r="P30" s="69"/>
      <c r="Q30" s="69"/>
      <c r="R30" s="69"/>
      <c r="S30" s="69"/>
      <c r="T30" s="69"/>
      <c r="U30" s="69"/>
      <c r="V30" s="69"/>
      <c r="W30" s="69"/>
      <c r="X30" s="69"/>
      <c r="Y30" s="69"/>
      <c r="Z30" s="69"/>
      <c r="AA30" s="69"/>
      <c r="AB30" s="69"/>
      <c r="AC30" s="69"/>
      <c r="AD30" s="69"/>
      <c r="AE30" s="69"/>
      <c r="AF30" s="69"/>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8" customFormat="1" ht="30.6">
      <c r="A31" s="63"/>
      <c r="B31" s="63"/>
      <c r="C31" s="63"/>
      <c r="D31" s="63"/>
      <c r="E31" s="63"/>
      <c r="F31" s="5"/>
      <c r="G31" s="63"/>
      <c r="H31" s="63"/>
      <c r="I31" s="63"/>
      <c r="J31" s="63"/>
      <c r="K31" s="63"/>
      <c r="L31" s="63"/>
      <c r="M31" s="70"/>
      <c r="N31" s="27"/>
      <c r="O31" s="65"/>
      <c r="P31" s="65"/>
      <c r="Q31" s="65"/>
      <c r="R31" s="65"/>
      <c r="S31" s="65"/>
      <c r="T31" s="65"/>
      <c r="U31" s="65"/>
      <c r="V31" s="65"/>
      <c r="W31" s="65"/>
      <c r="X31" s="65"/>
      <c r="Y31" s="65"/>
      <c r="Z31" s="65"/>
      <c r="AA31" s="65"/>
      <c r="AB31" s="65"/>
      <c r="AC31" s="65"/>
      <c r="AD31" s="65"/>
      <c r="AE31" s="65"/>
      <c r="AF31" s="65"/>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2.75">
      <c r="A32" s="6"/>
      <c r="B32" s="71"/>
      <c r="C32" s="71"/>
      <c r="D32" s="71"/>
      <c r="E32" s="71"/>
      <c r="F32" s="71"/>
      <c r="G32" s="71"/>
      <c r="H32" s="71"/>
      <c r="I32" s="71"/>
      <c r="J32" s="71"/>
      <c r="K32" s="71"/>
      <c r="L32" s="71"/>
      <c r="M32" s="72"/>
      <c r="N32" s="68"/>
      <c r="O32" s="69"/>
      <c r="P32" s="69"/>
      <c r="Q32" s="69"/>
      <c r="R32" s="69"/>
      <c r="S32" s="69"/>
      <c r="T32" s="69"/>
      <c r="U32" s="69"/>
      <c r="V32" s="69"/>
      <c r="W32" s="69"/>
      <c r="X32" s="69"/>
      <c r="Y32" s="69"/>
      <c r="Z32" s="69"/>
      <c r="AA32" s="69"/>
      <c r="AB32" s="69"/>
      <c r="AC32" s="69"/>
      <c r="AD32" s="69"/>
      <c r="AE32" s="69"/>
      <c r="AF32" s="69"/>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5"/>
      <c r="K35" s="75"/>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5"/>
      <c r="K36" s="75"/>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5"/>
      <c r="K37" s="75"/>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5"/>
      <c r="K38" s="75"/>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5"/>
      <c r="K39" s="75"/>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5"/>
      <c r="K40" s="75"/>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5"/>
      <c r="K41" s="75"/>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5"/>
      <c r="K42" s="75"/>
      <c r="N42" s="76"/>
      <c r="O42" s="77"/>
      <c r="P42" s="77"/>
      <c r="Q42" s="77"/>
      <c r="R42" s="77"/>
      <c r="S42" s="77"/>
      <c r="T42" s="77"/>
    </row>
    <row r="43" spans="10:20" ht="30">
      <c r="J43" s="75"/>
      <c r="K43" s="75"/>
      <c r="N43" s="76"/>
      <c r="O43" s="77"/>
      <c r="P43" s="77"/>
      <c r="Q43" s="77"/>
      <c r="R43" s="77"/>
      <c r="S43" s="77"/>
      <c r="T43" s="77"/>
    </row>
    <row r="44" spans="10:20" ht="30">
      <c r="J44" s="75"/>
      <c r="K44" s="75"/>
      <c r="N44" s="76"/>
      <c r="O44" s="77"/>
      <c r="P44" s="77"/>
      <c r="Q44" s="77"/>
      <c r="R44" s="77"/>
      <c r="S44" s="77"/>
      <c r="T44" s="77"/>
    </row>
    <row r="45" spans="10:20" ht="30">
      <c r="J45" s="75"/>
      <c r="K45" s="75"/>
      <c r="N45" s="76"/>
      <c r="O45" s="77"/>
      <c r="P45" s="77"/>
      <c r="Q45" s="77"/>
      <c r="R45" s="77"/>
      <c r="S45" s="77"/>
      <c r="T45" s="77"/>
    </row>
    <row r="46" spans="10:20" ht="30">
      <c r="J46" s="75"/>
      <c r="K46" s="75"/>
      <c r="N46" s="76"/>
      <c r="O46" s="77"/>
      <c r="P46" s="77"/>
      <c r="Q46" s="77"/>
      <c r="R46" s="77"/>
      <c r="S46" s="77"/>
      <c r="T46" s="77"/>
    </row>
    <row r="47" spans="10:20" ht="30">
      <c r="J47" s="75"/>
      <c r="K47" s="75"/>
      <c r="N47" s="76"/>
      <c r="O47" s="77"/>
      <c r="P47" s="77"/>
      <c r="Q47" s="77"/>
      <c r="R47" s="77"/>
      <c r="S47" s="77"/>
      <c r="T47" s="77"/>
    </row>
    <row r="48" spans="10:20" ht="30">
      <c r="J48" s="75"/>
      <c r="K48" s="75"/>
      <c r="N48" s="76"/>
      <c r="O48" s="77"/>
      <c r="P48" s="77"/>
      <c r="Q48" s="77"/>
      <c r="R48" s="77"/>
      <c r="S48" s="77"/>
      <c r="T48" s="77"/>
    </row>
    <row r="49" spans="10:20" ht="30">
      <c r="J49" s="75"/>
      <c r="K49" s="75"/>
      <c r="N49" s="76"/>
      <c r="O49" s="77"/>
      <c r="P49" s="77"/>
      <c r="Q49" s="77"/>
      <c r="R49" s="77"/>
      <c r="S49" s="77"/>
      <c r="T49" s="77"/>
    </row>
    <row r="50" spans="10:20" ht="30">
      <c r="J50" s="75"/>
      <c r="K50" s="75"/>
      <c r="N50" s="76"/>
      <c r="O50" s="77"/>
      <c r="P50" s="77"/>
      <c r="Q50" s="77"/>
      <c r="R50" s="77"/>
      <c r="S50" s="77"/>
      <c r="T50" s="77"/>
    </row>
    <row r="51" spans="10:20" ht="30">
      <c r="J51" s="75"/>
      <c r="K51" s="75"/>
      <c r="N51" s="76"/>
      <c r="O51" s="77"/>
      <c r="P51" s="77"/>
      <c r="Q51" s="77"/>
      <c r="R51" s="77"/>
      <c r="S51" s="77"/>
      <c r="T51" s="77"/>
    </row>
    <row r="52" spans="10:20" ht="30">
      <c r="J52" s="75"/>
      <c r="K52" s="75"/>
      <c r="N52" s="76"/>
      <c r="O52" s="77"/>
      <c r="P52" s="77"/>
      <c r="Q52" s="77"/>
      <c r="R52" s="77"/>
      <c r="S52" s="77"/>
      <c r="T52" s="77"/>
    </row>
    <row r="53" spans="10:20" ht="30">
      <c r="J53" s="75"/>
      <c r="K53" s="75"/>
      <c r="N53" s="76"/>
      <c r="O53" s="77"/>
      <c r="P53" s="77"/>
      <c r="Q53" s="77"/>
      <c r="R53" s="77"/>
      <c r="S53" s="77"/>
      <c r="T53" s="77"/>
    </row>
    <row r="54" spans="10:20" ht="30">
      <c r="J54" s="75"/>
      <c r="K54" s="75"/>
      <c r="N54" s="76"/>
      <c r="O54" s="77"/>
      <c r="P54" s="77"/>
      <c r="Q54" s="77"/>
      <c r="R54" s="77"/>
      <c r="S54" s="77"/>
      <c r="T54" s="77"/>
    </row>
    <row r="55" spans="10:20" ht="30">
      <c r="J55" s="75"/>
      <c r="K55" s="75"/>
      <c r="N55" s="76"/>
      <c r="O55" s="77"/>
      <c r="P55" s="77"/>
      <c r="Q55" s="77"/>
      <c r="R55" s="77"/>
      <c r="S55" s="77"/>
      <c r="T55" s="77"/>
    </row>
    <row r="56" spans="10:20" ht="30">
      <c r="J56" s="75"/>
      <c r="K56" s="75"/>
      <c r="N56" s="76"/>
      <c r="O56" s="77"/>
      <c r="P56" s="77"/>
      <c r="Q56" s="77"/>
      <c r="R56" s="77"/>
      <c r="S56" s="77"/>
      <c r="T56" s="77"/>
    </row>
    <row r="57" spans="10:20" ht="30">
      <c r="J57" s="75"/>
      <c r="K57" s="75"/>
      <c r="N57" s="76"/>
      <c r="O57" s="77"/>
      <c r="P57" s="77"/>
      <c r="Q57" s="77"/>
      <c r="R57" s="77"/>
      <c r="S57" s="77"/>
      <c r="T57" s="77"/>
    </row>
    <row r="58" spans="10:20" ht="30">
      <c r="J58" s="75"/>
      <c r="K58" s="75"/>
      <c r="N58" s="76"/>
      <c r="O58" s="77"/>
      <c r="P58" s="77"/>
      <c r="Q58" s="77"/>
      <c r="R58" s="77"/>
      <c r="S58" s="77"/>
      <c r="T58" s="77"/>
    </row>
    <row r="59" spans="10:20" ht="30">
      <c r="J59" s="75"/>
      <c r="K59" s="75"/>
      <c r="N59" s="76"/>
      <c r="O59" s="77"/>
      <c r="P59" s="77"/>
      <c r="Q59" s="77"/>
      <c r="R59" s="77"/>
      <c r="S59" s="77"/>
      <c r="T59" s="77"/>
    </row>
    <row r="60" spans="10:20" ht="30">
      <c r="J60" s="75"/>
      <c r="K60" s="75"/>
      <c r="N60" s="76"/>
      <c r="O60" s="77"/>
      <c r="P60" s="77"/>
      <c r="Q60" s="77"/>
      <c r="R60" s="77"/>
      <c r="S60" s="77"/>
      <c r="T60" s="77"/>
    </row>
    <row r="61" spans="10:20" ht="30">
      <c r="J61" s="75"/>
      <c r="K61" s="75"/>
      <c r="N61" s="76"/>
      <c r="O61" s="77"/>
      <c r="P61" s="77"/>
      <c r="Q61" s="77"/>
      <c r="R61" s="77"/>
      <c r="S61" s="77"/>
      <c r="T61" s="77"/>
    </row>
    <row r="62" spans="10:20" ht="30">
      <c r="J62" s="75"/>
      <c r="K62" s="75"/>
      <c r="N62" s="76"/>
      <c r="O62" s="77"/>
      <c r="P62" s="77"/>
      <c r="Q62" s="77"/>
      <c r="R62" s="77"/>
      <c r="S62" s="77"/>
      <c r="T62" s="77"/>
    </row>
    <row r="63" spans="10:20" ht="30">
      <c r="J63" s="75"/>
      <c r="K63" s="75"/>
      <c r="N63" s="76"/>
      <c r="O63" s="77"/>
      <c r="P63" s="77"/>
      <c r="Q63" s="77"/>
      <c r="R63" s="77"/>
      <c r="S63" s="77"/>
      <c r="T63" s="77"/>
    </row>
    <row r="64" spans="10:20" ht="30">
      <c r="J64" s="75"/>
      <c r="K64" s="75"/>
      <c r="N64" s="76"/>
      <c r="O64" s="77"/>
      <c r="P64" s="77"/>
      <c r="Q64" s="77"/>
      <c r="R64" s="77"/>
      <c r="S64" s="77"/>
      <c r="T64" s="77"/>
    </row>
    <row r="65" spans="10:20" ht="30">
      <c r="J65" s="75"/>
      <c r="K65" s="75"/>
      <c r="N65" s="76"/>
      <c r="O65" s="77"/>
      <c r="P65" s="77"/>
      <c r="Q65" s="77"/>
      <c r="R65" s="77"/>
      <c r="S65" s="77"/>
      <c r="T65" s="77"/>
    </row>
    <row r="66" spans="10:20" ht="30">
      <c r="J66" s="75"/>
      <c r="K66" s="75"/>
      <c r="N66" s="76"/>
      <c r="O66" s="77"/>
      <c r="P66" s="77"/>
      <c r="Q66" s="77"/>
      <c r="R66" s="77"/>
      <c r="S66" s="77"/>
      <c r="T66" s="77"/>
    </row>
    <row r="67" spans="10:20" ht="30">
      <c r="J67" s="75"/>
      <c r="K67" s="75"/>
      <c r="N67" s="76"/>
      <c r="O67" s="77"/>
      <c r="P67" s="77"/>
      <c r="Q67" s="77"/>
      <c r="R67" s="77"/>
      <c r="S67" s="77"/>
      <c r="T67" s="77"/>
    </row>
    <row r="68" spans="10:20" ht="30">
      <c r="J68" s="75"/>
      <c r="K68" s="75"/>
      <c r="N68" s="76"/>
      <c r="O68" s="77"/>
      <c r="P68" s="77"/>
      <c r="Q68" s="77"/>
      <c r="R68" s="77"/>
      <c r="S68" s="77"/>
      <c r="T68" s="77"/>
    </row>
    <row r="69" spans="10:20" ht="30">
      <c r="J69" s="75"/>
      <c r="K69" s="75"/>
      <c r="N69" s="76"/>
      <c r="O69" s="77"/>
      <c r="P69" s="77"/>
      <c r="Q69" s="77"/>
      <c r="R69" s="77"/>
      <c r="S69" s="77"/>
      <c r="T69" s="77"/>
    </row>
    <row r="70" spans="10:20" ht="30">
      <c r="J70" s="75"/>
      <c r="K70" s="75"/>
      <c r="N70" s="76"/>
      <c r="O70" s="77"/>
      <c r="P70" s="77"/>
      <c r="Q70" s="77"/>
      <c r="R70" s="77"/>
      <c r="S70" s="77"/>
      <c r="T70" s="77"/>
    </row>
    <row r="71" spans="10:20" ht="30">
      <c r="J71" s="75"/>
      <c r="K71" s="75"/>
      <c r="N71" s="76"/>
      <c r="O71" s="77"/>
      <c r="P71" s="77"/>
      <c r="Q71" s="77"/>
      <c r="R71" s="77"/>
      <c r="S71" s="77"/>
      <c r="T71" s="77"/>
    </row>
    <row r="72" spans="10:20" ht="30">
      <c r="J72" s="75"/>
      <c r="K72" s="75"/>
      <c r="N72" s="76"/>
      <c r="O72" s="77"/>
      <c r="P72" s="77"/>
      <c r="Q72" s="77"/>
      <c r="R72" s="77"/>
      <c r="S72" s="77"/>
      <c r="T72" s="77"/>
    </row>
    <row r="73" spans="10:20" ht="30">
      <c r="J73" s="75"/>
      <c r="K73" s="75"/>
      <c r="N73" s="76"/>
      <c r="O73" s="77"/>
      <c r="P73" s="77"/>
      <c r="Q73" s="77"/>
      <c r="R73" s="77"/>
      <c r="S73" s="77"/>
      <c r="T73" s="77"/>
    </row>
    <row r="74" spans="10:20" ht="30">
      <c r="J74" s="75"/>
      <c r="K74" s="75"/>
      <c r="N74" s="76"/>
      <c r="O74" s="77"/>
      <c r="P74" s="77"/>
      <c r="Q74" s="77"/>
      <c r="R74" s="77"/>
      <c r="S74" s="77"/>
      <c r="T74" s="77"/>
    </row>
    <row r="75" spans="10:20" ht="30">
      <c r="J75" s="75"/>
      <c r="K75" s="75"/>
      <c r="N75" s="76"/>
      <c r="O75" s="77"/>
      <c r="P75" s="77"/>
      <c r="Q75" s="77"/>
      <c r="R75" s="77"/>
      <c r="S75" s="77"/>
      <c r="T75" s="77"/>
    </row>
    <row r="76" spans="10:20" ht="30">
      <c r="J76" s="75"/>
      <c r="K76" s="75"/>
      <c r="N76" s="76"/>
      <c r="O76" s="77"/>
      <c r="P76" s="77"/>
      <c r="Q76" s="77"/>
      <c r="R76" s="77"/>
      <c r="S76" s="77"/>
      <c r="T76" s="77"/>
    </row>
    <row r="77" spans="10:20" ht="30">
      <c r="J77" s="75"/>
      <c r="K77" s="75"/>
      <c r="N77" s="76"/>
      <c r="O77" s="77"/>
      <c r="P77" s="77"/>
      <c r="Q77" s="77"/>
      <c r="R77" s="77"/>
      <c r="S77" s="77"/>
      <c r="T77" s="77"/>
    </row>
    <row r="78" spans="10:20" ht="30">
      <c r="J78" s="75"/>
      <c r="K78" s="75"/>
      <c r="N78" s="76"/>
      <c r="O78" s="77"/>
      <c r="P78" s="77"/>
      <c r="Q78" s="77"/>
      <c r="R78" s="77"/>
      <c r="S78" s="77"/>
      <c r="T78" s="77"/>
    </row>
    <row r="79" spans="10:20" ht="30">
      <c r="J79" s="75"/>
      <c r="K79" s="75"/>
      <c r="N79" s="76"/>
      <c r="O79" s="77"/>
      <c r="P79" s="77"/>
      <c r="Q79" s="77"/>
      <c r="R79" s="77"/>
      <c r="S79" s="77"/>
      <c r="T79" s="77"/>
    </row>
    <row r="80" spans="10:20" ht="30">
      <c r="J80" s="75"/>
      <c r="K80" s="75"/>
      <c r="N80" s="76"/>
      <c r="O80" s="77"/>
      <c r="P80" s="77"/>
      <c r="Q80" s="77"/>
      <c r="R80" s="77"/>
      <c r="S80" s="77"/>
      <c r="T80" s="77"/>
    </row>
    <row r="81" spans="10:20" ht="30">
      <c r="J81" s="75"/>
      <c r="K81" s="75"/>
      <c r="N81" s="76"/>
      <c r="O81" s="77"/>
      <c r="P81" s="77"/>
      <c r="Q81" s="77"/>
      <c r="R81" s="77"/>
      <c r="S81" s="77"/>
      <c r="T81" s="77"/>
    </row>
    <row r="82" spans="10:20" ht="30">
      <c r="J82" s="75"/>
      <c r="K82" s="75"/>
      <c r="N82" s="76"/>
      <c r="O82" s="77"/>
      <c r="P82" s="77"/>
      <c r="Q82" s="77"/>
      <c r="R82" s="77"/>
      <c r="S82" s="77"/>
      <c r="T82" s="77"/>
    </row>
    <row r="83" spans="10:20" ht="30">
      <c r="J83" s="75"/>
      <c r="K83" s="78"/>
      <c r="N83" s="76"/>
      <c r="O83" s="77"/>
      <c r="P83" s="77"/>
      <c r="Q83" s="77"/>
      <c r="R83" s="77"/>
      <c r="S83" s="77"/>
      <c r="T83" s="77"/>
    </row>
    <row r="84" spans="10:20" ht="30">
      <c r="J84" s="75"/>
      <c r="K84" s="75"/>
      <c r="N84" s="76"/>
      <c r="O84" s="77"/>
      <c r="P84" s="77"/>
      <c r="Q84" s="77"/>
      <c r="R84" s="77"/>
      <c r="S84" s="77"/>
      <c r="T84" s="77"/>
    </row>
    <row r="85" spans="10:20" ht="30">
      <c r="J85" s="75"/>
      <c r="K85" s="75"/>
      <c r="N85" s="76"/>
      <c r="O85" s="77"/>
      <c r="P85" s="77"/>
      <c r="Q85" s="77"/>
      <c r="R85" s="77"/>
      <c r="S85" s="77"/>
      <c r="T85" s="77"/>
    </row>
    <row r="86" spans="10:20" ht="30">
      <c r="J86" s="75"/>
      <c r="K86" s="75"/>
      <c r="N86" s="76"/>
      <c r="O86" s="77"/>
      <c r="P86" s="77"/>
      <c r="Q86" s="77"/>
      <c r="R86" s="77"/>
      <c r="S86" s="77"/>
      <c r="T86" s="77"/>
    </row>
    <row r="87" spans="10:20" ht="30">
      <c r="J87" s="75"/>
      <c r="K87" s="75"/>
      <c r="N87" s="76"/>
      <c r="O87" s="77"/>
      <c r="P87" s="77"/>
      <c r="Q87" s="77"/>
      <c r="R87" s="77"/>
      <c r="S87" s="77"/>
      <c r="T87" s="77"/>
    </row>
    <row r="88" spans="10:20" ht="30">
      <c r="J88" s="75"/>
      <c r="K88" s="75"/>
      <c r="N88" s="76"/>
      <c r="O88" s="77"/>
      <c r="P88" s="77"/>
      <c r="Q88" s="77"/>
      <c r="R88" s="77"/>
      <c r="S88" s="77"/>
      <c r="T88" s="77"/>
    </row>
    <row r="89" spans="10:20" ht="30">
      <c r="J89" s="75"/>
      <c r="K89" s="75"/>
      <c r="N89" s="76"/>
      <c r="O89" s="77"/>
      <c r="P89" s="77"/>
      <c r="Q89" s="77"/>
      <c r="R89" s="77"/>
      <c r="S89" s="77"/>
      <c r="T89" s="77"/>
    </row>
    <row r="90" spans="10:20" ht="30">
      <c r="J90" s="75"/>
      <c r="K90" s="75"/>
      <c r="N90" s="76"/>
      <c r="O90" s="77"/>
      <c r="P90" s="77"/>
      <c r="Q90" s="77"/>
      <c r="R90" s="77"/>
      <c r="S90" s="77"/>
      <c r="T90" s="77"/>
    </row>
    <row r="91" spans="10:20" ht="30">
      <c r="J91" s="75"/>
      <c r="K91" s="75"/>
      <c r="N91" s="76"/>
      <c r="O91" s="77"/>
      <c r="P91" s="77"/>
      <c r="Q91" s="77"/>
      <c r="R91" s="77"/>
      <c r="S91" s="77"/>
      <c r="T91" s="77"/>
    </row>
    <row r="92" spans="10:20" ht="30">
      <c r="J92" s="75"/>
      <c r="K92" s="75"/>
      <c r="N92" s="76"/>
      <c r="O92" s="77"/>
      <c r="P92" s="77"/>
      <c r="Q92" s="77"/>
      <c r="R92" s="77"/>
      <c r="S92" s="77"/>
      <c r="T92" s="77"/>
    </row>
    <row r="93" spans="10:20" ht="30">
      <c r="J93" s="75"/>
      <c r="K93" s="75"/>
      <c r="N93" s="76"/>
      <c r="O93" s="77"/>
      <c r="P93" s="77"/>
      <c r="Q93" s="77"/>
      <c r="R93" s="77"/>
      <c r="S93" s="77"/>
      <c r="T93" s="77"/>
    </row>
    <row r="94" spans="10:20" ht="30">
      <c r="J94" s="75"/>
      <c r="K94" s="75"/>
      <c r="N94" s="76"/>
      <c r="O94" s="77"/>
      <c r="P94" s="77"/>
      <c r="Q94" s="77"/>
      <c r="R94" s="77"/>
      <c r="S94" s="77"/>
      <c r="T94" s="77"/>
    </row>
    <row r="95" spans="10:20" ht="30">
      <c r="J95" s="75"/>
      <c r="K95" s="75"/>
      <c r="N95" s="76"/>
      <c r="O95" s="77"/>
      <c r="P95" s="77"/>
      <c r="Q95" s="77"/>
      <c r="R95" s="77"/>
      <c r="S95" s="77"/>
      <c r="T95" s="77"/>
    </row>
    <row r="96" spans="10:20" ht="30">
      <c r="J96" s="75"/>
      <c r="K96" s="75"/>
      <c r="N96" s="76"/>
      <c r="O96" s="77"/>
      <c r="P96" s="77"/>
      <c r="Q96" s="77"/>
      <c r="R96" s="77"/>
      <c r="S96" s="77"/>
      <c r="T96" s="77"/>
    </row>
    <row r="97" spans="10:20" ht="30">
      <c r="J97" s="75"/>
      <c r="K97" s="75"/>
      <c r="N97" s="76"/>
      <c r="O97" s="77"/>
      <c r="P97" s="77"/>
      <c r="Q97" s="77"/>
      <c r="R97" s="77"/>
      <c r="S97" s="77"/>
      <c r="T97" s="77"/>
    </row>
    <row r="98" spans="10:20" ht="30">
      <c r="J98" s="75"/>
      <c r="K98" s="75"/>
      <c r="N98" s="76"/>
      <c r="O98" s="77"/>
      <c r="P98" s="77"/>
      <c r="Q98" s="77"/>
      <c r="R98" s="77"/>
      <c r="S98" s="77"/>
      <c r="T98" s="77"/>
    </row>
    <row r="99" spans="10:20" ht="30">
      <c r="J99" s="75"/>
      <c r="K99" s="75"/>
      <c r="N99" s="76"/>
      <c r="O99" s="77"/>
      <c r="P99" s="77"/>
      <c r="Q99" s="77"/>
      <c r="R99" s="77"/>
      <c r="S99" s="77"/>
      <c r="T99" s="77"/>
    </row>
    <row r="100" spans="10:20" ht="30">
      <c r="J100" s="75"/>
      <c r="K100" s="75"/>
      <c r="N100" s="76"/>
      <c r="O100" s="77"/>
      <c r="P100" s="77"/>
      <c r="Q100" s="77"/>
      <c r="R100" s="77"/>
      <c r="S100" s="77"/>
      <c r="T100" s="77"/>
    </row>
    <row r="101" spans="10:20" ht="30">
      <c r="J101" s="75"/>
      <c r="K101" s="75"/>
      <c r="N101" s="76"/>
      <c r="O101" s="77"/>
      <c r="P101" s="77"/>
      <c r="Q101" s="77"/>
      <c r="R101" s="77"/>
      <c r="S101" s="77"/>
      <c r="T101" s="77"/>
    </row>
    <row r="102" spans="10:20" ht="30">
      <c r="J102" s="75"/>
      <c r="K102" s="75"/>
      <c r="N102" s="76"/>
      <c r="O102" s="77"/>
      <c r="P102" s="77"/>
      <c r="Q102" s="77"/>
      <c r="R102" s="77"/>
      <c r="S102" s="77"/>
      <c r="T102" s="77"/>
    </row>
    <row r="103" spans="10:20" ht="30">
      <c r="J103" s="75"/>
      <c r="K103" s="75"/>
      <c r="N103" s="76"/>
      <c r="O103" s="77"/>
      <c r="P103" s="77"/>
      <c r="Q103" s="77"/>
      <c r="R103" s="77"/>
      <c r="S103" s="77"/>
      <c r="T103" s="77"/>
    </row>
    <row r="104" spans="10:20" ht="30">
      <c r="J104" s="75"/>
      <c r="K104" s="75"/>
      <c r="N104" s="76"/>
      <c r="O104" s="77"/>
      <c r="P104" s="77"/>
      <c r="Q104" s="77"/>
      <c r="R104" s="77"/>
      <c r="S104" s="77"/>
      <c r="T104" s="77"/>
    </row>
    <row r="105" spans="10:20" ht="30">
      <c r="J105" s="75"/>
      <c r="K105" s="75"/>
      <c r="N105" s="76"/>
      <c r="O105" s="77"/>
      <c r="P105" s="77"/>
      <c r="Q105" s="77"/>
      <c r="R105" s="77"/>
      <c r="S105" s="77"/>
      <c r="T105" s="77"/>
    </row>
    <row r="106" spans="10:20" ht="30">
      <c r="J106" s="75"/>
      <c r="K106" s="75"/>
      <c r="N106" s="76"/>
      <c r="O106" s="77"/>
      <c r="P106" s="77"/>
      <c r="Q106" s="77"/>
      <c r="R106" s="77"/>
      <c r="S106" s="77"/>
      <c r="T106" s="77"/>
    </row>
    <row r="107" spans="10:20" ht="30">
      <c r="J107" s="75"/>
      <c r="K107" s="75"/>
      <c r="N107" s="76"/>
      <c r="O107" s="77"/>
      <c r="P107" s="77"/>
      <c r="Q107" s="77"/>
      <c r="R107" s="77"/>
      <c r="S107" s="77"/>
      <c r="T107" s="77"/>
    </row>
    <row r="108" spans="10:20" ht="30">
      <c r="J108" s="75"/>
      <c r="K108" s="75"/>
      <c r="N108" s="76"/>
      <c r="O108" s="77"/>
      <c r="P108" s="77"/>
      <c r="Q108" s="77"/>
      <c r="R108" s="77"/>
      <c r="S108" s="77"/>
      <c r="T108" s="77"/>
    </row>
    <row r="109" spans="10:20" ht="30">
      <c r="J109" s="75"/>
      <c r="K109" s="75"/>
      <c r="N109" s="76"/>
      <c r="O109" s="77"/>
      <c r="P109" s="77"/>
      <c r="Q109" s="77"/>
      <c r="R109" s="77"/>
      <c r="S109" s="77"/>
      <c r="T109" s="77"/>
    </row>
    <row r="110" spans="10:20" ht="30">
      <c r="J110" s="75"/>
      <c r="K110" s="75"/>
      <c r="N110" s="76"/>
      <c r="O110" s="77"/>
      <c r="P110" s="77"/>
      <c r="Q110" s="77"/>
      <c r="R110" s="77"/>
      <c r="S110" s="77"/>
      <c r="T110" s="77"/>
    </row>
    <row r="111" spans="10:20" ht="30">
      <c r="J111" s="75"/>
      <c r="K111" s="75"/>
      <c r="N111" s="76"/>
      <c r="O111" s="77"/>
      <c r="P111" s="77"/>
      <c r="Q111" s="77"/>
      <c r="R111" s="77"/>
      <c r="S111" s="77"/>
      <c r="T111" s="77"/>
    </row>
    <row r="112" spans="10:20" ht="30">
      <c r="J112" s="75"/>
      <c r="K112" s="75"/>
      <c r="N112" s="76"/>
      <c r="O112" s="77"/>
      <c r="P112" s="77"/>
      <c r="Q112" s="77"/>
      <c r="R112" s="77"/>
      <c r="S112" s="77"/>
      <c r="T112" s="77"/>
    </row>
    <row r="113" spans="10:20" ht="30">
      <c r="J113" s="75"/>
      <c r="K113" s="75"/>
      <c r="N113" s="76"/>
      <c r="O113" s="77"/>
      <c r="P113" s="77"/>
      <c r="Q113" s="77"/>
      <c r="R113" s="77"/>
      <c r="S113" s="77"/>
      <c r="T113" s="77"/>
    </row>
    <row r="114" spans="10:20" ht="30">
      <c r="J114" s="75"/>
      <c r="K114" s="75"/>
      <c r="N114" s="76"/>
      <c r="O114" s="77"/>
      <c r="P114" s="77"/>
      <c r="Q114" s="77"/>
      <c r="R114" s="77"/>
      <c r="S114" s="77"/>
      <c r="T114" s="77"/>
    </row>
    <row r="115" spans="10:20" ht="30">
      <c r="J115" s="75"/>
      <c r="K115" s="75"/>
      <c r="N115" s="76"/>
      <c r="O115" s="77"/>
      <c r="P115" s="77"/>
      <c r="Q115" s="77"/>
      <c r="R115" s="77"/>
      <c r="S115" s="77"/>
      <c r="T115" s="77"/>
    </row>
    <row r="116" spans="10:20" ht="30">
      <c r="J116" s="75"/>
      <c r="K116" s="75"/>
      <c r="N116" s="76"/>
      <c r="O116" s="77"/>
      <c r="P116" s="77"/>
      <c r="Q116" s="77"/>
      <c r="R116" s="77"/>
      <c r="S116" s="77"/>
      <c r="T116" s="77"/>
    </row>
    <row r="117" spans="10:20" ht="30">
      <c r="J117" s="75"/>
      <c r="K117" s="75"/>
      <c r="N117" s="76"/>
      <c r="O117" s="77"/>
      <c r="P117" s="77"/>
      <c r="Q117" s="77"/>
      <c r="R117" s="77"/>
      <c r="S117" s="77"/>
      <c r="T117" s="77"/>
    </row>
    <row r="118" spans="10:20" ht="30">
      <c r="J118" s="75"/>
      <c r="K118" s="75"/>
      <c r="N118" s="76"/>
      <c r="O118" s="77"/>
      <c r="P118" s="77"/>
      <c r="Q118" s="77"/>
      <c r="R118" s="77"/>
      <c r="S118" s="77"/>
      <c r="T118" s="77"/>
    </row>
    <row r="119" spans="10:20" ht="30">
      <c r="J119" s="75"/>
      <c r="K119" s="75"/>
      <c r="N119" s="76"/>
      <c r="O119" s="77"/>
      <c r="P119" s="77"/>
      <c r="Q119" s="77"/>
      <c r="R119" s="77"/>
      <c r="S119" s="77"/>
      <c r="T119" s="77"/>
    </row>
    <row r="120" spans="10:20" ht="30">
      <c r="J120" s="75"/>
      <c r="K120" s="75"/>
      <c r="N120" s="76"/>
      <c r="O120" s="77"/>
      <c r="P120" s="77"/>
      <c r="Q120" s="77"/>
      <c r="R120" s="77"/>
      <c r="S120" s="77"/>
      <c r="T120" s="77"/>
    </row>
    <row r="121" spans="10:20" ht="30">
      <c r="J121" s="75"/>
      <c r="K121" s="75"/>
      <c r="N121" s="76"/>
      <c r="O121" s="77"/>
      <c r="P121" s="77"/>
      <c r="Q121" s="77"/>
      <c r="R121" s="77"/>
      <c r="S121" s="77"/>
      <c r="T121" s="77"/>
    </row>
    <row r="122" spans="10:20" ht="30">
      <c r="J122" s="75"/>
      <c r="K122" s="75"/>
      <c r="N122" s="76"/>
      <c r="O122" s="77"/>
      <c r="P122" s="77"/>
      <c r="Q122" s="77"/>
      <c r="R122" s="77"/>
      <c r="S122" s="77"/>
      <c r="T122" s="77"/>
    </row>
    <row r="123" spans="10:20" ht="30">
      <c r="J123" s="75"/>
      <c r="K123" s="75"/>
      <c r="N123" s="76"/>
      <c r="O123" s="77"/>
      <c r="P123" s="77"/>
      <c r="Q123" s="77"/>
      <c r="R123" s="77"/>
      <c r="S123" s="77"/>
      <c r="T123" s="77"/>
    </row>
    <row r="124" spans="10:20" ht="30">
      <c r="J124" s="75"/>
      <c r="K124" s="75"/>
      <c r="N124" s="76"/>
      <c r="O124" s="77"/>
      <c r="P124" s="77"/>
      <c r="Q124" s="77"/>
      <c r="R124" s="77"/>
      <c r="S124" s="77"/>
      <c r="T124" s="77"/>
    </row>
    <row r="125" spans="10:20" ht="30">
      <c r="J125" s="75"/>
      <c r="K125" s="75"/>
      <c r="N125" s="76"/>
      <c r="O125" s="77"/>
      <c r="P125" s="77"/>
      <c r="Q125" s="77"/>
      <c r="R125" s="77"/>
      <c r="S125" s="77"/>
      <c r="T125" s="77"/>
    </row>
    <row r="126" spans="10:20" ht="30">
      <c r="J126" s="75"/>
      <c r="K126" s="75"/>
      <c r="N126" s="76"/>
      <c r="O126" s="77"/>
      <c r="P126" s="77"/>
      <c r="Q126" s="77"/>
      <c r="R126" s="77"/>
      <c r="S126" s="77"/>
      <c r="T126" s="77"/>
    </row>
    <row r="127" spans="10:20" ht="30">
      <c r="J127" s="75"/>
      <c r="K127" s="75"/>
      <c r="N127" s="76"/>
      <c r="O127" s="77"/>
      <c r="P127" s="77"/>
      <c r="Q127" s="77"/>
      <c r="R127" s="77"/>
      <c r="S127" s="77"/>
      <c r="T127" s="77"/>
    </row>
    <row r="128" spans="10:20" ht="30">
      <c r="J128" s="75"/>
      <c r="K128" s="75"/>
      <c r="N128" s="76"/>
      <c r="O128" s="77"/>
      <c r="P128" s="77"/>
      <c r="Q128" s="77"/>
      <c r="R128" s="77"/>
      <c r="S128" s="77"/>
      <c r="T128" s="77"/>
    </row>
    <row r="129" spans="10:20" ht="30">
      <c r="J129" s="75"/>
      <c r="K129" s="75"/>
      <c r="N129" s="76"/>
      <c r="O129" s="77"/>
      <c r="P129" s="77"/>
      <c r="Q129" s="77"/>
      <c r="R129" s="77"/>
      <c r="S129" s="77"/>
      <c r="T129" s="77"/>
    </row>
    <row r="130" spans="10:20" ht="30">
      <c r="J130" s="75"/>
      <c r="K130" s="75"/>
      <c r="N130" s="76"/>
      <c r="O130" s="77"/>
      <c r="P130" s="77"/>
      <c r="Q130" s="77"/>
      <c r="R130" s="77"/>
      <c r="S130" s="77"/>
      <c r="T130" s="77"/>
    </row>
    <row r="131" spans="10:20" ht="30">
      <c r="J131" s="75"/>
      <c r="K131" s="75"/>
      <c r="N131" s="76"/>
      <c r="O131" s="77"/>
      <c r="P131" s="77"/>
      <c r="Q131" s="77"/>
      <c r="R131" s="77"/>
      <c r="S131" s="77"/>
      <c r="T131" s="77"/>
    </row>
    <row r="132" spans="10:20" ht="30">
      <c r="J132" s="75"/>
      <c r="K132" s="75"/>
      <c r="N132" s="76"/>
      <c r="O132" s="77"/>
      <c r="P132" s="77"/>
      <c r="Q132" s="77"/>
      <c r="R132" s="77"/>
      <c r="S132" s="77"/>
      <c r="T132" s="77"/>
    </row>
    <row r="133" spans="10:20" ht="30">
      <c r="J133" s="75"/>
      <c r="K133" s="75"/>
      <c r="N133" s="76"/>
      <c r="O133" s="77"/>
      <c r="P133" s="77"/>
      <c r="Q133" s="77"/>
      <c r="R133" s="77"/>
      <c r="S133" s="77"/>
      <c r="T133" s="77"/>
    </row>
    <row r="134" spans="10:20" ht="30">
      <c r="J134" s="75"/>
      <c r="K134" s="75"/>
      <c r="N134" s="76"/>
      <c r="O134" s="77"/>
      <c r="P134" s="77"/>
      <c r="Q134" s="77"/>
      <c r="R134" s="77"/>
      <c r="S134" s="77"/>
      <c r="T134" s="77"/>
    </row>
    <row r="135" spans="10:20" ht="30">
      <c r="J135" s="75"/>
      <c r="K135" s="75"/>
      <c r="N135" s="76"/>
      <c r="O135" s="77"/>
      <c r="P135" s="77"/>
      <c r="Q135" s="77"/>
      <c r="R135" s="77"/>
      <c r="S135" s="77"/>
      <c r="T135" s="77"/>
    </row>
    <row r="136" spans="10:20" ht="30">
      <c r="J136" s="75"/>
      <c r="K136" s="75"/>
      <c r="N136" s="76"/>
      <c r="O136" s="77"/>
      <c r="P136" s="77"/>
      <c r="Q136" s="77"/>
      <c r="R136" s="77"/>
      <c r="S136" s="77"/>
      <c r="T136" s="77"/>
    </row>
    <row r="137" spans="10:20" ht="30">
      <c r="J137" s="75"/>
      <c r="K137" s="75"/>
      <c r="N137" s="76"/>
      <c r="O137" s="77"/>
      <c r="P137" s="77"/>
      <c r="Q137" s="77"/>
      <c r="R137" s="77"/>
      <c r="S137" s="77"/>
      <c r="T137" s="77"/>
    </row>
    <row r="138" spans="10:20" ht="30">
      <c r="J138" s="75"/>
      <c r="K138" s="75"/>
      <c r="N138" s="76"/>
      <c r="O138" s="77"/>
      <c r="P138" s="77"/>
      <c r="Q138" s="77"/>
      <c r="R138" s="77"/>
      <c r="S138" s="77"/>
      <c r="T138" s="77"/>
    </row>
    <row r="139" spans="10:20" ht="30">
      <c r="J139" s="75"/>
      <c r="K139" s="75"/>
      <c r="N139" s="76"/>
      <c r="O139" s="77"/>
      <c r="P139" s="77"/>
      <c r="Q139" s="77"/>
      <c r="R139" s="77"/>
      <c r="S139" s="77"/>
      <c r="T139" s="77"/>
    </row>
    <row r="140" spans="10:20" ht="30">
      <c r="J140" s="75"/>
      <c r="K140" s="75"/>
      <c r="N140" s="76"/>
      <c r="O140" s="77"/>
      <c r="P140" s="77"/>
      <c r="Q140" s="77"/>
      <c r="R140" s="77"/>
      <c r="S140" s="77"/>
      <c r="T140" s="77"/>
    </row>
    <row r="141" spans="10:20" ht="30">
      <c r="J141" s="75"/>
      <c r="K141" s="75"/>
      <c r="N141" s="76"/>
      <c r="O141" s="77"/>
      <c r="P141" s="77"/>
      <c r="Q141" s="77"/>
      <c r="R141" s="77"/>
      <c r="S141" s="77"/>
      <c r="T141" s="77"/>
    </row>
    <row r="142" spans="10:20" ht="30">
      <c r="J142" s="75"/>
      <c r="K142" s="75"/>
      <c r="N142" s="76"/>
      <c r="O142" s="77"/>
      <c r="P142" s="77"/>
      <c r="Q142" s="77"/>
      <c r="R142" s="77"/>
      <c r="S142" s="77"/>
      <c r="T142" s="77"/>
    </row>
    <row r="143" spans="10:20" ht="30">
      <c r="J143" s="75"/>
      <c r="K143" s="75"/>
      <c r="N143" s="76"/>
      <c r="O143" s="77"/>
      <c r="P143" s="77"/>
      <c r="Q143" s="77"/>
      <c r="R143" s="77"/>
      <c r="S143" s="77"/>
      <c r="T143" s="77"/>
    </row>
    <row r="144" spans="10:20" ht="30">
      <c r="J144" s="75"/>
      <c r="K144" s="75"/>
      <c r="N144" s="76"/>
      <c r="O144" s="77"/>
      <c r="P144" s="77"/>
      <c r="Q144" s="77"/>
      <c r="R144" s="77"/>
      <c r="S144" s="77"/>
      <c r="T144" s="77"/>
    </row>
    <row r="145" spans="10:20" ht="30">
      <c r="J145" s="75"/>
      <c r="K145" s="75"/>
      <c r="N145" s="76"/>
      <c r="O145" s="77"/>
      <c r="P145" s="77"/>
      <c r="Q145" s="77"/>
      <c r="R145" s="77"/>
      <c r="S145" s="77"/>
      <c r="T145" s="77"/>
    </row>
    <row r="146" spans="10:20" ht="30">
      <c r="J146" s="75"/>
      <c r="K146" s="75"/>
      <c r="N146" s="76"/>
      <c r="O146" s="77"/>
      <c r="P146" s="77"/>
      <c r="Q146" s="77"/>
      <c r="R146" s="77"/>
      <c r="S146" s="77"/>
      <c r="T146" s="77"/>
    </row>
    <row r="147" spans="10:20" ht="30">
      <c r="J147" s="75"/>
      <c r="K147" s="75"/>
      <c r="N147" s="76"/>
      <c r="O147" s="77"/>
      <c r="P147" s="77"/>
      <c r="Q147" s="77"/>
      <c r="R147" s="77"/>
      <c r="S147" s="77"/>
      <c r="T147" s="77"/>
    </row>
    <row r="148" spans="10:20" ht="30">
      <c r="J148" s="75"/>
      <c r="K148" s="75"/>
      <c r="N148" s="76"/>
      <c r="O148" s="77"/>
      <c r="P148" s="77"/>
      <c r="Q148" s="77"/>
      <c r="R148" s="77"/>
      <c r="S148" s="77"/>
      <c r="T148" s="77"/>
    </row>
    <row r="149" spans="10:20" ht="30">
      <c r="J149" s="75"/>
      <c r="K149" s="75"/>
      <c r="N149" s="76"/>
      <c r="O149" s="77"/>
      <c r="P149" s="77"/>
      <c r="Q149" s="77"/>
      <c r="R149" s="77"/>
      <c r="S149" s="77"/>
      <c r="T149" s="77"/>
    </row>
    <row r="150" spans="10:20" ht="30">
      <c r="J150" s="75"/>
      <c r="K150" s="75"/>
      <c r="N150" s="76"/>
      <c r="O150" s="77"/>
      <c r="P150" s="77"/>
      <c r="Q150" s="77"/>
      <c r="R150" s="77"/>
      <c r="S150" s="77"/>
      <c r="T150" s="77"/>
    </row>
    <row r="151" spans="10:20" ht="30">
      <c r="J151" s="75"/>
      <c r="K151" s="75"/>
      <c r="N151" s="76"/>
      <c r="O151" s="77"/>
      <c r="P151" s="77"/>
      <c r="Q151" s="77"/>
      <c r="R151" s="77"/>
      <c r="S151" s="77"/>
      <c r="T151" s="77"/>
    </row>
    <row r="152" spans="10:20" ht="30">
      <c r="J152" s="75"/>
      <c r="K152" s="75"/>
      <c r="N152" s="76"/>
      <c r="O152" s="77"/>
      <c r="P152" s="77"/>
      <c r="Q152" s="77"/>
      <c r="R152" s="77"/>
      <c r="S152" s="77"/>
      <c r="T152" s="77"/>
    </row>
    <row r="153" spans="10:20" ht="30">
      <c r="J153" s="75"/>
      <c r="K153" s="75"/>
      <c r="N153" s="76"/>
      <c r="O153" s="77"/>
      <c r="P153" s="77"/>
      <c r="Q153" s="77"/>
      <c r="R153" s="77"/>
      <c r="S153" s="77"/>
      <c r="T153" s="77"/>
    </row>
    <row r="154" spans="10:20" ht="30">
      <c r="J154" s="75"/>
      <c r="K154" s="75"/>
      <c r="N154" s="76"/>
      <c r="O154" s="77"/>
      <c r="P154" s="77"/>
      <c r="Q154" s="77"/>
      <c r="R154" s="77"/>
      <c r="S154" s="77"/>
      <c r="T154" s="77"/>
    </row>
    <row r="155" spans="10:20" ht="30">
      <c r="J155" s="75"/>
      <c r="K155" s="75"/>
      <c r="N155" s="76"/>
      <c r="O155" s="77"/>
      <c r="P155" s="77"/>
      <c r="Q155" s="77"/>
      <c r="R155" s="77"/>
      <c r="S155" s="77"/>
      <c r="T155" s="77"/>
    </row>
    <row r="156" spans="10:20" ht="30">
      <c r="J156" s="75"/>
      <c r="K156" s="75"/>
      <c r="N156" s="76"/>
      <c r="O156" s="77"/>
      <c r="P156" s="77"/>
      <c r="Q156" s="77"/>
      <c r="R156" s="77"/>
      <c r="S156" s="77"/>
      <c r="T156" s="77"/>
    </row>
    <row r="157" spans="10:20" ht="30">
      <c r="J157" s="75"/>
      <c r="K157" s="75"/>
      <c r="N157" s="76"/>
      <c r="O157" s="77"/>
      <c r="P157" s="77"/>
      <c r="Q157" s="77"/>
      <c r="R157" s="77"/>
      <c r="S157" s="77"/>
      <c r="T157" s="77"/>
    </row>
    <row r="158" spans="10:20" ht="30">
      <c r="J158" s="75"/>
      <c r="K158" s="75"/>
      <c r="N158" s="76"/>
      <c r="O158" s="77"/>
      <c r="P158" s="77"/>
      <c r="Q158" s="77"/>
      <c r="R158" s="77"/>
      <c r="S158" s="77"/>
      <c r="T158" s="77"/>
    </row>
    <row r="159" spans="10:20" ht="30">
      <c r="J159" s="75"/>
      <c r="K159" s="75"/>
      <c r="N159" s="76"/>
      <c r="O159" s="77"/>
      <c r="P159" s="77"/>
      <c r="Q159" s="77"/>
      <c r="R159" s="77"/>
      <c r="S159" s="77"/>
      <c r="T159" s="77"/>
    </row>
    <row r="160" spans="10:20" ht="30">
      <c r="J160" s="75"/>
      <c r="K160" s="75"/>
      <c r="N160" s="76"/>
      <c r="O160" s="77"/>
      <c r="P160" s="77"/>
      <c r="Q160" s="77"/>
      <c r="R160" s="77"/>
      <c r="S160" s="77"/>
      <c r="T160" s="77"/>
    </row>
    <row r="161" spans="10:20" ht="30">
      <c r="J161" s="75"/>
      <c r="K161" s="75"/>
      <c r="N161" s="76"/>
      <c r="O161" s="77"/>
      <c r="P161" s="77"/>
      <c r="Q161" s="77"/>
      <c r="R161" s="77"/>
      <c r="S161" s="77"/>
      <c r="T161" s="77"/>
    </row>
    <row r="162" spans="10:20" ht="30">
      <c r="J162" s="75"/>
      <c r="K162" s="75"/>
      <c r="N162" s="76"/>
      <c r="O162" s="77"/>
      <c r="P162" s="77"/>
      <c r="Q162" s="77"/>
      <c r="R162" s="77"/>
      <c r="S162" s="77"/>
      <c r="T162" s="77"/>
    </row>
    <row r="163" spans="10:20" ht="30">
      <c r="J163" s="75"/>
      <c r="K163" s="75"/>
      <c r="N163" s="76"/>
      <c r="O163" s="77"/>
      <c r="P163" s="77"/>
      <c r="Q163" s="77"/>
      <c r="R163" s="77"/>
      <c r="S163" s="77"/>
      <c r="T163" s="77"/>
    </row>
    <row r="164" spans="10:20" ht="30">
      <c r="J164" s="75"/>
      <c r="K164" s="75"/>
      <c r="N164" s="76"/>
      <c r="O164" s="77"/>
      <c r="P164" s="77"/>
      <c r="Q164" s="77"/>
      <c r="R164" s="77"/>
      <c r="S164" s="77"/>
      <c r="T164" s="77"/>
    </row>
    <row r="165" spans="10:20" ht="30">
      <c r="J165" s="75"/>
      <c r="K165" s="75"/>
      <c r="N165" s="76"/>
      <c r="O165" s="77"/>
      <c r="P165" s="77"/>
      <c r="Q165" s="77"/>
      <c r="R165" s="77"/>
      <c r="S165" s="77"/>
      <c r="T165" s="77"/>
    </row>
    <row r="166" spans="10:20" ht="30">
      <c r="J166" s="75"/>
      <c r="K166" s="75"/>
      <c r="N166" s="76"/>
      <c r="O166" s="77"/>
      <c r="P166" s="77"/>
      <c r="Q166" s="77"/>
      <c r="R166" s="77"/>
      <c r="S166" s="77"/>
      <c r="T166" s="77"/>
    </row>
    <row r="167" spans="10:20" ht="30">
      <c r="J167" s="75"/>
      <c r="K167" s="75"/>
      <c r="N167" s="76"/>
      <c r="O167" s="77"/>
      <c r="P167" s="77"/>
      <c r="Q167" s="77"/>
      <c r="R167" s="77"/>
      <c r="S167" s="77"/>
      <c r="T167" s="77"/>
    </row>
    <row r="168" spans="10:20" ht="30">
      <c r="J168" s="75"/>
      <c r="K168" s="75"/>
      <c r="N168" s="76"/>
      <c r="O168" s="77"/>
      <c r="P168" s="77"/>
      <c r="Q168" s="77"/>
      <c r="R168" s="77"/>
      <c r="S168" s="77"/>
      <c r="T168" s="77"/>
    </row>
    <row r="169" spans="10:20" ht="30">
      <c r="J169" s="75"/>
      <c r="K169" s="75"/>
      <c r="N169" s="76"/>
      <c r="O169" s="77"/>
      <c r="P169" s="77"/>
      <c r="Q169" s="77"/>
      <c r="R169" s="77"/>
      <c r="S169" s="77"/>
      <c r="T169" s="77"/>
    </row>
    <row r="170" spans="10:20" ht="30">
      <c r="J170" s="75"/>
      <c r="K170" s="75"/>
      <c r="N170" s="76"/>
      <c r="O170" s="77"/>
      <c r="P170" s="77"/>
      <c r="Q170" s="77"/>
      <c r="R170" s="77"/>
      <c r="S170" s="77"/>
      <c r="T170" s="77"/>
    </row>
    <row r="171" spans="10:20" ht="30">
      <c r="J171" s="75"/>
      <c r="K171" s="75"/>
      <c r="N171" s="76"/>
      <c r="O171" s="77"/>
      <c r="P171" s="77"/>
      <c r="Q171" s="77"/>
      <c r="R171" s="77"/>
      <c r="S171" s="77"/>
      <c r="T171" s="77"/>
    </row>
    <row r="172" spans="10:20" ht="30">
      <c r="J172" s="75"/>
      <c r="K172" s="75"/>
      <c r="N172" s="76"/>
      <c r="O172" s="77"/>
      <c r="P172" s="77"/>
      <c r="Q172" s="77"/>
      <c r="R172" s="77"/>
      <c r="S172" s="77"/>
      <c r="T172" s="77"/>
    </row>
    <row r="173" spans="14:20" ht="12.75">
      <c r="N173" s="76"/>
      <c r="O173" s="77"/>
      <c r="P173" s="77"/>
      <c r="Q173" s="77"/>
      <c r="R173" s="77"/>
      <c r="S173" s="77"/>
      <c r="T173" s="77"/>
    </row>
    <row r="174" spans="14:20" ht="12.75">
      <c r="N174" s="76"/>
      <c r="O174" s="77"/>
      <c r="P174" s="77"/>
      <c r="Q174" s="77"/>
      <c r="R174" s="77"/>
      <c r="S174" s="77"/>
      <c r="T174" s="77"/>
    </row>
    <row r="175" spans="14:20" ht="12.75">
      <c r="N175" s="76"/>
      <c r="O175" s="77"/>
      <c r="P175" s="77"/>
      <c r="Q175" s="77"/>
      <c r="R175" s="77"/>
      <c r="S175" s="77"/>
      <c r="T175" s="77"/>
    </row>
    <row r="176" spans="14:20" ht="12.75">
      <c r="N176" s="76"/>
      <c r="O176" s="77"/>
      <c r="P176" s="77"/>
      <c r="Q176" s="77"/>
      <c r="R176" s="77"/>
      <c r="S176" s="77"/>
      <c r="T176" s="77"/>
    </row>
    <row r="177" spans="14:20" ht="12.75">
      <c r="N177" s="76"/>
      <c r="O177" s="77"/>
      <c r="P177" s="77"/>
      <c r="Q177" s="77"/>
      <c r="R177" s="77"/>
      <c r="S177" s="77"/>
      <c r="T177" s="77"/>
    </row>
    <row r="178" spans="14:20" ht="12.75">
      <c r="N178" s="76"/>
      <c r="O178" s="77"/>
      <c r="P178" s="77"/>
      <c r="Q178" s="77"/>
      <c r="R178" s="77"/>
      <c r="S178" s="77"/>
      <c r="T178" s="77"/>
    </row>
    <row r="179" spans="14:20" ht="12.75">
      <c r="N179" s="76"/>
      <c r="O179" s="77"/>
      <c r="P179" s="77"/>
      <c r="Q179" s="77"/>
      <c r="R179" s="77"/>
      <c r="S179" s="77"/>
      <c r="T179" s="77"/>
    </row>
    <row r="180" spans="14:20" ht="12.75">
      <c r="N180" s="76"/>
      <c r="O180" s="77"/>
      <c r="P180" s="77"/>
      <c r="Q180" s="77"/>
      <c r="R180" s="77"/>
      <c r="S180" s="77"/>
      <c r="T180" s="77"/>
    </row>
    <row r="181" spans="14:20" ht="12.75">
      <c r="N181" s="76"/>
      <c r="O181" s="77"/>
      <c r="P181" s="77"/>
      <c r="Q181" s="77"/>
      <c r="R181" s="77"/>
      <c r="S181" s="77"/>
      <c r="T181" s="77"/>
    </row>
    <row r="182" spans="14:20" ht="12.75">
      <c r="N182" s="76"/>
      <c r="O182" s="77"/>
      <c r="P182" s="77"/>
      <c r="Q182" s="77"/>
      <c r="R182" s="77"/>
      <c r="S182" s="77"/>
      <c r="T182" s="77"/>
    </row>
    <row r="183" spans="14:20" ht="12.75">
      <c r="N183" s="76"/>
      <c r="O183" s="77"/>
      <c r="P183" s="77"/>
      <c r="Q183" s="77"/>
      <c r="R183" s="77"/>
      <c r="S183" s="77"/>
      <c r="T183" s="77"/>
    </row>
    <row r="184" spans="14:20" ht="12.75">
      <c r="N184" s="76"/>
      <c r="O184" s="77"/>
      <c r="P184" s="77"/>
      <c r="Q184" s="77"/>
      <c r="R184" s="77"/>
      <c r="S184" s="77"/>
      <c r="T184" s="77"/>
    </row>
    <row r="185" spans="14:20" ht="12.75">
      <c r="N185" s="76"/>
      <c r="O185" s="77"/>
      <c r="P185" s="77"/>
      <c r="Q185" s="77"/>
      <c r="R185" s="77"/>
      <c r="S185" s="77"/>
      <c r="T185" s="77"/>
    </row>
    <row r="186" spans="14:20" ht="12.75">
      <c r="N186" s="76"/>
      <c r="O186" s="77"/>
      <c r="P186" s="77"/>
      <c r="Q186" s="77"/>
      <c r="R186" s="77"/>
      <c r="S186" s="77"/>
      <c r="T186" s="77"/>
    </row>
    <row r="187" spans="14:20" ht="12.75">
      <c r="N187" s="76"/>
      <c r="O187" s="77"/>
      <c r="P187" s="77"/>
      <c r="Q187" s="77"/>
      <c r="R187" s="77"/>
      <c r="S187" s="77"/>
      <c r="T187" s="77"/>
    </row>
    <row r="188" spans="14:20" ht="12.75">
      <c r="N188" s="76"/>
      <c r="O188" s="77"/>
      <c r="P188" s="77"/>
      <c r="Q188" s="77"/>
      <c r="R188" s="77"/>
      <c r="S188" s="77"/>
      <c r="T188" s="77"/>
    </row>
    <row r="189" spans="14:20" ht="12.75">
      <c r="N189" s="76"/>
      <c r="O189" s="77"/>
      <c r="P189" s="77"/>
      <c r="Q189" s="77"/>
      <c r="R189" s="77"/>
      <c r="S189" s="77"/>
      <c r="T189" s="77"/>
    </row>
    <row r="190" spans="14:20" ht="12.75">
      <c r="N190" s="76"/>
      <c r="O190" s="77"/>
      <c r="P190" s="77"/>
      <c r="Q190" s="77"/>
      <c r="R190" s="77"/>
      <c r="S190" s="77"/>
      <c r="T190" s="77"/>
    </row>
    <row r="191" spans="14:20" ht="12.75">
      <c r="N191" s="76"/>
      <c r="O191" s="77"/>
      <c r="P191" s="77"/>
      <c r="Q191" s="77"/>
      <c r="R191" s="77"/>
      <c r="S191" s="77"/>
      <c r="T191" s="77"/>
    </row>
    <row r="192" spans="14:20" ht="12.75">
      <c r="N192" s="76"/>
      <c r="O192" s="77"/>
      <c r="P192" s="77"/>
      <c r="Q192" s="77"/>
      <c r="R192" s="77"/>
      <c r="S192" s="77"/>
      <c r="T192" s="77"/>
    </row>
    <row r="193" spans="14:20" ht="12.75">
      <c r="N193" s="76"/>
      <c r="O193" s="77"/>
      <c r="P193" s="77"/>
      <c r="Q193" s="77"/>
      <c r="R193" s="77"/>
      <c r="S193" s="77"/>
      <c r="T193" s="77"/>
    </row>
    <row r="194" spans="14:20" ht="12.75">
      <c r="N194" s="76"/>
      <c r="O194" s="77"/>
      <c r="P194" s="77"/>
      <c r="Q194" s="77"/>
      <c r="R194" s="77"/>
      <c r="S194" s="77"/>
      <c r="T194" s="77"/>
    </row>
    <row r="195" spans="14:20" ht="12.75">
      <c r="N195" s="76"/>
      <c r="O195" s="77"/>
      <c r="P195" s="77"/>
      <c r="Q195" s="77"/>
      <c r="R195" s="77"/>
      <c r="S195" s="77"/>
      <c r="T195" s="77"/>
    </row>
    <row r="196" spans="14:20" ht="12.75">
      <c r="N196" s="76"/>
      <c r="O196" s="77"/>
      <c r="P196" s="77"/>
      <c r="Q196" s="77"/>
      <c r="R196" s="77"/>
      <c r="S196" s="77"/>
      <c r="T196" s="77"/>
    </row>
    <row r="197" spans="14:20" ht="12.75">
      <c r="N197" s="76"/>
      <c r="O197" s="77"/>
      <c r="P197" s="77"/>
      <c r="Q197" s="77"/>
      <c r="R197" s="77"/>
      <c r="S197" s="77"/>
      <c r="T197" s="77"/>
    </row>
    <row r="198" spans="14:20" ht="12.75">
      <c r="N198" s="76"/>
      <c r="O198" s="77"/>
      <c r="P198" s="77"/>
      <c r="Q198" s="77"/>
      <c r="R198" s="77"/>
      <c r="S198" s="77"/>
      <c r="T198" s="77"/>
    </row>
    <row r="199" spans="14:20" ht="12.75">
      <c r="N199" s="76"/>
      <c r="O199" s="77"/>
      <c r="P199" s="77"/>
      <c r="Q199" s="77"/>
      <c r="R199" s="77"/>
      <c r="S199" s="77"/>
      <c r="T199" s="77"/>
    </row>
    <row r="200" spans="14:20" ht="12.75">
      <c r="N200" s="76"/>
      <c r="O200" s="77"/>
      <c r="P200" s="77"/>
      <c r="Q200" s="77"/>
      <c r="R200" s="77"/>
      <c r="S200" s="77"/>
      <c r="T200" s="77"/>
    </row>
    <row r="201" spans="14:20" ht="12.75">
      <c r="N201" s="76"/>
      <c r="O201" s="77"/>
      <c r="P201" s="77"/>
      <c r="Q201" s="77"/>
      <c r="R201" s="77"/>
      <c r="S201" s="77"/>
      <c r="T201" s="77"/>
    </row>
    <row r="202" spans="14:20" ht="12.75">
      <c r="N202" s="76"/>
      <c r="O202" s="77"/>
      <c r="P202" s="77"/>
      <c r="Q202" s="77"/>
      <c r="R202" s="77"/>
      <c r="S202" s="77"/>
      <c r="T202" s="77"/>
    </row>
    <row r="203" spans="14:20" ht="12.75">
      <c r="N203" s="76"/>
      <c r="O203" s="77"/>
      <c r="P203" s="77"/>
      <c r="Q203" s="77"/>
      <c r="R203" s="77"/>
      <c r="S203" s="77"/>
      <c r="T203" s="77"/>
    </row>
    <row r="204" spans="14:20" ht="12.75">
      <c r="N204" s="76"/>
      <c r="O204" s="77"/>
      <c r="P204" s="77"/>
      <c r="Q204" s="77"/>
      <c r="R204" s="77"/>
      <c r="S204" s="77"/>
      <c r="T204" s="77"/>
    </row>
    <row r="205" spans="14:20" ht="12.75">
      <c r="N205" s="76"/>
      <c r="O205" s="77"/>
      <c r="P205" s="77"/>
      <c r="Q205" s="77"/>
      <c r="R205" s="77"/>
      <c r="S205" s="77"/>
      <c r="T205" s="77"/>
    </row>
    <row r="206" spans="14:20" ht="12.75">
      <c r="N206" s="76"/>
      <c r="O206" s="77"/>
      <c r="P206" s="77"/>
      <c r="Q206" s="77"/>
      <c r="R206" s="77"/>
      <c r="S206" s="77"/>
      <c r="T206" s="77"/>
    </row>
    <row r="207" spans="14:20" ht="12.75">
      <c r="N207" s="76"/>
      <c r="O207" s="77"/>
      <c r="P207" s="77"/>
      <c r="Q207" s="77"/>
      <c r="R207" s="77"/>
      <c r="S207" s="77"/>
      <c r="T207" s="77"/>
    </row>
    <row r="208" spans="14:20" ht="12.75">
      <c r="N208" s="76"/>
      <c r="O208" s="77"/>
      <c r="P208" s="77"/>
      <c r="Q208" s="77"/>
      <c r="R208" s="77"/>
      <c r="S208" s="77"/>
      <c r="T208" s="77"/>
    </row>
    <row r="209" spans="14:20" ht="12.75">
      <c r="N209" s="76"/>
      <c r="O209" s="77"/>
      <c r="P209" s="77"/>
      <c r="Q209" s="77"/>
      <c r="R209" s="77"/>
      <c r="S209" s="77"/>
      <c r="T209" s="77"/>
    </row>
    <row r="210" spans="14:20" ht="12.75">
      <c r="N210" s="76"/>
      <c r="O210" s="77"/>
      <c r="P210" s="77"/>
      <c r="Q210" s="77"/>
      <c r="R210" s="77"/>
      <c r="S210" s="77"/>
      <c r="T210" s="77"/>
    </row>
    <row r="211" spans="14:20" ht="12.75">
      <c r="N211" s="76"/>
      <c r="O211" s="77"/>
      <c r="P211" s="77"/>
      <c r="Q211" s="77"/>
      <c r="R211" s="77"/>
      <c r="S211" s="77"/>
      <c r="T211" s="77"/>
    </row>
    <row r="212" spans="14:20" ht="12.75">
      <c r="N212" s="76"/>
      <c r="O212" s="77"/>
      <c r="P212" s="77"/>
      <c r="Q212" s="77"/>
      <c r="R212" s="77"/>
      <c r="S212" s="77"/>
      <c r="T212" s="77"/>
    </row>
    <row r="213" spans="14:20" ht="12.75">
      <c r="N213" s="76"/>
      <c r="O213" s="77"/>
      <c r="P213" s="77"/>
      <c r="Q213" s="77"/>
      <c r="R213" s="77"/>
      <c r="S213" s="77"/>
      <c r="T213" s="77"/>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A9:A13 A16:A20 A23:A26">
    <cfRule type="cellIs" priority="2" dxfId="20" operator="greaterThan" stopIfTrue="1">
      <formula>0</formula>
    </cfRule>
  </conditionalFormatting>
  <conditionalFormatting sqref="K3:K4 E4:H6 G27 G28:I28">
    <cfRule type="cellIs" priority="1" dxfId="19" operator="equal" stopIfTrue="1">
      <formula>0</formula>
    </cfRule>
  </conditionalFormatting>
  <conditionalFormatting sqref="S10">
    <cfRule type="expression" priority="4" dxfId="15" stopIfTrue="1">
      <formula>$S$10&lt;&gt;$T$9</formula>
    </cfRule>
  </conditionalFormatting>
  <conditionalFormatting sqref="S24">
    <cfRule type="expression" priority="18" dxfId="15" stopIfTrue="1">
      <formula>T23&lt;&gt;S24</formula>
    </cfRule>
  </conditionalFormatting>
  <conditionalFormatting sqref="T9 T23">
    <cfRule type="expression" priority="3" dxfId="15" stopIfTrue="1">
      <formula>S10&lt;&gt;T9</formula>
    </cfRule>
  </conditionalFormatting>
  <conditionalFormatting sqref="T16 S17">
    <cfRule type="expression" priority="10" dxfId="15" stopIfTrue="1">
      <formula>$S$17&lt;&gt;$T$16</formula>
    </cfRule>
  </conditionalFormatting>
  <conditionalFormatting sqref="U9 S11">
    <cfRule type="expression" priority="5" dxfId="10" stopIfTrue="1">
      <formula>$U$9&lt;&gt;$S$11</formula>
    </cfRule>
  </conditionalFormatting>
  <conditionalFormatting sqref="U10 T11">
    <cfRule type="expression" priority="7"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13" dxfId="9" stopIfTrue="1">
      <formula>$U$17&lt;&gt;$T$18</formula>
    </cfRule>
  </conditionalFormatting>
  <conditionalFormatting sqref="U23 S25">
    <cfRule type="expression" priority="16" dxfId="10" stopIfTrue="1">
      <formula>$U$23&lt;&gt;$S$25</formula>
    </cfRule>
  </conditionalFormatting>
  <conditionalFormatting sqref="U24 T25">
    <cfRule type="expression" priority="19" dxfId="9" stopIfTrue="1">
      <formula>$U$24&lt;&gt;$T$25</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S20">
    <cfRule type="expression" priority="12" dxfId="2" stopIfTrue="1">
      <formula>$V$16&lt;&gt;$S$19</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V23 S26">
    <cfRule type="expression" priority="17" dxfId="2" stopIfTrue="1">
      <formula>$V$23&lt;&gt;$S$26</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C0486-AB6C-432A-9137-D11B8D70A460}">
  <dimension ref="A1:L22"/>
  <sheetViews>
    <sheetView workbookViewId="0" topLeftCell="A1">
      <selection activeCell="N10" sqref="N10"/>
    </sheetView>
  </sheetViews>
  <sheetFormatPr defaultColWidth="9.140625" defaultRowHeight="12.75"/>
  <cols>
    <col min="1" max="1" width="16.140625" style="169" customWidth="1"/>
    <col min="2" max="2" width="11.7109375" style="169" customWidth="1"/>
    <col min="3" max="3" width="12.00390625" style="169" customWidth="1"/>
    <col min="4" max="4" width="3.7109375" style="169" customWidth="1"/>
    <col min="5" max="5" width="11.00390625" style="169" customWidth="1"/>
    <col min="6" max="6" width="7.00390625" style="169" customWidth="1"/>
    <col min="7" max="7" width="5.8515625" style="169" customWidth="1"/>
    <col min="8" max="8" width="11.8515625" style="169" customWidth="1"/>
    <col min="9" max="9" width="11.57421875" style="169" customWidth="1"/>
    <col min="10" max="10" width="16.8515625" style="169" customWidth="1"/>
    <col min="11" max="11" width="13.28125" style="169" customWidth="1"/>
    <col min="12" max="255" width="8.8515625" style="169" customWidth="1"/>
    <col min="256" max="256" width="12.7109375" style="169" customWidth="1"/>
    <col min="257" max="257" width="11.421875" style="169" customWidth="1"/>
    <col min="258" max="258" width="10.57421875" style="169" customWidth="1"/>
    <col min="259" max="259" width="12.00390625" style="169" customWidth="1"/>
    <col min="260" max="260" width="3.7109375" style="169" customWidth="1"/>
    <col min="261" max="261" width="11.00390625" style="169" customWidth="1"/>
    <col min="262" max="262" width="7.00390625" style="169" customWidth="1"/>
    <col min="263" max="263" width="5.8515625" style="169" customWidth="1"/>
    <col min="264" max="264" width="11.8515625" style="169" customWidth="1"/>
    <col min="265" max="265" width="11.57421875" style="169" customWidth="1"/>
    <col min="266" max="266" width="12.57421875" style="169" customWidth="1"/>
    <col min="267" max="267" width="13.28125" style="169" customWidth="1"/>
    <col min="268" max="511" width="8.8515625" style="169" customWidth="1"/>
    <col min="512" max="512" width="12.7109375" style="169" customWidth="1"/>
    <col min="513" max="513" width="11.421875" style="169" customWidth="1"/>
    <col min="514" max="514" width="10.57421875" style="169" customWidth="1"/>
    <col min="515" max="515" width="12.00390625" style="169" customWidth="1"/>
    <col min="516" max="516" width="3.7109375" style="169" customWidth="1"/>
    <col min="517" max="517" width="11.00390625" style="169" customWidth="1"/>
    <col min="518" max="518" width="7.00390625" style="169" customWidth="1"/>
    <col min="519" max="519" width="5.8515625" style="169" customWidth="1"/>
    <col min="520" max="520" width="11.8515625" style="169" customWidth="1"/>
    <col min="521" max="521" width="11.57421875" style="169" customWidth="1"/>
    <col min="522" max="522" width="12.57421875" style="169" customWidth="1"/>
    <col min="523" max="523" width="13.28125" style="169" customWidth="1"/>
    <col min="524" max="767" width="8.8515625" style="169" customWidth="1"/>
    <col min="768" max="768" width="12.7109375" style="169" customWidth="1"/>
    <col min="769" max="769" width="11.421875" style="169" customWidth="1"/>
    <col min="770" max="770" width="10.57421875" style="169" customWidth="1"/>
    <col min="771" max="771" width="12.00390625" style="169" customWidth="1"/>
    <col min="772" max="772" width="3.7109375" style="169" customWidth="1"/>
    <col min="773" max="773" width="11.00390625" style="169" customWidth="1"/>
    <col min="774" max="774" width="7.00390625" style="169" customWidth="1"/>
    <col min="775" max="775" width="5.8515625" style="169" customWidth="1"/>
    <col min="776" max="776" width="11.8515625" style="169" customWidth="1"/>
    <col min="777" max="777" width="11.57421875" style="169" customWidth="1"/>
    <col min="778" max="778" width="12.57421875" style="169" customWidth="1"/>
    <col min="779" max="779" width="13.28125" style="169" customWidth="1"/>
    <col min="780" max="1023" width="8.8515625" style="169" customWidth="1"/>
    <col min="1024" max="1024" width="12.7109375" style="169" customWidth="1"/>
    <col min="1025" max="1025" width="11.421875" style="169" customWidth="1"/>
    <col min="1026" max="1026" width="10.57421875" style="169" customWidth="1"/>
    <col min="1027" max="1027" width="12.00390625" style="169" customWidth="1"/>
    <col min="1028" max="1028" width="3.7109375" style="169" customWidth="1"/>
    <col min="1029" max="1029" width="11.00390625" style="169" customWidth="1"/>
    <col min="1030" max="1030" width="7.00390625" style="169" customWidth="1"/>
    <col min="1031" max="1031" width="5.8515625" style="169" customWidth="1"/>
    <col min="1032" max="1032" width="11.8515625" style="169" customWidth="1"/>
    <col min="1033" max="1033" width="11.57421875" style="169" customWidth="1"/>
    <col min="1034" max="1034" width="12.57421875" style="169" customWidth="1"/>
    <col min="1035" max="1035" width="13.28125" style="169" customWidth="1"/>
    <col min="1036" max="1279" width="8.8515625" style="169" customWidth="1"/>
    <col min="1280" max="1280" width="12.7109375" style="169" customWidth="1"/>
    <col min="1281" max="1281" width="11.421875" style="169" customWidth="1"/>
    <col min="1282" max="1282" width="10.57421875" style="169" customWidth="1"/>
    <col min="1283" max="1283" width="12.00390625" style="169" customWidth="1"/>
    <col min="1284" max="1284" width="3.7109375" style="169" customWidth="1"/>
    <col min="1285" max="1285" width="11.00390625" style="169" customWidth="1"/>
    <col min="1286" max="1286" width="7.00390625" style="169" customWidth="1"/>
    <col min="1287" max="1287" width="5.8515625" style="169" customWidth="1"/>
    <col min="1288" max="1288" width="11.8515625" style="169" customWidth="1"/>
    <col min="1289" max="1289" width="11.57421875" style="169" customWidth="1"/>
    <col min="1290" max="1290" width="12.57421875" style="169" customWidth="1"/>
    <col min="1291" max="1291" width="13.28125" style="169" customWidth="1"/>
    <col min="1292" max="1535" width="8.8515625" style="169" customWidth="1"/>
    <col min="1536" max="1536" width="12.7109375" style="169" customWidth="1"/>
    <col min="1537" max="1537" width="11.421875" style="169" customWidth="1"/>
    <col min="1538" max="1538" width="10.57421875" style="169" customWidth="1"/>
    <col min="1539" max="1539" width="12.00390625" style="169" customWidth="1"/>
    <col min="1540" max="1540" width="3.7109375" style="169" customWidth="1"/>
    <col min="1541" max="1541" width="11.00390625" style="169" customWidth="1"/>
    <col min="1542" max="1542" width="7.00390625" style="169" customWidth="1"/>
    <col min="1543" max="1543" width="5.8515625" style="169" customWidth="1"/>
    <col min="1544" max="1544" width="11.8515625" style="169" customWidth="1"/>
    <col min="1545" max="1545" width="11.57421875" style="169" customWidth="1"/>
    <col min="1546" max="1546" width="12.57421875" style="169" customWidth="1"/>
    <col min="1547" max="1547" width="13.28125" style="169" customWidth="1"/>
    <col min="1548" max="1791" width="8.8515625" style="169" customWidth="1"/>
    <col min="1792" max="1792" width="12.7109375" style="169" customWidth="1"/>
    <col min="1793" max="1793" width="11.421875" style="169" customWidth="1"/>
    <col min="1794" max="1794" width="10.57421875" style="169" customWidth="1"/>
    <col min="1795" max="1795" width="12.00390625" style="169" customWidth="1"/>
    <col min="1796" max="1796" width="3.7109375" style="169" customWidth="1"/>
    <col min="1797" max="1797" width="11.00390625" style="169" customWidth="1"/>
    <col min="1798" max="1798" width="7.00390625" style="169" customWidth="1"/>
    <col min="1799" max="1799" width="5.8515625" style="169" customWidth="1"/>
    <col min="1800" max="1800" width="11.8515625" style="169" customWidth="1"/>
    <col min="1801" max="1801" width="11.57421875" style="169" customWidth="1"/>
    <col min="1802" max="1802" width="12.57421875" style="169" customWidth="1"/>
    <col min="1803" max="1803" width="13.28125" style="169" customWidth="1"/>
    <col min="1804" max="2047" width="8.8515625" style="169" customWidth="1"/>
    <col min="2048" max="2048" width="12.7109375" style="169" customWidth="1"/>
    <col min="2049" max="2049" width="11.421875" style="169" customWidth="1"/>
    <col min="2050" max="2050" width="10.57421875" style="169" customWidth="1"/>
    <col min="2051" max="2051" width="12.00390625" style="169" customWidth="1"/>
    <col min="2052" max="2052" width="3.7109375" style="169" customWidth="1"/>
    <col min="2053" max="2053" width="11.00390625" style="169" customWidth="1"/>
    <col min="2054" max="2054" width="7.00390625" style="169" customWidth="1"/>
    <col min="2055" max="2055" width="5.8515625" style="169" customWidth="1"/>
    <col min="2056" max="2056" width="11.8515625" style="169" customWidth="1"/>
    <col min="2057" max="2057" width="11.57421875" style="169" customWidth="1"/>
    <col min="2058" max="2058" width="12.57421875" style="169" customWidth="1"/>
    <col min="2059" max="2059" width="13.28125" style="169" customWidth="1"/>
    <col min="2060" max="2303" width="8.8515625" style="169" customWidth="1"/>
    <col min="2304" max="2304" width="12.7109375" style="169" customWidth="1"/>
    <col min="2305" max="2305" width="11.421875" style="169" customWidth="1"/>
    <col min="2306" max="2306" width="10.57421875" style="169" customWidth="1"/>
    <col min="2307" max="2307" width="12.00390625" style="169" customWidth="1"/>
    <col min="2308" max="2308" width="3.7109375" style="169" customWidth="1"/>
    <col min="2309" max="2309" width="11.00390625" style="169" customWidth="1"/>
    <col min="2310" max="2310" width="7.00390625" style="169" customWidth="1"/>
    <col min="2311" max="2311" width="5.8515625" style="169" customWidth="1"/>
    <col min="2312" max="2312" width="11.8515625" style="169" customWidth="1"/>
    <col min="2313" max="2313" width="11.57421875" style="169" customWidth="1"/>
    <col min="2314" max="2314" width="12.57421875" style="169" customWidth="1"/>
    <col min="2315" max="2315" width="13.28125" style="169" customWidth="1"/>
    <col min="2316" max="2559" width="8.8515625" style="169" customWidth="1"/>
    <col min="2560" max="2560" width="12.7109375" style="169" customWidth="1"/>
    <col min="2561" max="2561" width="11.421875" style="169" customWidth="1"/>
    <col min="2562" max="2562" width="10.57421875" style="169" customWidth="1"/>
    <col min="2563" max="2563" width="12.00390625" style="169" customWidth="1"/>
    <col min="2564" max="2564" width="3.7109375" style="169" customWidth="1"/>
    <col min="2565" max="2565" width="11.00390625" style="169" customWidth="1"/>
    <col min="2566" max="2566" width="7.00390625" style="169" customWidth="1"/>
    <col min="2567" max="2567" width="5.8515625" style="169" customWidth="1"/>
    <col min="2568" max="2568" width="11.8515625" style="169" customWidth="1"/>
    <col min="2569" max="2569" width="11.57421875" style="169" customWidth="1"/>
    <col min="2570" max="2570" width="12.57421875" style="169" customWidth="1"/>
    <col min="2571" max="2571" width="13.28125" style="169" customWidth="1"/>
    <col min="2572" max="2815" width="8.8515625" style="169" customWidth="1"/>
    <col min="2816" max="2816" width="12.7109375" style="169" customWidth="1"/>
    <col min="2817" max="2817" width="11.421875" style="169" customWidth="1"/>
    <col min="2818" max="2818" width="10.57421875" style="169" customWidth="1"/>
    <col min="2819" max="2819" width="12.00390625" style="169" customWidth="1"/>
    <col min="2820" max="2820" width="3.7109375" style="169" customWidth="1"/>
    <col min="2821" max="2821" width="11.00390625" style="169" customWidth="1"/>
    <col min="2822" max="2822" width="7.00390625" style="169" customWidth="1"/>
    <col min="2823" max="2823" width="5.8515625" style="169" customWidth="1"/>
    <col min="2824" max="2824" width="11.8515625" style="169" customWidth="1"/>
    <col min="2825" max="2825" width="11.57421875" style="169" customWidth="1"/>
    <col min="2826" max="2826" width="12.57421875" style="169" customWidth="1"/>
    <col min="2827" max="2827" width="13.28125" style="169" customWidth="1"/>
    <col min="2828" max="3071" width="8.8515625" style="169" customWidth="1"/>
    <col min="3072" max="3072" width="12.7109375" style="169" customWidth="1"/>
    <col min="3073" max="3073" width="11.421875" style="169" customWidth="1"/>
    <col min="3074" max="3074" width="10.57421875" style="169" customWidth="1"/>
    <col min="3075" max="3075" width="12.00390625" style="169" customWidth="1"/>
    <col min="3076" max="3076" width="3.7109375" style="169" customWidth="1"/>
    <col min="3077" max="3077" width="11.00390625" style="169" customWidth="1"/>
    <col min="3078" max="3078" width="7.00390625" style="169" customWidth="1"/>
    <col min="3079" max="3079" width="5.8515625" style="169" customWidth="1"/>
    <col min="3080" max="3080" width="11.8515625" style="169" customWidth="1"/>
    <col min="3081" max="3081" width="11.57421875" style="169" customWidth="1"/>
    <col min="3082" max="3082" width="12.57421875" style="169" customWidth="1"/>
    <col min="3083" max="3083" width="13.28125" style="169" customWidth="1"/>
    <col min="3084" max="3327" width="8.8515625" style="169" customWidth="1"/>
    <col min="3328" max="3328" width="12.7109375" style="169" customWidth="1"/>
    <col min="3329" max="3329" width="11.421875" style="169" customWidth="1"/>
    <col min="3330" max="3330" width="10.57421875" style="169" customWidth="1"/>
    <col min="3331" max="3331" width="12.00390625" style="169" customWidth="1"/>
    <col min="3332" max="3332" width="3.7109375" style="169" customWidth="1"/>
    <col min="3333" max="3333" width="11.00390625" style="169" customWidth="1"/>
    <col min="3334" max="3334" width="7.00390625" style="169" customWidth="1"/>
    <col min="3335" max="3335" width="5.8515625" style="169" customWidth="1"/>
    <col min="3336" max="3336" width="11.8515625" style="169" customWidth="1"/>
    <col min="3337" max="3337" width="11.57421875" style="169" customWidth="1"/>
    <col min="3338" max="3338" width="12.57421875" style="169" customWidth="1"/>
    <col min="3339" max="3339" width="13.28125" style="169" customWidth="1"/>
    <col min="3340" max="3583" width="8.8515625" style="169" customWidth="1"/>
    <col min="3584" max="3584" width="12.7109375" style="169" customWidth="1"/>
    <col min="3585" max="3585" width="11.421875" style="169" customWidth="1"/>
    <col min="3586" max="3586" width="10.57421875" style="169" customWidth="1"/>
    <col min="3587" max="3587" width="12.00390625" style="169" customWidth="1"/>
    <col min="3588" max="3588" width="3.7109375" style="169" customWidth="1"/>
    <col min="3589" max="3589" width="11.00390625" style="169" customWidth="1"/>
    <col min="3590" max="3590" width="7.00390625" style="169" customWidth="1"/>
    <col min="3591" max="3591" width="5.8515625" style="169" customWidth="1"/>
    <col min="3592" max="3592" width="11.8515625" style="169" customWidth="1"/>
    <col min="3593" max="3593" width="11.57421875" style="169" customWidth="1"/>
    <col min="3594" max="3594" width="12.57421875" style="169" customWidth="1"/>
    <col min="3595" max="3595" width="13.28125" style="169" customWidth="1"/>
    <col min="3596" max="3839" width="8.8515625" style="169" customWidth="1"/>
    <col min="3840" max="3840" width="12.7109375" style="169" customWidth="1"/>
    <col min="3841" max="3841" width="11.421875" style="169" customWidth="1"/>
    <col min="3842" max="3842" width="10.57421875" style="169" customWidth="1"/>
    <col min="3843" max="3843" width="12.00390625" style="169" customWidth="1"/>
    <col min="3844" max="3844" width="3.7109375" style="169" customWidth="1"/>
    <col min="3845" max="3845" width="11.00390625" style="169" customWidth="1"/>
    <col min="3846" max="3846" width="7.00390625" style="169" customWidth="1"/>
    <col min="3847" max="3847" width="5.8515625" style="169" customWidth="1"/>
    <col min="3848" max="3848" width="11.8515625" style="169" customWidth="1"/>
    <col min="3849" max="3849" width="11.57421875" style="169" customWidth="1"/>
    <col min="3850" max="3850" width="12.57421875" style="169" customWidth="1"/>
    <col min="3851" max="3851" width="13.28125" style="169" customWidth="1"/>
    <col min="3852" max="4095" width="8.8515625" style="169" customWidth="1"/>
    <col min="4096" max="4096" width="12.7109375" style="169" customWidth="1"/>
    <col min="4097" max="4097" width="11.421875" style="169" customWidth="1"/>
    <col min="4098" max="4098" width="10.57421875" style="169" customWidth="1"/>
    <col min="4099" max="4099" width="12.00390625" style="169" customWidth="1"/>
    <col min="4100" max="4100" width="3.7109375" style="169" customWidth="1"/>
    <col min="4101" max="4101" width="11.00390625" style="169" customWidth="1"/>
    <col min="4102" max="4102" width="7.00390625" style="169" customWidth="1"/>
    <col min="4103" max="4103" width="5.8515625" style="169" customWidth="1"/>
    <col min="4104" max="4104" width="11.8515625" style="169" customWidth="1"/>
    <col min="4105" max="4105" width="11.57421875" style="169" customWidth="1"/>
    <col min="4106" max="4106" width="12.57421875" style="169" customWidth="1"/>
    <col min="4107" max="4107" width="13.28125" style="169" customWidth="1"/>
    <col min="4108" max="4351" width="8.8515625" style="169" customWidth="1"/>
    <col min="4352" max="4352" width="12.7109375" style="169" customWidth="1"/>
    <col min="4353" max="4353" width="11.421875" style="169" customWidth="1"/>
    <col min="4354" max="4354" width="10.57421875" style="169" customWidth="1"/>
    <col min="4355" max="4355" width="12.00390625" style="169" customWidth="1"/>
    <col min="4356" max="4356" width="3.7109375" style="169" customWidth="1"/>
    <col min="4357" max="4357" width="11.00390625" style="169" customWidth="1"/>
    <col min="4358" max="4358" width="7.00390625" style="169" customWidth="1"/>
    <col min="4359" max="4359" width="5.8515625" style="169" customWidth="1"/>
    <col min="4360" max="4360" width="11.8515625" style="169" customWidth="1"/>
    <col min="4361" max="4361" width="11.57421875" style="169" customWidth="1"/>
    <col min="4362" max="4362" width="12.57421875" style="169" customWidth="1"/>
    <col min="4363" max="4363" width="13.28125" style="169" customWidth="1"/>
    <col min="4364" max="4607" width="8.8515625" style="169" customWidth="1"/>
    <col min="4608" max="4608" width="12.7109375" style="169" customWidth="1"/>
    <col min="4609" max="4609" width="11.421875" style="169" customWidth="1"/>
    <col min="4610" max="4610" width="10.57421875" style="169" customWidth="1"/>
    <col min="4611" max="4611" width="12.00390625" style="169" customWidth="1"/>
    <col min="4612" max="4612" width="3.7109375" style="169" customWidth="1"/>
    <col min="4613" max="4613" width="11.00390625" style="169" customWidth="1"/>
    <col min="4614" max="4614" width="7.00390625" style="169" customWidth="1"/>
    <col min="4615" max="4615" width="5.8515625" style="169" customWidth="1"/>
    <col min="4616" max="4616" width="11.8515625" style="169" customWidth="1"/>
    <col min="4617" max="4617" width="11.57421875" style="169" customWidth="1"/>
    <col min="4618" max="4618" width="12.57421875" style="169" customWidth="1"/>
    <col min="4619" max="4619" width="13.28125" style="169" customWidth="1"/>
    <col min="4620" max="4863" width="8.8515625" style="169" customWidth="1"/>
    <col min="4864" max="4864" width="12.7109375" style="169" customWidth="1"/>
    <col min="4865" max="4865" width="11.421875" style="169" customWidth="1"/>
    <col min="4866" max="4866" width="10.57421875" style="169" customWidth="1"/>
    <col min="4867" max="4867" width="12.00390625" style="169" customWidth="1"/>
    <col min="4868" max="4868" width="3.7109375" style="169" customWidth="1"/>
    <col min="4869" max="4869" width="11.00390625" style="169" customWidth="1"/>
    <col min="4870" max="4870" width="7.00390625" style="169" customWidth="1"/>
    <col min="4871" max="4871" width="5.8515625" style="169" customWidth="1"/>
    <col min="4872" max="4872" width="11.8515625" style="169" customWidth="1"/>
    <col min="4873" max="4873" width="11.57421875" style="169" customWidth="1"/>
    <col min="4874" max="4874" width="12.57421875" style="169" customWidth="1"/>
    <col min="4875" max="4875" width="13.28125" style="169" customWidth="1"/>
    <col min="4876" max="5119" width="8.8515625" style="169" customWidth="1"/>
    <col min="5120" max="5120" width="12.7109375" style="169" customWidth="1"/>
    <col min="5121" max="5121" width="11.421875" style="169" customWidth="1"/>
    <col min="5122" max="5122" width="10.57421875" style="169" customWidth="1"/>
    <col min="5123" max="5123" width="12.00390625" style="169" customWidth="1"/>
    <col min="5124" max="5124" width="3.7109375" style="169" customWidth="1"/>
    <col min="5125" max="5125" width="11.00390625" style="169" customWidth="1"/>
    <col min="5126" max="5126" width="7.00390625" style="169" customWidth="1"/>
    <col min="5127" max="5127" width="5.8515625" style="169" customWidth="1"/>
    <col min="5128" max="5128" width="11.8515625" style="169" customWidth="1"/>
    <col min="5129" max="5129" width="11.57421875" style="169" customWidth="1"/>
    <col min="5130" max="5130" width="12.57421875" style="169" customWidth="1"/>
    <col min="5131" max="5131" width="13.28125" style="169" customWidth="1"/>
    <col min="5132" max="5375" width="8.8515625" style="169" customWidth="1"/>
    <col min="5376" max="5376" width="12.7109375" style="169" customWidth="1"/>
    <col min="5377" max="5377" width="11.421875" style="169" customWidth="1"/>
    <col min="5378" max="5378" width="10.57421875" style="169" customWidth="1"/>
    <col min="5379" max="5379" width="12.00390625" style="169" customWidth="1"/>
    <col min="5380" max="5380" width="3.7109375" style="169" customWidth="1"/>
    <col min="5381" max="5381" width="11.00390625" style="169" customWidth="1"/>
    <col min="5382" max="5382" width="7.00390625" style="169" customWidth="1"/>
    <col min="5383" max="5383" width="5.8515625" style="169" customWidth="1"/>
    <col min="5384" max="5384" width="11.8515625" style="169" customWidth="1"/>
    <col min="5385" max="5385" width="11.57421875" style="169" customWidth="1"/>
    <col min="5386" max="5386" width="12.57421875" style="169" customWidth="1"/>
    <col min="5387" max="5387" width="13.28125" style="169" customWidth="1"/>
    <col min="5388" max="5631" width="8.8515625" style="169" customWidth="1"/>
    <col min="5632" max="5632" width="12.7109375" style="169" customWidth="1"/>
    <col min="5633" max="5633" width="11.421875" style="169" customWidth="1"/>
    <col min="5634" max="5634" width="10.57421875" style="169" customWidth="1"/>
    <col min="5635" max="5635" width="12.00390625" style="169" customWidth="1"/>
    <col min="5636" max="5636" width="3.7109375" style="169" customWidth="1"/>
    <col min="5637" max="5637" width="11.00390625" style="169" customWidth="1"/>
    <col min="5638" max="5638" width="7.00390625" style="169" customWidth="1"/>
    <col min="5639" max="5639" width="5.8515625" style="169" customWidth="1"/>
    <col min="5640" max="5640" width="11.8515625" style="169" customWidth="1"/>
    <col min="5641" max="5641" width="11.57421875" style="169" customWidth="1"/>
    <col min="5642" max="5642" width="12.57421875" style="169" customWidth="1"/>
    <col min="5643" max="5643" width="13.28125" style="169" customWidth="1"/>
    <col min="5644" max="5887" width="8.8515625" style="169" customWidth="1"/>
    <col min="5888" max="5888" width="12.7109375" style="169" customWidth="1"/>
    <col min="5889" max="5889" width="11.421875" style="169" customWidth="1"/>
    <col min="5890" max="5890" width="10.57421875" style="169" customWidth="1"/>
    <col min="5891" max="5891" width="12.00390625" style="169" customWidth="1"/>
    <col min="5892" max="5892" width="3.7109375" style="169" customWidth="1"/>
    <col min="5893" max="5893" width="11.00390625" style="169" customWidth="1"/>
    <col min="5894" max="5894" width="7.00390625" style="169" customWidth="1"/>
    <col min="5895" max="5895" width="5.8515625" style="169" customWidth="1"/>
    <col min="5896" max="5896" width="11.8515625" style="169" customWidth="1"/>
    <col min="5897" max="5897" width="11.57421875" style="169" customWidth="1"/>
    <col min="5898" max="5898" width="12.57421875" style="169" customWidth="1"/>
    <col min="5899" max="5899" width="13.28125" style="169" customWidth="1"/>
    <col min="5900" max="6143" width="8.8515625" style="169" customWidth="1"/>
    <col min="6144" max="6144" width="12.7109375" style="169" customWidth="1"/>
    <col min="6145" max="6145" width="11.421875" style="169" customWidth="1"/>
    <col min="6146" max="6146" width="10.57421875" style="169" customWidth="1"/>
    <col min="6147" max="6147" width="12.00390625" style="169" customWidth="1"/>
    <col min="6148" max="6148" width="3.7109375" style="169" customWidth="1"/>
    <col min="6149" max="6149" width="11.00390625" style="169" customWidth="1"/>
    <col min="6150" max="6150" width="7.00390625" style="169" customWidth="1"/>
    <col min="6151" max="6151" width="5.8515625" style="169" customWidth="1"/>
    <col min="6152" max="6152" width="11.8515625" style="169" customWidth="1"/>
    <col min="6153" max="6153" width="11.57421875" style="169" customWidth="1"/>
    <col min="6154" max="6154" width="12.57421875" style="169" customWidth="1"/>
    <col min="6155" max="6155" width="13.28125" style="169" customWidth="1"/>
    <col min="6156" max="6399" width="8.8515625" style="169" customWidth="1"/>
    <col min="6400" max="6400" width="12.7109375" style="169" customWidth="1"/>
    <col min="6401" max="6401" width="11.421875" style="169" customWidth="1"/>
    <col min="6402" max="6402" width="10.57421875" style="169" customWidth="1"/>
    <col min="6403" max="6403" width="12.00390625" style="169" customWidth="1"/>
    <col min="6404" max="6404" width="3.7109375" style="169" customWidth="1"/>
    <col min="6405" max="6405" width="11.00390625" style="169" customWidth="1"/>
    <col min="6406" max="6406" width="7.00390625" style="169" customWidth="1"/>
    <col min="6407" max="6407" width="5.8515625" style="169" customWidth="1"/>
    <col min="6408" max="6408" width="11.8515625" style="169" customWidth="1"/>
    <col min="6409" max="6409" width="11.57421875" style="169" customWidth="1"/>
    <col min="6410" max="6410" width="12.57421875" style="169" customWidth="1"/>
    <col min="6411" max="6411" width="13.28125" style="169" customWidth="1"/>
    <col min="6412" max="6655" width="8.8515625" style="169" customWidth="1"/>
    <col min="6656" max="6656" width="12.7109375" style="169" customWidth="1"/>
    <col min="6657" max="6657" width="11.421875" style="169" customWidth="1"/>
    <col min="6658" max="6658" width="10.57421875" style="169" customWidth="1"/>
    <col min="6659" max="6659" width="12.00390625" style="169" customWidth="1"/>
    <col min="6660" max="6660" width="3.7109375" style="169" customWidth="1"/>
    <col min="6661" max="6661" width="11.00390625" style="169" customWidth="1"/>
    <col min="6662" max="6662" width="7.00390625" style="169" customWidth="1"/>
    <col min="6663" max="6663" width="5.8515625" style="169" customWidth="1"/>
    <col min="6664" max="6664" width="11.8515625" style="169" customWidth="1"/>
    <col min="6665" max="6665" width="11.57421875" style="169" customWidth="1"/>
    <col min="6666" max="6666" width="12.57421875" style="169" customWidth="1"/>
    <col min="6667" max="6667" width="13.28125" style="169" customWidth="1"/>
    <col min="6668" max="6911" width="8.8515625" style="169" customWidth="1"/>
    <col min="6912" max="6912" width="12.7109375" style="169" customWidth="1"/>
    <col min="6913" max="6913" width="11.421875" style="169" customWidth="1"/>
    <col min="6914" max="6914" width="10.57421875" style="169" customWidth="1"/>
    <col min="6915" max="6915" width="12.00390625" style="169" customWidth="1"/>
    <col min="6916" max="6916" width="3.7109375" style="169" customWidth="1"/>
    <col min="6917" max="6917" width="11.00390625" style="169" customWidth="1"/>
    <col min="6918" max="6918" width="7.00390625" style="169" customWidth="1"/>
    <col min="6919" max="6919" width="5.8515625" style="169" customWidth="1"/>
    <col min="6920" max="6920" width="11.8515625" style="169" customWidth="1"/>
    <col min="6921" max="6921" width="11.57421875" style="169" customWidth="1"/>
    <col min="6922" max="6922" width="12.57421875" style="169" customWidth="1"/>
    <col min="6923" max="6923" width="13.28125" style="169" customWidth="1"/>
    <col min="6924" max="7167" width="8.8515625" style="169" customWidth="1"/>
    <col min="7168" max="7168" width="12.7109375" style="169" customWidth="1"/>
    <col min="7169" max="7169" width="11.421875" style="169" customWidth="1"/>
    <col min="7170" max="7170" width="10.57421875" style="169" customWidth="1"/>
    <col min="7171" max="7171" width="12.00390625" style="169" customWidth="1"/>
    <col min="7172" max="7172" width="3.7109375" style="169" customWidth="1"/>
    <col min="7173" max="7173" width="11.00390625" style="169" customWidth="1"/>
    <col min="7174" max="7174" width="7.00390625" style="169" customWidth="1"/>
    <col min="7175" max="7175" width="5.8515625" style="169" customWidth="1"/>
    <col min="7176" max="7176" width="11.8515625" style="169" customWidth="1"/>
    <col min="7177" max="7177" width="11.57421875" style="169" customWidth="1"/>
    <col min="7178" max="7178" width="12.57421875" style="169" customWidth="1"/>
    <col min="7179" max="7179" width="13.28125" style="169" customWidth="1"/>
    <col min="7180" max="7423" width="8.8515625" style="169" customWidth="1"/>
    <col min="7424" max="7424" width="12.7109375" style="169" customWidth="1"/>
    <col min="7425" max="7425" width="11.421875" style="169" customWidth="1"/>
    <col min="7426" max="7426" width="10.57421875" style="169" customWidth="1"/>
    <col min="7427" max="7427" width="12.00390625" style="169" customWidth="1"/>
    <col min="7428" max="7428" width="3.7109375" style="169" customWidth="1"/>
    <col min="7429" max="7429" width="11.00390625" style="169" customWidth="1"/>
    <col min="7430" max="7430" width="7.00390625" style="169" customWidth="1"/>
    <col min="7431" max="7431" width="5.8515625" style="169" customWidth="1"/>
    <col min="7432" max="7432" width="11.8515625" style="169" customWidth="1"/>
    <col min="7433" max="7433" width="11.57421875" style="169" customWidth="1"/>
    <col min="7434" max="7434" width="12.57421875" style="169" customWidth="1"/>
    <col min="7435" max="7435" width="13.28125" style="169" customWidth="1"/>
    <col min="7436" max="7679" width="8.8515625" style="169" customWidth="1"/>
    <col min="7680" max="7680" width="12.7109375" style="169" customWidth="1"/>
    <col min="7681" max="7681" width="11.421875" style="169" customWidth="1"/>
    <col min="7682" max="7682" width="10.57421875" style="169" customWidth="1"/>
    <col min="7683" max="7683" width="12.00390625" style="169" customWidth="1"/>
    <col min="7684" max="7684" width="3.7109375" style="169" customWidth="1"/>
    <col min="7685" max="7685" width="11.00390625" style="169" customWidth="1"/>
    <col min="7686" max="7686" width="7.00390625" style="169" customWidth="1"/>
    <col min="7687" max="7687" width="5.8515625" style="169" customWidth="1"/>
    <col min="7688" max="7688" width="11.8515625" style="169" customWidth="1"/>
    <col min="7689" max="7689" width="11.57421875" style="169" customWidth="1"/>
    <col min="7690" max="7690" width="12.57421875" style="169" customWidth="1"/>
    <col min="7691" max="7691" width="13.28125" style="169" customWidth="1"/>
    <col min="7692" max="7935" width="8.8515625" style="169" customWidth="1"/>
    <col min="7936" max="7936" width="12.7109375" style="169" customWidth="1"/>
    <col min="7937" max="7937" width="11.421875" style="169" customWidth="1"/>
    <col min="7938" max="7938" width="10.57421875" style="169" customWidth="1"/>
    <col min="7939" max="7939" width="12.00390625" style="169" customWidth="1"/>
    <col min="7940" max="7940" width="3.7109375" style="169" customWidth="1"/>
    <col min="7941" max="7941" width="11.00390625" style="169" customWidth="1"/>
    <col min="7942" max="7942" width="7.00390625" style="169" customWidth="1"/>
    <col min="7943" max="7943" width="5.8515625" style="169" customWidth="1"/>
    <col min="7944" max="7944" width="11.8515625" style="169" customWidth="1"/>
    <col min="7945" max="7945" width="11.57421875" style="169" customWidth="1"/>
    <col min="7946" max="7946" width="12.57421875" style="169" customWidth="1"/>
    <col min="7947" max="7947" width="13.28125" style="169" customWidth="1"/>
    <col min="7948" max="8191" width="8.8515625" style="169" customWidth="1"/>
    <col min="8192" max="8192" width="12.7109375" style="169" customWidth="1"/>
    <col min="8193" max="8193" width="11.421875" style="169" customWidth="1"/>
    <col min="8194" max="8194" width="10.57421875" style="169" customWidth="1"/>
    <col min="8195" max="8195" width="12.00390625" style="169" customWidth="1"/>
    <col min="8196" max="8196" width="3.7109375" style="169" customWidth="1"/>
    <col min="8197" max="8197" width="11.00390625" style="169" customWidth="1"/>
    <col min="8198" max="8198" width="7.00390625" style="169" customWidth="1"/>
    <col min="8199" max="8199" width="5.8515625" style="169" customWidth="1"/>
    <col min="8200" max="8200" width="11.8515625" style="169" customWidth="1"/>
    <col min="8201" max="8201" width="11.57421875" style="169" customWidth="1"/>
    <col min="8202" max="8202" width="12.57421875" style="169" customWidth="1"/>
    <col min="8203" max="8203" width="13.28125" style="169" customWidth="1"/>
    <col min="8204" max="8447" width="8.8515625" style="169" customWidth="1"/>
    <col min="8448" max="8448" width="12.7109375" style="169" customWidth="1"/>
    <col min="8449" max="8449" width="11.421875" style="169" customWidth="1"/>
    <col min="8450" max="8450" width="10.57421875" style="169" customWidth="1"/>
    <col min="8451" max="8451" width="12.00390625" style="169" customWidth="1"/>
    <col min="8452" max="8452" width="3.7109375" style="169" customWidth="1"/>
    <col min="8453" max="8453" width="11.00390625" style="169" customWidth="1"/>
    <col min="8454" max="8454" width="7.00390625" style="169" customWidth="1"/>
    <col min="8455" max="8455" width="5.8515625" style="169" customWidth="1"/>
    <col min="8456" max="8456" width="11.8515625" style="169" customWidth="1"/>
    <col min="8457" max="8457" width="11.57421875" style="169" customWidth="1"/>
    <col min="8458" max="8458" width="12.57421875" style="169" customWidth="1"/>
    <col min="8459" max="8459" width="13.28125" style="169" customWidth="1"/>
    <col min="8460" max="8703" width="8.8515625" style="169" customWidth="1"/>
    <col min="8704" max="8704" width="12.7109375" style="169" customWidth="1"/>
    <col min="8705" max="8705" width="11.421875" style="169" customWidth="1"/>
    <col min="8706" max="8706" width="10.57421875" style="169" customWidth="1"/>
    <col min="8707" max="8707" width="12.00390625" style="169" customWidth="1"/>
    <col min="8708" max="8708" width="3.7109375" style="169" customWidth="1"/>
    <col min="8709" max="8709" width="11.00390625" style="169" customWidth="1"/>
    <col min="8710" max="8710" width="7.00390625" style="169" customWidth="1"/>
    <col min="8711" max="8711" width="5.8515625" style="169" customWidth="1"/>
    <col min="8712" max="8712" width="11.8515625" style="169" customWidth="1"/>
    <col min="8713" max="8713" width="11.57421875" style="169" customWidth="1"/>
    <col min="8714" max="8714" width="12.57421875" style="169" customWidth="1"/>
    <col min="8715" max="8715" width="13.28125" style="169" customWidth="1"/>
    <col min="8716" max="8959" width="8.8515625" style="169" customWidth="1"/>
    <col min="8960" max="8960" width="12.7109375" style="169" customWidth="1"/>
    <col min="8961" max="8961" width="11.421875" style="169" customWidth="1"/>
    <col min="8962" max="8962" width="10.57421875" style="169" customWidth="1"/>
    <col min="8963" max="8963" width="12.00390625" style="169" customWidth="1"/>
    <col min="8964" max="8964" width="3.7109375" style="169" customWidth="1"/>
    <col min="8965" max="8965" width="11.00390625" style="169" customWidth="1"/>
    <col min="8966" max="8966" width="7.00390625" style="169" customWidth="1"/>
    <col min="8967" max="8967" width="5.8515625" style="169" customWidth="1"/>
    <col min="8968" max="8968" width="11.8515625" style="169" customWidth="1"/>
    <col min="8969" max="8969" width="11.57421875" style="169" customWidth="1"/>
    <col min="8970" max="8970" width="12.57421875" style="169" customWidth="1"/>
    <col min="8971" max="8971" width="13.28125" style="169" customWidth="1"/>
    <col min="8972" max="9215" width="8.8515625" style="169" customWidth="1"/>
    <col min="9216" max="9216" width="12.7109375" style="169" customWidth="1"/>
    <col min="9217" max="9217" width="11.421875" style="169" customWidth="1"/>
    <col min="9218" max="9218" width="10.57421875" style="169" customWidth="1"/>
    <col min="9219" max="9219" width="12.00390625" style="169" customWidth="1"/>
    <col min="9220" max="9220" width="3.7109375" style="169" customWidth="1"/>
    <col min="9221" max="9221" width="11.00390625" style="169" customWidth="1"/>
    <col min="9222" max="9222" width="7.00390625" style="169" customWidth="1"/>
    <col min="9223" max="9223" width="5.8515625" style="169" customWidth="1"/>
    <col min="9224" max="9224" width="11.8515625" style="169" customWidth="1"/>
    <col min="9225" max="9225" width="11.57421875" style="169" customWidth="1"/>
    <col min="9226" max="9226" width="12.57421875" style="169" customWidth="1"/>
    <col min="9227" max="9227" width="13.28125" style="169" customWidth="1"/>
    <col min="9228" max="9471" width="8.8515625" style="169" customWidth="1"/>
    <col min="9472" max="9472" width="12.7109375" style="169" customWidth="1"/>
    <col min="9473" max="9473" width="11.421875" style="169" customWidth="1"/>
    <col min="9474" max="9474" width="10.57421875" style="169" customWidth="1"/>
    <col min="9475" max="9475" width="12.00390625" style="169" customWidth="1"/>
    <col min="9476" max="9476" width="3.7109375" style="169" customWidth="1"/>
    <col min="9477" max="9477" width="11.00390625" style="169" customWidth="1"/>
    <col min="9478" max="9478" width="7.00390625" style="169" customWidth="1"/>
    <col min="9479" max="9479" width="5.8515625" style="169" customWidth="1"/>
    <col min="9480" max="9480" width="11.8515625" style="169" customWidth="1"/>
    <col min="9481" max="9481" width="11.57421875" style="169" customWidth="1"/>
    <col min="9482" max="9482" width="12.57421875" style="169" customWidth="1"/>
    <col min="9483" max="9483" width="13.28125" style="169" customWidth="1"/>
    <col min="9484" max="9727" width="8.8515625" style="169" customWidth="1"/>
    <col min="9728" max="9728" width="12.7109375" style="169" customWidth="1"/>
    <col min="9729" max="9729" width="11.421875" style="169" customWidth="1"/>
    <col min="9730" max="9730" width="10.57421875" style="169" customWidth="1"/>
    <col min="9731" max="9731" width="12.00390625" style="169" customWidth="1"/>
    <col min="9732" max="9732" width="3.7109375" style="169" customWidth="1"/>
    <col min="9733" max="9733" width="11.00390625" style="169" customWidth="1"/>
    <col min="9734" max="9734" width="7.00390625" style="169" customWidth="1"/>
    <col min="9735" max="9735" width="5.8515625" style="169" customWidth="1"/>
    <col min="9736" max="9736" width="11.8515625" style="169" customWidth="1"/>
    <col min="9737" max="9737" width="11.57421875" style="169" customWidth="1"/>
    <col min="9738" max="9738" width="12.57421875" style="169" customWidth="1"/>
    <col min="9739" max="9739" width="13.28125" style="169" customWidth="1"/>
    <col min="9740" max="9983" width="8.8515625" style="169" customWidth="1"/>
    <col min="9984" max="9984" width="12.7109375" style="169" customWidth="1"/>
    <col min="9985" max="9985" width="11.421875" style="169" customWidth="1"/>
    <col min="9986" max="9986" width="10.57421875" style="169" customWidth="1"/>
    <col min="9987" max="9987" width="12.00390625" style="169" customWidth="1"/>
    <col min="9988" max="9988" width="3.7109375" style="169" customWidth="1"/>
    <col min="9989" max="9989" width="11.00390625" style="169" customWidth="1"/>
    <col min="9990" max="9990" width="7.00390625" style="169" customWidth="1"/>
    <col min="9991" max="9991" width="5.8515625" style="169" customWidth="1"/>
    <col min="9992" max="9992" width="11.8515625" style="169" customWidth="1"/>
    <col min="9993" max="9993" width="11.57421875" style="169" customWidth="1"/>
    <col min="9994" max="9994" width="12.57421875" style="169" customWidth="1"/>
    <col min="9995" max="9995" width="13.28125" style="169" customWidth="1"/>
    <col min="9996" max="10239" width="8.8515625" style="169" customWidth="1"/>
    <col min="10240" max="10240" width="12.7109375" style="169" customWidth="1"/>
    <col min="10241" max="10241" width="11.421875" style="169" customWidth="1"/>
    <col min="10242" max="10242" width="10.57421875" style="169" customWidth="1"/>
    <col min="10243" max="10243" width="12.00390625" style="169" customWidth="1"/>
    <col min="10244" max="10244" width="3.7109375" style="169" customWidth="1"/>
    <col min="10245" max="10245" width="11.00390625" style="169" customWidth="1"/>
    <col min="10246" max="10246" width="7.00390625" style="169" customWidth="1"/>
    <col min="10247" max="10247" width="5.8515625" style="169" customWidth="1"/>
    <col min="10248" max="10248" width="11.8515625" style="169" customWidth="1"/>
    <col min="10249" max="10249" width="11.57421875" style="169" customWidth="1"/>
    <col min="10250" max="10250" width="12.57421875" style="169" customWidth="1"/>
    <col min="10251" max="10251" width="13.28125" style="169" customWidth="1"/>
    <col min="10252" max="10495" width="8.8515625" style="169" customWidth="1"/>
    <col min="10496" max="10496" width="12.7109375" style="169" customWidth="1"/>
    <col min="10497" max="10497" width="11.421875" style="169" customWidth="1"/>
    <col min="10498" max="10498" width="10.57421875" style="169" customWidth="1"/>
    <col min="10499" max="10499" width="12.00390625" style="169" customWidth="1"/>
    <col min="10500" max="10500" width="3.7109375" style="169" customWidth="1"/>
    <col min="10501" max="10501" width="11.00390625" style="169" customWidth="1"/>
    <col min="10502" max="10502" width="7.00390625" style="169" customWidth="1"/>
    <col min="10503" max="10503" width="5.8515625" style="169" customWidth="1"/>
    <col min="10504" max="10504" width="11.8515625" style="169" customWidth="1"/>
    <col min="10505" max="10505" width="11.57421875" style="169" customWidth="1"/>
    <col min="10506" max="10506" width="12.57421875" style="169" customWidth="1"/>
    <col min="10507" max="10507" width="13.28125" style="169" customWidth="1"/>
    <col min="10508" max="10751" width="8.8515625" style="169" customWidth="1"/>
    <col min="10752" max="10752" width="12.7109375" style="169" customWidth="1"/>
    <col min="10753" max="10753" width="11.421875" style="169" customWidth="1"/>
    <col min="10754" max="10754" width="10.57421875" style="169" customWidth="1"/>
    <col min="10755" max="10755" width="12.00390625" style="169" customWidth="1"/>
    <col min="10756" max="10756" width="3.7109375" style="169" customWidth="1"/>
    <col min="10757" max="10757" width="11.00390625" style="169" customWidth="1"/>
    <col min="10758" max="10758" width="7.00390625" style="169" customWidth="1"/>
    <col min="10759" max="10759" width="5.8515625" style="169" customWidth="1"/>
    <col min="10760" max="10760" width="11.8515625" style="169" customWidth="1"/>
    <col min="10761" max="10761" width="11.57421875" style="169" customWidth="1"/>
    <col min="10762" max="10762" width="12.57421875" style="169" customWidth="1"/>
    <col min="10763" max="10763" width="13.28125" style="169" customWidth="1"/>
    <col min="10764" max="11007" width="8.8515625" style="169" customWidth="1"/>
    <col min="11008" max="11008" width="12.7109375" style="169" customWidth="1"/>
    <col min="11009" max="11009" width="11.421875" style="169" customWidth="1"/>
    <col min="11010" max="11010" width="10.57421875" style="169" customWidth="1"/>
    <col min="11011" max="11011" width="12.00390625" style="169" customWidth="1"/>
    <col min="11012" max="11012" width="3.7109375" style="169" customWidth="1"/>
    <col min="11013" max="11013" width="11.00390625" style="169" customWidth="1"/>
    <col min="11014" max="11014" width="7.00390625" style="169" customWidth="1"/>
    <col min="11015" max="11015" width="5.8515625" style="169" customWidth="1"/>
    <col min="11016" max="11016" width="11.8515625" style="169" customWidth="1"/>
    <col min="11017" max="11017" width="11.57421875" style="169" customWidth="1"/>
    <col min="11018" max="11018" width="12.57421875" style="169" customWidth="1"/>
    <col min="11019" max="11019" width="13.28125" style="169" customWidth="1"/>
    <col min="11020" max="11263" width="8.8515625" style="169" customWidth="1"/>
    <col min="11264" max="11264" width="12.7109375" style="169" customWidth="1"/>
    <col min="11265" max="11265" width="11.421875" style="169" customWidth="1"/>
    <col min="11266" max="11266" width="10.57421875" style="169" customWidth="1"/>
    <col min="11267" max="11267" width="12.00390625" style="169" customWidth="1"/>
    <col min="11268" max="11268" width="3.7109375" style="169" customWidth="1"/>
    <col min="11269" max="11269" width="11.00390625" style="169" customWidth="1"/>
    <col min="11270" max="11270" width="7.00390625" style="169" customWidth="1"/>
    <col min="11271" max="11271" width="5.8515625" style="169" customWidth="1"/>
    <col min="11272" max="11272" width="11.8515625" style="169" customWidth="1"/>
    <col min="11273" max="11273" width="11.57421875" style="169" customWidth="1"/>
    <col min="11274" max="11274" width="12.57421875" style="169" customWidth="1"/>
    <col min="11275" max="11275" width="13.28125" style="169" customWidth="1"/>
    <col min="11276" max="11519" width="8.8515625" style="169" customWidth="1"/>
    <col min="11520" max="11520" width="12.7109375" style="169" customWidth="1"/>
    <col min="11521" max="11521" width="11.421875" style="169" customWidth="1"/>
    <col min="11522" max="11522" width="10.57421875" style="169" customWidth="1"/>
    <col min="11523" max="11523" width="12.00390625" style="169" customWidth="1"/>
    <col min="11524" max="11524" width="3.7109375" style="169" customWidth="1"/>
    <col min="11525" max="11525" width="11.00390625" style="169" customWidth="1"/>
    <col min="11526" max="11526" width="7.00390625" style="169" customWidth="1"/>
    <col min="11527" max="11527" width="5.8515625" style="169" customWidth="1"/>
    <col min="11528" max="11528" width="11.8515625" style="169" customWidth="1"/>
    <col min="11529" max="11529" width="11.57421875" style="169" customWidth="1"/>
    <col min="11530" max="11530" width="12.57421875" style="169" customWidth="1"/>
    <col min="11531" max="11531" width="13.28125" style="169" customWidth="1"/>
    <col min="11532" max="11775" width="8.8515625" style="169" customWidth="1"/>
    <col min="11776" max="11776" width="12.7109375" style="169" customWidth="1"/>
    <col min="11777" max="11777" width="11.421875" style="169" customWidth="1"/>
    <col min="11778" max="11778" width="10.57421875" style="169" customWidth="1"/>
    <col min="11779" max="11779" width="12.00390625" style="169" customWidth="1"/>
    <col min="11780" max="11780" width="3.7109375" style="169" customWidth="1"/>
    <col min="11781" max="11781" width="11.00390625" style="169" customWidth="1"/>
    <col min="11782" max="11782" width="7.00390625" style="169" customWidth="1"/>
    <col min="11783" max="11783" width="5.8515625" style="169" customWidth="1"/>
    <col min="11784" max="11784" width="11.8515625" style="169" customWidth="1"/>
    <col min="11785" max="11785" width="11.57421875" style="169" customWidth="1"/>
    <col min="11786" max="11786" width="12.57421875" style="169" customWidth="1"/>
    <col min="11787" max="11787" width="13.28125" style="169" customWidth="1"/>
    <col min="11788" max="12031" width="8.8515625" style="169" customWidth="1"/>
    <col min="12032" max="12032" width="12.7109375" style="169" customWidth="1"/>
    <col min="12033" max="12033" width="11.421875" style="169" customWidth="1"/>
    <col min="12034" max="12034" width="10.57421875" style="169" customWidth="1"/>
    <col min="12035" max="12035" width="12.00390625" style="169" customWidth="1"/>
    <col min="12036" max="12036" width="3.7109375" style="169" customWidth="1"/>
    <col min="12037" max="12037" width="11.00390625" style="169" customWidth="1"/>
    <col min="12038" max="12038" width="7.00390625" style="169" customWidth="1"/>
    <col min="12039" max="12039" width="5.8515625" style="169" customWidth="1"/>
    <col min="12040" max="12040" width="11.8515625" style="169" customWidth="1"/>
    <col min="12041" max="12041" width="11.57421875" style="169" customWidth="1"/>
    <col min="12042" max="12042" width="12.57421875" style="169" customWidth="1"/>
    <col min="12043" max="12043" width="13.28125" style="169" customWidth="1"/>
    <col min="12044" max="12287" width="8.8515625" style="169" customWidth="1"/>
    <col min="12288" max="12288" width="12.7109375" style="169" customWidth="1"/>
    <col min="12289" max="12289" width="11.421875" style="169" customWidth="1"/>
    <col min="12290" max="12290" width="10.57421875" style="169" customWidth="1"/>
    <col min="12291" max="12291" width="12.00390625" style="169" customWidth="1"/>
    <col min="12292" max="12292" width="3.7109375" style="169" customWidth="1"/>
    <col min="12293" max="12293" width="11.00390625" style="169" customWidth="1"/>
    <col min="12294" max="12294" width="7.00390625" style="169" customWidth="1"/>
    <col min="12295" max="12295" width="5.8515625" style="169" customWidth="1"/>
    <col min="12296" max="12296" width="11.8515625" style="169" customWidth="1"/>
    <col min="12297" max="12297" width="11.57421875" style="169" customWidth="1"/>
    <col min="12298" max="12298" width="12.57421875" style="169" customWidth="1"/>
    <col min="12299" max="12299" width="13.28125" style="169" customWidth="1"/>
    <col min="12300" max="12543" width="8.8515625" style="169" customWidth="1"/>
    <col min="12544" max="12544" width="12.7109375" style="169" customWidth="1"/>
    <col min="12545" max="12545" width="11.421875" style="169" customWidth="1"/>
    <col min="12546" max="12546" width="10.57421875" style="169" customWidth="1"/>
    <col min="12547" max="12547" width="12.00390625" style="169" customWidth="1"/>
    <col min="12548" max="12548" width="3.7109375" style="169" customWidth="1"/>
    <col min="12549" max="12549" width="11.00390625" style="169" customWidth="1"/>
    <col min="12550" max="12550" width="7.00390625" style="169" customWidth="1"/>
    <col min="12551" max="12551" width="5.8515625" style="169" customWidth="1"/>
    <col min="12552" max="12552" width="11.8515625" style="169" customWidth="1"/>
    <col min="12553" max="12553" width="11.57421875" style="169" customWidth="1"/>
    <col min="12554" max="12554" width="12.57421875" style="169" customWidth="1"/>
    <col min="12555" max="12555" width="13.28125" style="169" customWidth="1"/>
    <col min="12556" max="12799" width="8.8515625" style="169" customWidth="1"/>
    <col min="12800" max="12800" width="12.7109375" style="169" customWidth="1"/>
    <col min="12801" max="12801" width="11.421875" style="169" customWidth="1"/>
    <col min="12802" max="12802" width="10.57421875" style="169" customWidth="1"/>
    <col min="12803" max="12803" width="12.00390625" style="169" customWidth="1"/>
    <col min="12804" max="12804" width="3.7109375" style="169" customWidth="1"/>
    <col min="12805" max="12805" width="11.00390625" style="169" customWidth="1"/>
    <col min="12806" max="12806" width="7.00390625" style="169" customWidth="1"/>
    <col min="12807" max="12807" width="5.8515625" style="169" customWidth="1"/>
    <col min="12808" max="12808" width="11.8515625" style="169" customWidth="1"/>
    <col min="12809" max="12809" width="11.57421875" style="169" customWidth="1"/>
    <col min="12810" max="12810" width="12.57421875" style="169" customWidth="1"/>
    <col min="12811" max="12811" width="13.28125" style="169" customWidth="1"/>
    <col min="12812" max="13055" width="8.8515625" style="169" customWidth="1"/>
    <col min="13056" max="13056" width="12.7109375" style="169" customWidth="1"/>
    <col min="13057" max="13057" width="11.421875" style="169" customWidth="1"/>
    <col min="13058" max="13058" width="10.57421875" style="169" customWidth="1"/>
    <col min="13059" max="13059" width="12.00390625" style="169" customWidth="1"/>
    <col min="13060" max="13060" width="3.7109375" style="169" customWidth="1"/>
    <col min="13061" max="13061" width="11.00390625" style="169" customWidth="1"/>
    <col min="13062" max="13062" width="7.00390625" style="169" customWidth="1"/>
    <col min="13063" max="13063" width="5.8515625" style="169" customWidth="1"/>
    <col min="13064" max="13064" width="11.8515625" style="169" customWidth="1"/>
    <col min="13065" max="13065" width="11.57421875" style="169" customWidth="1"/>
    <col min="13066" max="13066" width="12.57421875" style="169" customWidth="1"/>
    <col min="13067" max="13067" width="13.28125" style="169" customWidth="1"/>
    <col min="13068" max="13311" width="8.8515625" style="169" customWidth="1"/>
    <col min="13312" max="13312" width="12.7109375" style="169" customWidth="1"/>
    <col min="13313" max="13313" width="11.421875" style="169" customWidth="1"/>
    <col min="13314" max="13314" width="10.57421875" style="169" customWidth="1"/>
    <col min="13315" max="13315" width="12.00390625" style="169" customWidth="1"/>
    <col min="13316" max="13316" width="3.7109375" style="169" customWidth="1"/>
    <col min="13317" max="13317" width="11.00390625" style="169" customWidth="1"/>
    <col min="13318" max="13318" width="7.00390625" style="169" customWidth="1"/>
    <col min="13319" max="13319" width="5.8515625" style="169" customWidth="1"/>
    <col min="13320" max="13320" width="11.8515625" style="169" customWidth="1"/>
    <col min="13321" max="13321" width="11.57421875" style="169" customWidth="1"/>
    <col min="13322" max="13322" width="12.57421875" style="169" customWidth="1"/>
    <col min="13323" max="13323" width="13.28125" style="169" customWidth="1"/>
    <col min="13324" max="13567" width="8.8515625" style="169" customWidth="1"/>
    <col min="13568" max="13568" width="12.7109375" style="169" customWidth="1"/>
    <col min="13569" max="13569" width="11.421875" style="169" customWidth="1"/>
    <col min="13570" max="13570" width="10.57421875" style="169" customWidth="1"/>
    <col min="13571" max="13571" width="12.00390625" style="169" customWidth="1"/>
    <col min="13572" max="13572" width="3.7109375" style="169" customWidth="1"/>
    <col min="13573" max="13573" width="11.00390625" style="169" customWidth="1"/>
    <col min="13574" max="13574" width="7.00390625" style="169" customWidth="1"/>
    <col min="13575" max="13575" width="5.8515625" style="169" customWidth="1"/>
    <col min="13576" max="13576" width="11.8515625" style="169" customWidth="1"/>
    <col min="13577" max="13577" width="11.57421875" style="169" customWidth="1"/>
    <col min="13578" max="13578" width="12.57421875" style="169" customWidth="1"/>
    <col min="13579" max="13579" width="13.28125" style="169" customWidth="1"/>
    <col min="13580" max="13823" width="8.8515625" style="169" customWidth="1"/>
    <col min="13824" max="13824" width="12.7109375" style="169" customWidth="1"/>
    <col min="13825" max="13825" width="11.421875" style="169" customWidth="1"/>
    <col min="13826" max="13826" width="10.57421875" style="169" customWidth="1"/>
    <col min="13827" max="13827" width="12.00390625" style="169" customWidth="1"/>
    <col min="13828" max="13828" width="3.7109375" style="169" customWidth="1"/>
    <col min="13829" max="13829" width="11.00390625" style="169" customWidth="1"/>
    <col min="13830" max="13830" width="7.00390625" style="169" customWidth="1"/>
    <col min="13831" max="13831" width="5.8515625" style="169" customWidth="1"/>
    <col min="13832" max="13832" width="11.8515625" style="169" customWidth="1"/>
    <col min="13833" max="13833" width="11.57421875" style="169" customWidth="1"/>
    <col min="13834" max="13834" width="12.57421875" style="169" customWidth="1"/>
    <col min="13835" max="13835" width="13.28125" style="169" customWidth="1"/>
    <col min="13836" max="14079" width="8.8515625" style="169" customWidth="1"/>
    <col min="14080" max="14080" width="12.7109375" style="169" customWidth="1"/>
    <col min="14081" max="14081" width="11.421875" style="169" customWidth="1"/>
    <col min="14082" max="14082" width="10.57421875" style="169" customWidth="1"/>
    <col min="14083" max="14083" width="12.00390625" style="169" customWidth="1"/>
    <col min="14084" max="14084" width="3.7109375" style="169" customWidth="1"/>
    <col min="14085" max="14085" width="11.00390625" style="169" customWidth="1"/>
    <col min="14086" max="14086" width="7.00390625" style="169" customWidth="1"/>
    <col min="14087" max="14087" width="5.8515625" style="169" customWidth="1"/>
    <col min="14088" max="14088" width="11.8515625" style="169" customWidth="1"/>
    <col min="14089" max="14089" width="11.57421875" style="169" customWidth="1"/>
    <col min="14090" max="14090" width="12.57421875" style="169" customWidth="1"/>
    <col min="14091" max="14091" width="13.28125" style="169" customWidth="1"/>
    <col min="14092" max="14335" width="8.8515625" style="169" customWidth="1"/>
    <col min="14336" max="14336" width="12.7109375" style="169" customWidth="1"/>
    <col min="14337" max="14337" width="11.421875" style="169" customWidth="1"/>
    <col min="14338" max="14338" width="10.57421875" style="169" customWidth="1"/>
    <col min="14339" max="14339" width="12.00390625" style="169" customWidth="1"/>
    <col min="14340" max="14340" width="3.7109375" style="169" customWidth="1"/>
    <col min="14341" max="14341" width="11.00390625" style="169" customWidth="1"/>
    <col min="14342" max="14342" width="7.00390625" style="169" customWidth="1"/>
    <col min="14343" max="14343" width="5.8515625" style="169" customWidth="1"/>
    <col min="14344" max="14344" width="11.8515625" style="169" customWidth="1"/>
    <col min="14345" max="14345" width="11.57421875" style="169" customWidth="1"/>
    <col min="14346" max="14346" width="12.57421875" style="169" customWidth="1"/>
    <col min="14347" max="14347" width="13.28125" style="169" customWidth="1"/>
    <col min="14348" max="14591" width="8.8515625" style="169" customWidth="1"/>
    <col min="14592" max="14592" width="12.7109375" style="169" customWidth="1"/>
    <col min="14593" max="14593" width="11.421875" style="169" customWidth="1"/>
    <col min="14594" max="14594" width="10.57421875" style="169" customWidth="1"/>
    <col min="14595" max="14595" width="12.00390625" style="169" customWidth="1"/>
    <col min="14596" max="14596" width="3.7109375" style="169" customWidth="1"/>
    <col min="14597" max="14597" width="11.00390625" style="169" customWidth="1"/>
    <col min="14598" max="14598" width="7.00390625" style="169" customWidth="1"/>
    <col min="14599" max="14599" width="5.8515625" style="169" customWidth="1"/>
    <col min="14600" max="14600" width="11.8515625" style="169" customWidth="1"/>
    <col min="14601" max="14601" width="11.57421875" style="169" customWidth="1"/>
    <col min="14602" max="14602" width="12.57421875" style="169" customWidth="1"/>
    <col min="14603" max="14603" width="13.28125" style="169" customWidth="1"/>
    <col min="14604" max="14847" width="8.8515625" style="169" customWidth="1"/>
    <col min="14848" max="14848" width="12.7109375" style="169" customWidth="1"/>
    <col min="14849" max="14849" width="11.421875" style="169" customWidth="1"/>
    <col min="14850" max="14850" width="10.57421875" style="169" customWidth="1"/>
    <col min="14851" max="14851" width="12.00390625" style="169" customWidth="1"/>
    <col min="14852" max="14852" width="3.7109375" style="169" customWidth="1"/>
    <col min="14853" max="14853" width="11.00390625" style="169" customWidth="1"/>
    <col min="14854" max="14854" width="7.00390625" style="169" customWidth="1"/>
    <col min="14855" max="14855" width="5.8515625" style="169" customWidth="1"/>
    <col min="14856" max="14856" width="11.8515625" style="169" customWidth="1"/>
    <col min="14857" max="14857" width="11.57421875" style="169" customWidth="1"/>
    <col min="14858" max="14858" width="12.57421875" style="169" customWidth="1"/>
    <col min="14859" max="14859" width="13.28125" style="169" customWidth="1"/>
    <col min="14860" max="15103" width="8.8515625" style="169" customWidth="1"/>
    <col min="15104" max="15104" width="12.7109375" style="169" customWidth="1"/>
    <col min="15105" max="15105" width="11.421875" style="169" customWidth="1"/>
    <col min="15106" max="15106" width="10.57421875" style="169" customWidth="1"/>
    <col min="15107" max="15107" width="12.00390625" style="169" customWidth="1"/>
    <col min="15108" max="15108" width="3.7109375" style="169" customWidth="1"/>
    <col min="15109" max="15109" width="11.00390625" style="169" customWidth="1"/>
    <col min="15110" max="15110" width="7.00390625" style="169" customWidth="1"/>
    <col min="15111" max="15111" width="5.8515625" style="169" customWidth="1"/>
    <col min="15112" max="15112" width="11.8515625" style="169" customWidth="1"/>
    <col min="15113" max="15113" width="11.57421875" style="169" customWidth="1"/>
    <col min="15114" max="15114" width="12.57421875" style="169" customWidth="1"/>
    <col min="15115" max="15115" width="13.28125" style="169" customWidth="1"/>
    <col min="15116" max="15359" width="8.8515625" style="169" customWidth="1"/>
    <col min="15360" max="15360" width="12.7109375" style="169" customWidth="1"/>
    <col min="15361" max="15361" width="11.421875" style="169" customWidth="1"/>
    <col min="15362" max="15362" width="10.57421875" style="169" customWidth="1"/>
    <col min="15363" max="15363" width="12.00390625" style="169" customWidth="1"/>
    <col min="15364" max="15364" width="3.7109375" style="169" customWidth="1"/>
    <col min="15365" max="15365" width="11.00390625" style="169" customWidth="1"/>
    <col min="15366" max="15366" width="7.00390625" style="169" customWidth="1"/>
    <col min="15367" max="15367" width="5.8515625" style="169" customWidth="1"/>
    <col min="15368" max="15368" width="11.8515625" style="169" customWidth="1"/>
    <col min="15369" max="15369" width="11.57421875" style="169" customWidth="1"/>
    <col min="15370" max="15370" width="12.57421875" style="169" customWidth="1"/>
    <col min="15371" max="15371" width="13.28125" style="169" customWidth="1"/>
    <col min="15372" max="15615" width="8.8515625" style="169" customWidth="1"/>
    <col min="15616" max="15616" width="12.7109375" style="169" customWidth="1"/>
    <col min="15617" max="15617" width="11.421875" style="169" customWidth="1"/>
    <col min="15618" max="15618" width="10.57421875" style="169" customWidth="1"/>
    <col min="15619" max="15619" width="12.00390625" style="169" customWidth="1"/>
    <col min="15620" max="15620" width="3.7109375" style="169" customWidth="1"/>
    <col min="15621" max="15621" width="11.00390625" style="169" customWidth="1"/>
    <col min="15622" max="15622" width="7.00390625" style="169" customWidth="1"/>
    <col min="15623" max="15623" width="5.8515625" style="169" customWidth="1"/>
    <col min="15624" max="15624" width="11.8515625" style="169" customWidth="1"/>
    <col min="15625" max="15625" width="11.57421875" style="169" customWidth="1"/>
    <col min="15626" max="15626" width="12.57421875" style="169" customWidth="1"/>
    <col min="15627" max="15627" width="13.28125" style="169" customWidth="1"/>
    <col min="15628" max="15871" width="8.8515625" style="169" customWidth="1"/>
    <col min="15872" max="15872" width="12.7109375" style="169" customWidth="1"/>
    <col min="15873" max="15873" width="11.421875" style="169" customWidth="1"/>
    <col min="15874" max="15874" width="10.57421875" style="169" customWidth="1"/>
    <col min="15875" max="15875" width="12.00390625" style="169" customWidth="1"/>
    <col min="15876" max="15876" width="3.7109375" style="169" customWidth="1"/>
    <col min="15877" max="15877" width="11.00390625" style="169" customWidth="1"/>
    <col min="15878" max="15878" width="7.00390625" style="169" customWidth="1"/>
    <col min="15879" max="15879" width="5.8515625" style="169" customWidth="1"/>
    <col min="15880" max="15880" width="11.8515625" style="169" customWidth="1"/>
    <col min="15881" max="15881" width="11.57421875" style="169" customWidth="1"/>
    <col min="15882" max="15882" width="12.57421875" style="169" customWidth="1"/>
    <col min="15883" max="15883" width="13.28125" style="169" customWidth="1"/>
    <col min="15884" max="16127" width="8.8515625" style="169" customWidth="1"/>
    <col min="16128" max="16128" width="12.7109375" style="169" customWidth="1"/>
    <col min="16129" max="16129" width="11.421875" style="169" customWidth="1"/>
    <col min="16130" max="16130" width="10.57421875" style="169" customWidth="1"/>
    <col min="16131" max="16131" width="12.00390625" style="169" customWidth="1"/>
    <col min="16132" max="16132" width="3.7109375" style="169" customWidth="1"/>
    <col min="16133" max="16133" width="11.00390625" style="169" customWidth="1"/>
    <col min="16134" max="16134" width="7.00390625" style="169" customWidth="1"/>
    <col min="16135" max="16135" width="5.8515625" style="169" customWidth="1"/>
    <col min="16136" max="16136" width="11.8515625" style="169" customWidth="1"/>
    <col min="16137" max="16137" width="11.57421875" style="169" customWidth="1"/>
    <col min="16138" max="16138" width="12.57421875" style="169" customWidth="1"/>
    <col min="16139" max="16139" width="13.28125" style="169" customWidth="1"/>
    <col min="16140" max="16384" width="8.8515625" style="169" customWidth="1"/>
  </cols>
  <sheetData>
    <row r="1" spans="1:12" ht="20.25">
      <c r="A1" s="160"/>
      <c r="B1" s="161"/>
      <c r="C1" s="162"/>
      <c r="D1" s="163" t="s">
        <v>76</v>
      </c>
      <c r="E1" s="164"/>
      <c r="F1" s="165"/>
      <c r="G1" s="166"/>
      <c r="H1" s="166"/>
      <c r="I1" s="167"/>
      <c r="J1" s="167" t="s">
        <v>26</v>
      </c>
      <c r="K1" s="164"/>
      <c r="L1" s="168"/>
    </row>
    <row r="2" spans="1:12" ht="15.75">
      <c r="A2" s="160"/>
      <c r="B2" s="161"/>
      <c r="C2" s="170"/>
      <c r="D2" s="171"/>
      <c r="E2" s="172"/>
      <c r="F2" s="173" t="s">
        <v>192</v>
      </c>
      <c r="G2" s="173"/>
      <c r="H2" s="174"/>
      <c r="I2" s="175"/>
      <c r="J2" s="176"/>
      <c r="K2" s="176"/>
      <c r="L2" s="168"/>
    </row>
    <row r="3" spans="1:12" ht="12.75">
      <c r="A3" s="160"/>
      <c r="B3" s="161"/>
      <c r="C3" s="177" t="s">
        <v>28</v>
      </c>
      <c r="D3" s="177"/>
      <c r="E3" s="178" t="s">
        <v>14</v>
      </c>
      <c r="F3" s="177"/>
      <c r="G3" s="178"/>
      <c r="H3" s="177" t="s">
        <v>50</v>
      </c>
      <c r="I3" s="179"/>
      <c r="J3" s="178"/>
      <c r="K3" s="180" t="s">
        <v>29</v>
      </c>
      <c r="L3" s="168"/>
    </row>
    <row r="4" spans="1:12" ht="13.8" thickBot="1">
      <c r="A4" s="181"/>
      <c r="B4" s="182"/>
      <c r="C4" s="183" t="s">
        <v>60</v>
      </c>
      <c r="D4" s="183"/>
      <c r="E4" s="184"/>
      <c r="F4" s="184"/>
      <c r="G4" s="104"/>
      <c r="H4" s="185"/>
      <c r="I4" s="186"/>
      <c r="J4" s="187"/>
      <c r="K4" s="188" t="s">
        <v>30</v>
      </c>
      <c r="L4" s="168"/>
    </row>
    <row r="5" spans="1:11" ht="12.75">
      <c r="A5" s="189"/>
      <c r="B5" s="190"/>
      <c r="C5" s="189"/>
      <c r="D5" s="189"/>
      <c r="E5" s="191" t="s">
        <v>12</v>
      </c>
      <c r="F5" s="191" t="s">
        <v>13</v>
      </c>
      <c r="G5" s="191" t="s">
        <v>14</v>
      </c>
      <c r="H5" s="189"/>
      <c r="I5" s="189"/>
      <c r="J5" s="189"/>
      <c r="K5" s="189"/>
    </row>
    <row r="6" spans="1:11" ht="12.75">
      <c r="A6" s="160"/>
      <c r="B6" s="161"/>
      <c r="C6" s="192"/>
      <c r="D6" s="193"/>
      <c r="E6" s="192"/>
      <c r="F6" s="192"/>
      <c r="G6" s="192"/>
      <c r="H6" s="160"/>
      <c r="I6" s="160"/>
      <c r="J6" s="160"/>
      <c r="K6" s="160"/>
    </row>
    <row r="7" spans="1:11" ht="15">
      <c r="A7" s="192"/>
      <c r="B7" s="194"/>
      <c r="C7" s="195"/>
      <c r="D7" s="196">
        <v>1</v>
      </c>
      <c r="E7" s="284" t="s">
        <v>111</v>
      </c>
      <c r="F7" s="197"/>
      <c r="G7" s="197"/>
      <c r="H7" s="194"/>
      <c r="I7" s="194"/>
      <c r="J7" s="194"/>
      <c r="K7" s="160"/>
    </row>
    <row r="8" spans="1:11" ht="15">
      <c r="A8" s="199"/>
      <c r="B8" s="200"/>
      <c r="C8" s="247"/>
      <c r="D8" s="202"/>
      <c r="E8" s="203"/>
      <c r="F8" s="203"/>
      <c r="G8" s="204"/>
      <c r="H8" s="284" t="s">
        <v>111</v>
      </c>
      <c r="I8" s="199"/>
      <c r="J8" s="199"/>
      <c r="K8" s="198"/>
    </row>
    <row r="9" spans="1:11" ht="13.8">
      <c r="A9" s="199"/>
      <c r="B9" s="206"/>
      <c r="C9" s="199"/>
      <c r="D9" s="207" t="s">
        <v>61</v>
      </c>
      <c r="E9" s="247" t="s">
        <v>95</v>
      </c>
      <c r="F9" s="208"/>
      <c r="G9" s="209"/>
      <c r="H9" s="200"/>
      <c r="I9" s="210"/>
      <c r="J9" s="199"/>
      <c r="K9" s="198"/>
    </row>
    <row r="10" spans="1:11" ht="17.4">
      <c r="A10" s="199"/>
      <c r="B10" s="285" t="s">
        <v>115</v>
      </c>
      <c r="C10" s="210"/>
      <c r="D10" s="211"/>
      <c r="E10" s="198"/>
      <c r="F10" s="203"/>
      <c r="G10" s="212"/>
      <c r="H10" s="206"/>
      <c r="I10" s="284" t="s">
        <v>111</v>
      </c>
      <c r="J10" s="199"/>
      <c r="K10" s="198"/>
    </row>
    <row r="11" spans="1:11" ht="15.75" customHeight="1">
      <c r="A11" s="213"/>
      <c r="B11" s="206"/>
      <c r="C11" s="199"/>
      <c r="D11" s="215" t="s">
        <v>62</v>
      </c>
      <c r="E11" s="247" t="s">
        <v>95</v>
      </c>
      <c r="F11" s="197"/>
      <c r="G11" s="197"/>
      <c r="H11" s="200"/>
      <c r="I11" s="216" t="s">
        <v>183</v>
      </c>
      <c r="J11" s="210"/>
      <c r="K11" s="198"/>
    </row>
    <row r="12" spans="1:11" ht="17.4">
      <c r="A12" s="213"/>
      <c r="B12" s="206"/>
      <c r="C12" s="247"/>
      <c r="D12" s="218"/>
      <c r="E12" s="198"/>
      <c r="F12" s="203"/>
      <c r="G12" s="212"/>
      <c r="H12" s="287" t="s">
        <v>115</v>
      </c>
      <c r="I12" s="219"/>
      <c r="J12" s="199"/>
      <c r="K12" s="198"/>
    </row>
    <row r="13" spans="1:11" ht="18" thickBot="1">
      <c r="A13" s="213"/>
      <c r="B13" s="200"/>
      <c r="C13" s="199"/>
      <c r="D13" s="220" t="s">
        <v>63</v>
      </c>
      <c r="E13" s="285" t="s">
        <v>115</v>
      </c>
      <c r="F13" s="197"/>
      <c r="G13" s="197"/>
      <c r="H13" s="222"/>
      <c r="I13" s="206"/>
      <c r="J13" s="199"/>
      <c r="K13" s="198"/>
    </row>
    <row r="14" spans="1:11" ht="15.6" thickBot="1">
      <c r="A14" s="291" t="s">
        <v>114</v>
      </c>
      <c r="B14" s="222"/>
      <c r="C14" s="199"/>
      <c r="D14" s="211"/>
      <c r="E14" s="203"/>
      <c r="F14" s="203"/>
      <c r="G14" s="212"/>
      <c r="H14" s="200"/>
      <c r="I14" s="200"/>
      <c r="J14" s="290" t="s">
        <v>111</v>
      </c>
      <c r="K14" s="198"/>
    </row>
    <row r="15" spans="1:11" ht="15.6" thickBot="1">
      <c r="A15" s="234">
        <v>75</v>
      </c>
      <c r="B15" s="200"/>
      <c r="C15" s="199"/>
      <c r="D15" s="215" t="s">
        <v>64</v>
      </c>
      <c r="E15" s="284" t="s">
        <v>114</v>
      </c>
      <c r="F15" s="197"/>
      <c r="G15" s="197"/>
      <c r="H15" s="200"/>
      <c r="I15" s="206"/>
      <c r="J15" s="238">
        <v>62</v>
      </c>
      <c r="K15" s="198"/>
    </row>
    <row r="16" spans="1:11" ht="15">
      <c r="A16" s="206"/>
      <c r="B16" s="200"/>
      <c r="C16" s="284" t="s">
        <v>114</v>
      </c>
      <c r="D16" s="202"/>
      <c r="E16" s="203"/>
      <c r="F16" s="203"/>
      <c r="G16" s="204"/>
      <c r="H16" s="286" t="s">
        <v>113</v>
      </c>
      <c r="I16" s="206"/>
      <c r="J16" s="200"/>
      <c r="K16" s="198"/>
    </row>
    <row r="17" spans="1:11" ht="13.8">
      <c r="A17" s="206"/>
      <c r="B17" s="206"/>
      <c r="C17" s="200"/>
      <c r="D17" s="207" t="s">
        <v>65</v>
      </c>
      <c r="E17" s="288" t="s">
        <v>113</v>
      </c>
      <c r="F17" s="197"/>
      <c r="G17" s="197"/>
      <c r="H17" s="226" t="s">
        <v>186</v>
      </c>
      <c r="I17" s="219"/>
      <c r="J17" s="200"/>
      <c r="K17" s="198"/>
    </row>
    <row r="18" spans="1:11" ht="15">
      <c r="A18" s="206"/>
      <c r="B18" s="284" t="s">
        <v>114</v>
      </c>
      <c r="C18" s="222"/>
      <c r="D18" s="211"/>
      <c r="E18" s="203"/>
      <c r="F18" s="203"/>
      <c r="G18" s="212"/>
      <c r="H18" s="206"/>
      <c r="I18" s="286" t="s">
        <v>113</v>
      </c>
      <c r="J18" s="222"/>
      <c r="K18" s="198"/>
    </row>
    <row r="19" spans="1:11" ht="12.75">
      <c r="A19" s="200"/>
      <c r="B19" s="214"/>
      <c r="C19" s="200"/>
      <c r="D19" s="215" t="s">
        <v>66</v>
      </c>
      <c r="E19" s="247"/>
      <c r="F19" s="227"/>
      <c r="G19" s="227"/>
      <c r="H19" s="200"/>
      <c r="I19" s="216" t="s">
        <v>184</v>
      </c>
      <c r="J19" s="200"/>
      <c r="K19" s="203"/>
    </row>
    <row r="20" spans="1:11" ht="17.4">
      <c r="A20" s="260"/>
      <c r="B20" s="206"/>
      <c r="C20" s="247"/>
      <c r="D20" s="202"/>
      <c r="E20" s="203"/>
      <c r="F20" s="203"/>
      <c r="G20" s="204"/>
      <c r="H20" s="285" t="s">
        <v>112</v>
      </c>
      <c r="I20" s="222"/>
      <c r="J20" s="200"/>
      <c r="K20" s="198"/>
    </row>
    <row r="21" spans="1:10" ht="17.4">
      <c r="A21" s="232"/>
      <c r="B21" s="200"/>
      <c r="C21" s="200"/>
      <c r="D21" s="207" t="s">
        <v>67</v>
      </c>
      <c r="E21" s="285" t="s">
        <v>112</v>
      </c>
      <c r="F21" s="197"/>
      <c r="G21" s="197"/>
      <c r="H21" s="221"/>
      <c r="I21" s="200"/>
      <c r="J21" s="232"/>
    </row>
    <row r="22" spans="1:10" ht="12.75">
      <c r="A22" s="160"/>
      <c r="B22" s="161"/>
      <c r="C22" s="192"/>
      <c r="D22" s="245"/>
      <c r="E22" s="192"/>
      <c r="F22" s="192"/>
      <c r="G22" s="246"/>
      <c r="H22" s="160"/>
      <c r="I22" s="160"/>
      <c r="J22" s="160"/>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375D-C1E5-4234-ADB6-EA586485B966}">
  <dimension ref="A1:N70"/>
  <sheetViews>
    <sheetView workbookViewId="0" topLeftCell="A19">
      <selection activeCell="O48" sqref="O48"/>
    </sheetView>
  </sheetViews>
  <sheetFormatPr defaultColWidth="9.140625" defaultRowHeight="12.75"/>
  <cols>
    <col min="1" max="1" width="10.8515625" style="169" customWidth="1"/>
    <col min="2" max="2" width="11.421875" style="169" customWidth="1"/>
    <col min="3" max="3" width="12.421875" style="169" customWidth="1"/>
    <col min="4" max="4" width="9.7109375" style="169" customWidth="1"/>
    <col min="5" max="5" width="3.7109375" style="169" customWidth="1"/>
    <col min="6" max="6" width="11.28125" style="169" customWidth="1"/>
    <col min="7" max="7" width="13.00390625" style="169" customWidth="1"/>
    <col min="8" max="8" width="7.28125" style="169" customWidth="1"/>
    <col min="9" max="9" width="13.28125" style="169" customWidth="1"/>
    <col min="10" max="10" width="12.8515625" style="169" customWidth="1"/>
    <col min="11" max="11" width="12.57421875" style="169" customWidth="1"/>
    <col min="12" max="12" width="15.28125" style="169" customWidth="1"/>
    <col min="13" max="13" width="13.140625" style="169" customWidth="1"/>
    <col min="14" max="256" width="9.140625" style="169" customWidth="1"/>
    <col min="257" max="257" width="10.8515625" style="169" customWidth="1"/>
    <col min="258" max="258" width="11.421875" style="169" customWidth="1"/>
    <col min="259" max="259" width="10.421875" style="169" customWidth="1"/>
    <col min="260" max="260" width="9.7109375" style="169" customWidth="1"/>
    <col min="261" max="261" width="3.7109375" style="169" customWidth="1"/>
    <col min="262" max="262" width="9.8515625" style="169" customWidth="1"/>
    <col min="263" max="264" width="7.28125" style="169" customWidth="1"/>
    <col min="265" max="265" width="13.28125" style="169" customWidth="1"/>
    <col min="266" max="266" width="12.8515625" style="169" customWidth="1"/>
    <col min="267" max="267" width="12.57421875" style="169" customWidth="1"/>
    <col min="268" max="268" width="13.28125" style="169" customWidth="1"/>
    <col min="269" max="269" width="13.140625" style="169" customWidth="1"/>
    <col min="270" max="512" width="9.140625" style="169" customWidth="1"/>
    <col min="513" max="513" width="10.8515625" style="169" customWidth="1"/>
    <col min="514" max="514" width="11.421875" style="169" customWidth="1"/>
    <col min="515" max="515" width="10.421875" style="169" customWidth="1"/>
    <col min="516" max="516" width="9.7109375" style="169" customWidth="1"/>
    <col min="517" max="517" width="3.7109375" style="169" customWidth="1"/>
    <col min="518" max="518" width="9.8515625" style="169" customWidth="1"/>
    <col min="519" max="520" width="7.28125" style="169" customWidth="1"/>
    <col min="521" max="521" width="13.28125" style="169" customWidth="1"/>
    <col min="522" max="522" width="12.8515625" style="169" customWidth="1"/>
    <col min="523" max="523" width="12.57421875" style="169" customWidth="1"/>
    <col min="524" max="524" width="13.28125" style="169" customWidth="1"/>
    <col min="525" max="525" width="13.140625" style="169" customWidth="1"/>
    <col min="526" max="768" width="9.140625" style="169" customWidth="1"/>
    <col min="769" max="769" width="10.8515625" style="169" customWidth="1"/>
    <col min="770" max="770" width="11.421875" style="169" customWidth="1"/>
    <col min="771" max="771" width="10.421875" style="169" customWidth="1"/>
    <col min="772" max="772" width="9.7109375" style="169" customWidth="1"/>
    <col min="773" max="773" width="3.7109375" style="169" customWidth="1"/>
    <col min="774" max="774" width="9.8515625" style="169" customWidth="1"/>
    <col min="775" max="776" width="7.28125" style="169" customWidth="1"/>
    <col min="777" max="777" width="13.28125" style="169" customWidth="1"/>
    <col min="778" max="778" width="12.8515625" style="169" customWidth="1"/>
    <col min="779" max="779" width="12.57421875" style="169" customWidth="1"/>
    <col min="780" max="780" width="13.28125" style="169" customWidth="1"/>
    <col min="781" max="781" width="13.140625" style="169" customWidth="1"/>
    <col min="782" max="1024" width="9.140625" style="169" customWidth="1"/>
    <col min="1025" max="1025" width="10.8515625" style="169" customWidth="1"/>
    <col min="1026" max="1026" width="11.421875" style="169" customWidth="1"/>
    <col min="1027" max="1027" width="10.421875" style="169" customWidth="1"/>
    <col min="1028" max="1028" width="9.7109375" style="169" customWidth="1"/>
    <col min="1029" max="1029" width="3.7109375" style="169" customWidth="1"/>
    <col min="1030" max="1030" width="9.8515625" style="169" customWidth="1"/>
    <col min="1031" max="1032" width="7.28125" style="169" customWidth="1"/>
    <col min="1033" max="1033" width="13.28125" style="169" customWidth="1"/>
    <col min="1034" max="1034" width="12.8515625" style="169" customWidth="1"/>
    <col min="1035" max="1035" width="12.57421875" style="169" customWidth="1"/>
    <col min="1036" max="1036" width="13.28125" style="169" customWidth="1"/>
    <col min="1037" max="1037" width="13.140625" style="169" customWidth="1"/>
    <col min="1038" max="1280" width="9.140625" style="169" customWidth="1"/>
    <col min="1281" max="1281" width="10.8515625" style="169" customWidth="1"/>
    <col min="1282" max="1282" width="11.421875" style="169" customWidth="1"/>
    <col min="1283" max="1283" width="10.421875" style="169" customWidth="1"/>
    <col min="1284" max="1284" width="9.7109375" style="169" customWidth="1"/>
    <col min="1285" max="1285" width="3.7109375" style="169" customWidth="1"/>
    <col min="1286" max="1286" width="9.8515625" style="169" customWidth="1"/>
    <col min="1287" max="1288" width="7.28125" style="169" customWidth="1"/>
    <col min="1289" max="1289" width="13.28125" style="169" customWidth="1"/>
    <col min="1290" max="1290" width="12.8515625" style="169" customWidth="1"/>
    <col min="1291" max="1291" width="12.57421875" style="169" customWidth="1"/>
    <col min="1292" max="1292" width="13.28125" style="169" customWidth="1"/>
    <col min="1293" max="1293" width="13.140625" style="169" customWidth="1"/>
    <col min="1294" max="1536" width="9.140625" style="169" customWidth="1"/>
    <col min="1537" max="1537" width="10.8515625" style="169" customWidth="1"/>
    <col min="1538" max="1538" width="11.421875" style="169" customWidth="1"/>
    <col min="1539" max="1539" width="10.421875" style="169" customWidth="1"/>
    <col min="1540" max="1540" width="9.7109375" style="169" customWidth="1"/>
    <col min="1541" max="1541" width="3.7109375" style="169" customWidth="1"/>
    <col min="1542" max="1542" width="9.8515625" style="169" customWidth="1"/>
    <col min="1543" max="1544" width="7.28125" style="169" customWidth="1"/>
    <col min="1545" max="1545" width="13.28125" style="169" customWidth="1"/>
    <col min="1546" max="1546" width="12.8515625" style="169" customWidth="1"/>
    <col min="1547" max="1547" width="12.57421875" style="169" customWidth="1"/>
    <col min="1548" max="1548" width="13.28125" style="169" customWidth="1"/>
    <col min="1549" max="1549" width="13.140625" style="169" customWidth="1"/>
    <col min="1550" max="1792" width="9.140625" style="169" customWidth="1"/>
    <col min="1793" max="1793" width="10.8515625" style="169" customWidth="1"/>
    <col min="1794" max="1794" width="11.421875" style="169" customWidth="1"/>
    <col min="1795" max="1795" width="10.421875" style="169" customWidth="1"/>
    <col min="1796" max="1796" width="9.7109375" style="169" customWidth="1"/>
    <col min="1797" max="1797" width="3.7109375" style="169" customWidth="1"/>
    <col min="1798" max="1798" width="9.8515625" style="169" customWidth="1"/>
    <col min="1799" max="1800" width="7.28125" style="169" customWidth="1"/>
    <col min="1801" max="1801" width="13.28125" style="169" customWidth="1"/>
    <col min="1802" max="1802" width="12.8515625" style="169" customWidth="1"/>
    <col min="1803" max="1803" width="12.57421875" style="169" customWidth="1"/>
    <col min="1804" max="1804" width="13.28125" style="169" customWidth="1"/>
    <col min="1805" max="1805" width="13.140625" style="169" customWidth="1"/>
    <col min="1806" max="2048" width="9.140625" style="169" customWidth="1"/>
    <col min="2049" max="2049" width="10.8515625" style="169" customWidth="1"/>
    <col min="2050" max="2050" width="11.421875" style="169" customWidth="1"/>
    <col min="2051" max="2051" width="10.421875" style="169" customWidth="1"/>
    <col min="2052" max="2052" width="9.7109375" style="169" customWidth="1"/>
    <col min="2053" max="2053" width="3.7109375" style="169" customWidth="1"/>
    <col min="2054" max="2054" width="9.8515625" style="169" customWidth="1"/>
    <col min="2055" max="2056" width="7.28125" style="169" customWidth="1"/>
    <col min="2057" max="2057" width="13.28125" style="169" customWidth="1"/>
    <col min="2058" max="2058" width="12.8515625" style="169" customWidth="1"/>
    <col min="2059" max="2059" width="12.57421875" style="169" customWidth="1"/>
    <col min="2060" max="2060" width="13.28125" style="169" customWidth="1"/>
    <col min="2061" max="2061" width="13.140625" style="169" customWidth="1"/>
    <col min="2062" max="2304" width="9.140625" style="169" customWidth="1"/>
    <col min="2305" max="2305" width="10.8515625" style="169" customWidth="1"/>
    <col min="2306" max="2306" width="11.421875" style="169" customWidth="1"/>
    <col min="2307" max="2307" width="10.421875" style="169" customWidth="1"/>
    <col min="2308" max="2308" width="9.7109375" style="169" customWidth="1"/>
    <col min="2309" max="2309" width="3.7109375" style="169" customWidth="1"/>
    <col min="2310" max="2310" width="9.8515625" style="169" customWidth="1"/>
    <col min="2311" max="2312" width="7.28125" style="169" customWidth="1"/>
    <col min="2313" max="2313" width="13.28125" style="169" customWidth="1"/>
    <col min="2314" max="2314" width="12.8515625" style="169" customWidth="1"/>
    <col min="2315" max="2315" width="12.57421875" style="169" customWidth="1"/>
    <col min="2316" max="2316" width="13.28125" style="169" customWidth="1"/>
    <col min="2317" max="2317" width="13.140625" style="169" customWidth="1"/>
    <col min="2318" max="2560" width="9.140625" style="169" customWidth="1"/>
    <col min="2561" max="2561" width="10.8515625" style="169" customWidth="1"/>
    <col min="2562" max="2562" width="11.421875" style="169" customWidth="1"/>
    <col min="2563" max="2563" width="10.421875" style="169" customWidth="1"/>
    <col min="2564" max="2564" width="9.7109375" style="169" customWidth="1"/>
    <col min="2565" max="2565" width="3.7109375" style="169" customWidth="1"/>
    <col min="2566" max="2566" width="9.8515625" style="169" customWidth="1"/>
    <col min="2567" max="2568" width="7.28125" style="169" customWidth="1"/>
    <col min="2569" max="2569" width="13.28125" style="169" customWidth="1"/>
    <col min="2570" max="2570" width="12.8515625" style="169" customWidth="1"/>
    <col min="2571" max="2571" width="12.57421875" style="169" customWidth="1"/>
    <col min="2572" max="2572" width="13.28125" style="169" customWidth="1"/>
    <col min="2573" max="2573" width="13.140625" style="169" customWidth="1"/>
    <col min="2574" max="2816" width="9.140625" style="169" customWidth="1"/>
    <col min="2817" max="2817" width="10.8515625" style="169" customWidth="1"/>
    <col min="2818" max="2818" width="11.421875" style="169" customWidth="1"/>
    <col min="2819" max="2819" width="10.421875" style="169" customWidth="1"/>
    <col min="2820" max="2820" width="9.7109375" style="169" customWidth="1"/>
    <col min="2821" max="2821" width="3.7109375" style="169" customWidth="1"/>
    <col min="2822" max="2822" width="9.8515625" style="169" customWidth="1"/>
    <col min="2823" max="2824" width="7.28125" style="169" customWidth="1"/>
    <col min="2825" max="2825" width="13.28125" style="169" customWidth="1"/>
    <col min="2826" max="2826" width="12.8515625" style="169" customWidth="1"/>
    <col min="2827" max="2827" width="12.57421875" style="169" customWidth="1"/>
    <col min="2828" max="2828" width="13.28125" style="169" customWidth="1"/>
    <col min="2829" max="2829" width="13.140625" style="169" customWidth="1"/>
    <col min="2830" max="3072" width="9.140625" style="169" customWidth="1"/>
    <col min="3073" max="3073" width="10.8515625" style="169" customWidth="1"/>
    <col min="3074" max="3074" width="11.421875" style="169" customWidth="1"/>
    <col min="3075" max="3075" width="10.421875" style="169" customWidth="1"/>
    <col min="3076" max="3076" width="9.7109375" style="169" customWidth="1"/>
    <col min="3077" max="3077" width="3.7109375" style="169" customWidth="1"/>
    <col min="3078" max="3078" width="9.8515625" style="169" customWidth="1"/>
    <col min="3079" max="3080" width="7.28125" style="169" customWidth="1"/>
    <col min="3081" max="3081" width="13.28125" style="169" customWidth="1"/>
    <col min="3082" max="3082" width="12.8515625" style="169" customWidth="1"/>
    <col min="3083" max="3083" width="12.57421875" style="169" customWidth="1"/>
    <col min="3084" max="3084" width="13.28125" style="169" customWidth="1"/>
    <col min="3085" max="3085" width="13.140625" style="169" customWidth="1"/>
    <col min="3086" max="3328" width="9.140625" style="169" customWidth="1"/>
    <col min="3329" max="3329" width="10.8515625" style="169" customWidth="1"/>
    <col min="3330" max="3330" width="11.421875" style="169" customWidth="1"/>
    <col min="3331" max="3331" width="10.421875" style="169" customWidth="1"/>
    <col min="3332" max="3332" width="9.7109375" style="169" customWidth="1"/>
    <col min="3333" max="3333" width="3.7109375" style="169" customWidth="1"/>
    <col min="3334" max="3334" width="9.8515625" style="169" customWidth="1"/>
    <col min="3335" max="3336" width="7.28125" style="169" customWidth="1"/>
    <col min="3337" max="3337" width="13.28125" style="169" customWidth="1"/>
    <col min="3338" max="3338" width="12.8515625" style="169" customWidth="1"/>
    <col min="3339" max="3339" width="12.57421875" style="169" customWidth="1"/>
    <col min="3340" max="3340" width="13.28125" style="169" customWidth="1"/>
    <col min="3341" max="3341" width="13.140625" style="169" customWidth="1"/>
    <col min="3342" max="3584" width="9.140625" style="169" customWidth="1"/>
    <col min="3585" max="3585" width="10.8515625" style="169" customWidth="1"/>
    <col min="3586" max="3586" width="11.421875" style="169" customWidth="1"/>
    <col min="3587" max="3587" width="10.421875" style="169" customWidth="1"/>
    <col min="3588" max="3588" width="9.7109375" style="169" customWidth="1"/>
    <col min="3589" max="3589" width="3.7109375" style="169" customWidth="1"/>
    <col min="3590" max="3590" width="9.8515625" style="169" customWidth="1"/>
    <col min="3591" max="3592" width="7.28125" style="169" customWidth="1"/>
    <col min="3593" max="3593" width="13.28125" style="169" customWidth="1"/>
    <col min="3594" max="3594" width="12.8515625" style="169" customWidth="1"/>
    <col min="3595" max="3595" width="12.57421875" style="169" customWidth="1"/>
    <col min="3596" max="3596" width="13.28125" style="169" customWidth="1"/>
    <col min="3597" max="3597" width="13.140625" style="169" customWidth="1"/>
    <col min="3598" max="3840" width="9.140625" style="169" customWidth="1"/>
    <col min="3841" max="3841" width="10.8515625" style="169" customWidth="1"/>
    <col min="3842" max="3842" width="11.421875" style="169" customWidth="1"/>
    <col min="3843" max="3843" width="10.421875" style="169" customWidth="1"/>
    <col min="3844" max="3844" width="9.7109375" style="169" customWidth="1"/>
    <col min="3845" max="3845" width="3.7109375" style="169" customWidth="1"/>
    <col min="3846" max="3846" width="9.8515625" style="169" customWidth="1"/>
    <col min="3847" max="3848" width="7.28125" style="169" customWidth="1"/>
    <col min="3849" max="3849" width="13.28125" style="169" customWidth="1"/>
    <col min="3850" max="3850" width="12.8515625" style="169" customWidth="1"/>
    <col min="3851" max="3851" width="12.57421875" style="169" customWidth="1"/>
    <col min="3852" max="3852" width="13.28125" style="169" customWidth="1"/>
    <col min="3853" max="3853" width="13.140625" style="169" customWidth="1"/>
    <col min="3854" max="4096" width="9.140625" style="169" customWidth="1"/>
    <col min="4097" max="4097" width="10.8515625" style="169" customWidth="1"/>
    <col min="4098" max="4098" width="11.421875" style="169" customWidth="1"/>
    <col min="4099" max="4099" width="10.421875" style="169" customWidth="1"/>
    <col min="4100" max="4100" width="9.7109375" style="169" customWidth="1"/>
    <col min="4101" max="4101" width="3.7109375" style="169" customWidth="1"/>
    <col min="4102" max="4102" width="9.8515625" style="169" customWidth="1"/>
    <col min="4103" max="4104" width="7.28125" style="169" customWidth="1"/>
    <col min="4105" max="4105" width="13.28125" style="169" customWidth="1"/>
    <col min="4106" max="4106" width="12.8515625" style="169" customWidth="1"/>
    <col min="4107" max="4107" width="12.57421875" style="169" customWidth="1"/>
    <col min="4108" max="4108" width="13.28125" style="169" customWidth="1"/>
    <col min="4109" max="4109" width="13.140625" style="169" customWidth="1"/>
    <col min="4110" max="4352" width="9.140625" style="169" customWidth="1"/>
    <col min="4353" max="4353" width="10.8515625" style="169" customWidth="1"/>
    <col min="4354" max="4354" width="11.421875" style="169" customWidth="1"/>
    <col min="4355" max="4355" width="10.421875" style="169" customWidth="1"/>
    <col min="4356" max="4356" width="9.7109375" style="169" customWidth="1"/>
    <col min="4357" max="4357" width="3.7109375" style="169" customWidth="1"/>
    <col min="4358" max="4358" width="9.8515625" style="169" customWidth="1"/>
    <col min="4359" max="4360" width="7.28125" style="169" customWidth="1"/>
    <col min="4361" max="4361" width="13.28125" style="169" customWidth="1"/>
    <col min="4362" max="4362" width="12.8515625" style="169" customWidth="1"/>
    <col min="4363" max="4363" width="12.57421875" style="169" customWidth="1"/>
    <col min="4364" max="4364" width="13.28125" style="169" customWidth="1"/>
    <col min="4365" max="4365" width="13.140625" style="169" customWidth="1"/>
    <col min="4366" max="4608" width="9.140625" style="169" customWidth="1"/>
    <col min="4609" max="4609" width="10.8515625" style="169" customWidth="1"/>
    <col min="4610" max="4610" width="11.421875" style="169" customWidth="1"/>
    <col min="4611" max="4611" width="10.421875" style="169" customWidth="1"/>
    <col min="4612" max="4612" width="9.7109375" style="169" customWidth="1"/>
    <col min="4613" max="4613" width="3.7109375" style="169" customWidth="1"/>
    <col min="4614" max="4614" width="9.8515625" style="169" customWidth="1"/>
    <col min="4615" max="4616" width="7.28125" style="169" customWidth="1"/>
    <col min="4617" max="4617" width="13.28125" style="169" customWidth="1"/>
    <col min="4618" max="4618" width="12.8515625" style="169" customWidth="1"/>
    <col min="4619" max="4619" width="12.57421875" style="169" customWidth="1"/>
    <col min="4620" max="4620" width="13.28125" style="169" customWidth="1"/>
    <col min="4621" max="4621" width="13.140625" style="169" customWidth="1"/>
    <col min="4622" max="4864" width="9.140625" style="169" customWidth="1"/>
    <col min="4865" max="4865" width="10.8515625" style="169" customWidth="1"/>
    <col min="4866" max="4866" width="11.421875" style="169" customWidth="1"/>
    <col min="4867" max="4867" width="10.421875" style="169" customWidth="1"/>
    <col min="4868" max="4868" width="9.7109375" style="169" customWidth="1"/>
    <col min="4869" max="4869" width="3.7109375" style="169" customWidth="1"/>
    <col min="4870" max="4870" width="9.8515625" style="169" customWidth="1"/>
    <col min="4871" max="4872" width="7.28125" style="169" customWidth="1"/>
    <col min="4873" max="4873" width="13.28125" style="169" customWidth="1"/>
    <col min="4874" max="4874" width="12.8515625" style="169" customWidth="1"/>
    <col min="4875" max="4875" width="12.57421875" style="169" customWidth="1"/>
    <col min="4876" max="4876" width="13.28125" style="169" customWidth="1"/>
    <col min="4877" max="4877" width="13.140625" style="169" customWidth="1"/>
    <col min="4878" max="5120" width="9.140625" style="169" customWidth="1"/>
    <col min="5121" max="5121" width="10.8515625" style="169" customWidth="1"/>
    <col min="5122" max="5122" width="11.421875" style="169" customWidth="1"/>
    <col min="5123" max="5123" width="10.421875" style="169" customWidth="1"/>
    <col min="5124" max="5124" width="9.7109375" style="169" customWidth="1"/>
    <col min="5125" max="5125" width="3.7109375" style="169" customWidth="1"/>
    <col min="5126" max="5126" width="9.8515625" style="169" customWidth="1"/>
    <col min="5127" max="5128" width="7.28125" style="169" customWidth="1"/>
    <col min="5129" max="5129" width="13.28125" style="169" customWidth="1"/>
    <col min="5130" max="5130" width="12.8515625" style="169" customWidth="1"/>
    <col min="5131" max="5131" width="12.57421875" style="169" customWidth="1"/>
    <col min="5132" max="5132" width="13.28125" style="169" customWidth="1"/>
    <col min="5133" max="5133" width="13.140625" style="169" customWidth="1"/>
    <col min="5134" max="5376" width="9.140625" style="169" customWidth="1"/>
    <col min="5377" max="5377" width="10.8515625" style="169" customWidth="1"/>
    <col min="5378" max="5378" width="11.421875" style="169" customWidth="1"/>
    <col min="5379" max="5379" width="10.421875" style="169" customWidth="1"/>
    <col min="5380" max="5380" width="9.7109375" style="169" customWidth="1"/>
    <col min="5381" max="5381" width="3.7109375" style="169" customWidth="1"/>
    <col min="5382" max="5382" width="9.8515625" style="169" customWidth="1"/>
    <col min="5383" max="5384" width="7.28125" style="169" customWidth="1"/>
    <col min="5385" max="5385" width="13.28125" style="169" customWidth="1"/>
    <col min="5386" max="5386" width="12.8515625" style="169" customWidth="1"/>
    <col min="5387" max="5387" width="12.57421875" style="169" customWidth="1"/>
    <col min="5388" max="5388" width="13.28125" style="169" customWidth="1"/>
    <col min="5389" max="5389" width="13.140625" style="169" customWidth="1"/>
    <col min="5390" max="5632" width="9.140625" style="169" customWidth="1"/>
    <col min="5633" max="5633" width="10.8515625" style="169" customWidth="1"/>
    <col min="5634" max="5634" width="11.421875" style="169" customWidth="1"/>
    <col min="5635" max="5635" width="10.421875" style="169" customWidth="1"/>
    <col min="5636" max="5636" width="9.7109375" style="169" customWidth="1"/>
    <col min="5637" max="5637" width="3.7109375" style="169" customWidth="1"/>
    <col min="5638" max="5638" width="9.8515625" style="169" customWidth="1"/>
    <col min="5639" max="5640" width="7.28125" style="169" customWidth="1"/>
    <col min="5641" max="5641" width="13.28125" style="169" customWidth="1"/>
    <col min="5642" max="5642" width="12.8515625" style="169" customWidth="1"/>
    <col min="5643" max="5643" width="12.57421875" style="169" customWidth="1"/>
    <col min="5644" max="5644" width="13.28125" style="169" customWidth="1"/>
    <col min="5645" max="5645" width="13.140625" style="169" customWidth="1"/>
    <col min="5646" max="5888" width="9.140625" style="169" customWidth="1"/>
    <col min="5889" max="5889" width="10.8515625" style="169" customWidth="1"/>
    <col min="5890" max="5890" width="11.421875" style="169" customWidth="1"/>
    <col min="5891" max="5891" width="10.421875" style="169" customWidth="1"/>
    <col min="5892" max="5892" width="9.7109375" style="169" customWidth="1"/>
    <col min="5893" max="5893" width="3.7109375" style="169" customWidth="1"/>
    <col min="5894" max="5894" width="9.8515625" style="169" customWidth="1"/>
    <col min="5895" max="5896" width="7.28125" style="169" customWidth="1"/>
    <col min="5897" max="5897" width="13.28125" style="169" customWidth="1"/>
    <col min="5898" max="5898" width="12.8515625" style="169" customWidth="1"/>
    <col min="5899" max="5899" width="12.57421875" style="169" customWidth="1"/>
    <col min="5900" max="5900" width="13.28125" style="169" customWidth="1"/>
    <col min="5901" max="5901" width="13.140625" style="169" customWidth="1"/>
    <col min="5902" max="6144" width="9.140625" style="169" customWidth="1"/>
    <col min="6145" max="6145" width="10.8515625" style="169" customWidth="1"/>
    <col min="6146" max="6146" width="11.421875" style="169" customWidth="1"/>
    <col min="6147" max="6147" width="10.421875" style="169" customWidth="1"/>
    <col min="6148" max="6148" width="9.7109375" style="169" customWidth="1"/>
    <col min="6149" max="6149" width="3.7109375" style="169" customWidth="1"/>
    <col min="6150" max="6150" width="9.8515625" style="169" customWidth="1"/>
    <col min="6151" max="6152" width="7.28125" style="169" customWidth="1"/>
    <col min="6153" max="6153" width="13.28125" style="169" customWidth="1"/>
    <col min="6154" max="6154" width="12.8515625" style="169" customWidth="1"/>
    <col min="6155" max="6155" width="12.57421875" style="169" customWidth="1"/>
    <col min="6156" max="6156" width="13.28125" style="169" customWidth="1"/>
    <col min="6157" max="6157" width="13.140625" style="169" customWidth="1"/>
    <col min="6158" max="6400" width="9.140625" style="169" customWidth="1"/>
    <col min="6401" max="6401" width="10.8515625" style="169" customWidth="1"/>
    <col min="6402" max="6402" width="11.421875" style="169" customWidth="1"/>
    <col min="6403" max="6403" width="10.421875" style="169" customWidth="1"/>
    <col min="6404" max="6404" width="9.7109375" style="169" customWidth="1"/>
    <col min="6405" max="6405" width="3.7109375" style="169" customWidth="1"/>
    <col min="6406" max="6406" width="9.8515625" style="169" customWidth="1"/>
    <col min="6407" max="6408" width="7.28125" style="169" customWidth="1"/>
    <col min="6409" max="6409" width="13.28125" style="169" customWidth="1"/>
    <col min="6410" max="6410" width="12.8515625" style="169" customWidth="1"/>
    <col min="6411" max="6411" width="12.57421875" style="169" customWidth="1"/>
    <col min="6412" max="6412" width="13.28125" style="169" customWidth="1"/>
    <col min="6413" max="6413" width="13.140625" style="169" customWidth="1"/>
    <col min="6414" max="6656" width="9.140625" style="169" customWidth="1"/>
    <col min="6657" max="6657" width="10.8515625" style="169" customWidth="1"/>
    <col min="6658" max="6658" width="11.421875" style="169" customWidth="1"/>
    <col min="6659" max="6659" width="10.421875" style="169" customWidth="1"/>
    <col min="6660" max="6660" width="9.7109375" style="169" customWidth="1"/>
    <col min="6661" max="6661" width="3.7109375" style="169" customWidth="1"/>
    <col min="6662" max="6662" width="9.8515625" style="169" customWidth="1"/>
    <col min="6663" max="6664" width="7.28125" style="169" customWidth="1"/>
    <col min="6665" max="6665" width="13.28125" style="169" customWidth="1"/>
    <col min="6666" max="6666" width="12.8515625" style="169" customWidth="1"/>
    <col min="6667" max="6667" width="12.57421875" style="169" customWidth="1"/>
    <col min="6668" max="6668" width="13.28125" style="169" customWidth="1"/>
    <col min="6669" max="6669" width="13.140625" style="169" customWidth="1"/>
    <col min="6670" max="6912" width="9.140625" style="169" customWidth="1"/>
    <col min="6913" max="6913" width="10.8515625" style="169" customWidth="1"/>
    <col min="6914" max="6914" width="11.421875" style="169" customWidth="1"/>
    <col min="6915" max="6915" width="10.421875" style="169" customWidth="1"/>
    <col min="6916" max="6916" width="9.7109375" style="169" customWidth="1"/>
    <col min="6917" max="6917" width="3.7109375" style="169" customWidth="1"/>
    <col min="6918" max="6918" width="9.8515625" style="169" customWidth="1"/>
    <col min="6919" max="6920" width="7.28125" style="169" customWidth="1"/>
    <col min="6921" max="6921" width="13.28125" style="169" customWidth="1"/>
    <col min="6922" max="6922" width="12.8515625" style="169" customWidth="1"/>
    <col min="6923" max="6923" width="12.57421875" style="169" customWidth="1"/>
    <col min="6924" max="6924" width="13.28125" style="169" customWidth="1"/>
    <col min="6925" max="6925" width="13.140625" style="169" customWidth="1"/>
    <col min="6926" max="7168" width="9.140625" style="169" customWidth="1"/>
    <col min="7169" max="7169" width="10.8515625" style="169" customWidth="1"/>
    <col min="7170" max="7170" width="11.421875" style="169" customWidth="1"/>
    <col min="7171" max="7171" width="10.421875" style="169" customWidth="1"/>
    <col min="7172" max="7172" width="9.7109375" style="169" customWidth="1"/>
    <col min="7173" max="7173" width="3.7109375" style="169" customWidth="1"/>
    <col min="7174" max="7174" width="9.8515625" style="169" customWidth="1"/>
    <col min="7175" max="7176" width="7.28125" style="169" customWidth="1"/>
    <col min="7177" max="7177" width="13.28125" style="169" customWidth="1"/>
    <col min="7178" max="7178" width="12.8515625" style="169" customWidth="1"/>
    <col min="7179" max="7179" width="12.57421875" style="169" customWidth="1"/>
    <col min="7180" max="7180" width="13.28125" style="169" customWidth="1"/>
    <col min="7181" max="7181" width="13.140625" style="169" customWidth="1"/>
    <col min="7182" max="7424" width="9.140625" style="169" customWidth="1"/>
    <col min="7425" max="7425" width="10.8515625" style="169" customWidth="1"/>
    <col min="7426" max="7426" width="11.421875" style="169" customWidth="1"/>
    <col min="7427" max="7427" width="10.421875" style="169" customWidth="1"/>
    <col min="7428" max="7428" width="9.7109375" style="169" customWidth="1"/>
    <col min="7429" max="7429" width="3.7109375" style="169" customWidth="1"/>
    <col min="7430" max="7430" width="9.8515625" style="169" customWidth="1"/>
    <col min="7431" max="7432" width="7.28125" style="169" customWidth="1"/>
    <col min="7433" max="7433" width="13.28125" style="169" customWidth="1"/>
    <col min="7434" max="7434" width="12.8515625" style="169" customWidth="1"/>
    <col min="7435" max="7435" width="12.57421875" style="169" customWidth="1"/>
    <col min="7436" max="7436" width="13.28125" style="169" customWidth="1"/>
    <col min="7437" max="7437" width="13.140625" style="169" customWidth="1"/>
    <col min="7438" max="7680" width="9.140625" style="169" customWidth="1"/>
    <col min="7681" max="7681" width="10.8515625" style="169" customWidth="1"/>
    <col min="7682" max="7682" width="11.421875" style="169" customWidth="1"/>
    <col min="7683" max="7683" width="10.421875" style="169" customWidth="1"/>
    <col min="7684" max="7684" width="9.7109375" style="169" customWidth="1"/>
    <col min="7685" max="7685" width="3.7109375" style="169" customWidth="1"/>
    <col min="7686" max="7686" width="9.8515625" style="169" customWidth="1"/>
    <col min="7687" max="7688" width="7.28125" style="169" customWidth="1"/>
    <col min="7689" max="7689" width="13.28125" style="169" customWidth="1"/>
    <col min="7690" max="7690" width="12.8515625" style="169" customWidth="1"/>
    <col min="7691" max="7691" width="12.57421875" style="169" customWidth="1"/>
    <col min="7692" max="7692" width="13.28125" style="169" customWidth="1"/>
    <col min="7693" max="7693" width="13.140625" style="169" customWidth="1"/>
    <col min="7694" max="7936" width="9.140625" style="169" customWidth="1"/>
    <col min="7937" max="7937" width="10.8515625" style="169" customWidth="1"/>
    <col min="7938" max="7938" width="11.421875" style="169" customWidth="1"/>
    <col min="7939" max="7939" width="10.421875" style="169" customWidth="1"/>
    <col min="7940" max="7940" width="9.7109375" style="169" customWidth="1"/>
    <col min="7941" max="7941" width="3.7109375" style="169" customWidth="1"/>
    <col min="7942" max="7942" width="9.8515625" style="169" customWidth="1"/>
    <col min="7943" max="7944" width="7.28125" style="169" customWidth="1"/>
    <col min="7945" max="7945" width="13.28125" style="169" customWidth="1"/>
    <col min="7946" max="7946" width="12.8515625" style="169" customWidth="1"/>
    <col min="7947" max="7947" width="12.57421875" style="169" customWidth="1"/>
    <col min="7948" max="7948" width="13.28125" style="169" customWidth="1"/>
    <col min="7949" max="7949" width="13.140625" style="169" customWidth="1"/>
    <col min="7950" max="8192" width="9.140625" style="169" customWidth="1"/>
    <col min="8193" max="8193" width="10.8515625" style="169" customWidth="1"/>
    <col min="8194" max="8194" width="11.421875" style="169" customWidth="1"/>
    <col min="8195" max="8195" width="10.421875" style="169" customWidth="1"/>
    <col min="8196" max="8196" width="9.7109375" style="169" customWidth="1"/>
    <col min="8197" max="8197" width="3.7109375" style="169" customWidth="1"/>
    <col min="8198" max="8198" width="9.8515625" style="169" customWidth="1"/>
    <col min="8199" max="8200" width="7.28125" style="169" customWidth="1"/>
    <col min="8201" max="8201" width="13.28125" style="169" customWidth="1"/>
    <col min="8202" max="8202" width="12.8515625" style="169" customWidth="1"/>
    <col min="8203" max="8203" width="12.57421875" style="169" customWidth="1"/>
    <col min="8204" max="8204" width="13.28125" style="169" customWidth="1"/>
    <col min="8205" max="8205" width="13.140625" style="169" customWidth="1"/>
    <col min="8206" max="8448" width="9.140625" style="169" customWidth="1"/>
    <col min="8449" max="8449" width="10.8515625" style="169" customWidth="1"/>
    <col min="8450" max="8450" width="11.421875" style="169" customWidth="1"/>
    <col min="8451" max="8451" width="10.421875" style="169" customWidth="1"/>
    <col min="8452" max="8452" width="9.7109375" style="169" customWidth="1"/>
    <col min="8453" max="8453" width="3.7109375" style="169" customWidth="1"/>
    <col min="8454" max="8454" width="9.8515625" style="169" customWidth="1"/>
    <col min="8455" max="8456" width="7.28125" style="169" customWidth="1"/>
    <col min="8457" max="8457" width="13.28125" style="169" customWidth="1"/>
    <col min="8458" max="8458" width="12.8515625" style="169" customWidth="1"/>
    <col min="8459" max="8459" width="12.57421875" style="169" customWidth="1"/>
    <col min="8460" max="8460" width="13.28125" style="169" customWidth="1"/>
    <col min="8461" max="8461" width="13.140625" style="169" customWidth="1"/>
    <col min="8462" max="8704" width="9.140625" style="169" customWidth="1"/>
    <col min="8705" max="8705" width="10.8515625" style="169" customWidth="1"/>
    <col min="8706" max="8706" width="11.421875" style="169" customWidth="1"/>
    <col min="8707" max="8707" width="10.421875" style="169" customWidth="1"/>
    <col min="8708" max="8708" width="9.7109375" style="169" customWidth="1"/>
    <col min="8709" max="8709" width="3.7109375" style="169" customWidth="1"/>
    <col min="8710" max="8710" width="9.8515625" style="169" customWidth="1"/>
    <col min="8711" max="8712" width="7.28125" style="169" customWidth="1"/>
    <col min="8713" max="8713" width="13.28125" style="169" customWidth="1"/>
    <col min="8714" max="8714" width="12.8515625" style="169" customWidth="1"/>
    <col min="8715" max="8715" width="12.57421875" style="169" customWidth="1"/>
    <col min="8716" max="8716" width="13.28125" style="169" customWidth="1"/>
    <col min="8717" max="8717" width="13.140625" style="169" customWidth="1"/>
    <col min="8718" max="8960" width="9.140625" style="169" customWidth="1"/>
    <col min="8961" max="8961" width="10.8515625" style="169" customWidth="1"/>
    <col min="8962" max="8962" width="11.421875" style="169" customWidth="1"/>
    <col min="8963" max="8963" width="10.421875" style="169" customWidth="1"/>
    <col min="8964" max="8964" width="9.7109375" style="169" customWidth="1"/>
    <col min="8965" max="8965" width="3.7109375" style="169" customWidth="1"/>
    <col min="8966" max="8966" width="9.8515625" style="169" customWidth="1"/>
    <col min="8967" max="8968" width="7.28125" style="169" customWidth="1"/>
    <col min="8969" max="8969" width="13.28125" style="169" customWidth="1"/>
    <col min="8970" max="8970" width="12.8515625" style="169" customWidth="1"/>
    <col min="8971" max="8971" width="12.57421875" style="169" customWidth="1"/>
    <col min="8972" max="8972" width="13.28125" style="169" customWidth="1"/>
    <col min="8973" max="8973" width="13.140625" style="169" customWidth="1"/>
    <col min="8974" max="9216" width="9.140625" style="169" customWidth="1"/>
    <col min="9217" max="9217" width="10.8515625" style="169" customWidth="1"/>
    <col min="9218" max="9218" width="11.421875" style="169" customWidth="1"/>
    <col min="9219" max="9219" width="10.421875" style="169" customWidth="1"/>
    <col min="9220" max="9220" width="9.7109375" style="169" customWidth="1"/>
    <col min="9221" max="9221" width="3.7109375" style="169" customWidth="1"/>
    <col min="9222" max="9222" width="9.8515625" style="169" customWidth="1"/>
    <col min="9223" max="9224" width="7.28125" style="169" customWidth="1"/>
    <col min="9225" max="9225" width="13.28125" style="169" customWidth="1"/>
    <col min="9226" max="9226" width="12.8515625" style="169" customWidth="1"/>
    <col min="9227" max="9227" width="12.57421875" style="169" customWidth="1"/>
    <col min="9228" max="9228" width="13.28125" style="169" customWidth="1"/>
    <col min="9229" max="9229" width="13.140625" style="169" customWidth="1"/>
    <col min="9230" max="9472" width="9.140625" style="169" customWidth="1"/>
    <col min="9473" max="9473" width="10.8515625" style="169" customWidth="1"/>
    <col min="9474" max="9474" width="11.421875" style="169" customWidth="1"/>
    <col min="9475" max="9475" width="10.421875" style="169" customWidth="1"/>
    <col min="9476" max="9476" width="9.7109375" style="169" customWidth="1"/>
    <col min="9477" max="9477" width="3.7109375" style="169" customWidth="1"/>
    <col min="9478" max="9478" width="9.8515625" style="169" customWidth="1"/>
    <col min="9479" max="9480" width="7.28125" style="169" customWidth="1"/>
    <col min="9481" max="9481" width="13.28125" style="169" customWidth="1"/>
    <col min="9482" max="9482" width="12.8515625" style="169" customWidth="1"/>
    <col min="9483" max="9483" width="12.57421875" style="169" customWidth="1"/>
    <col min="9484" max="9484" width="13.28125" style="169" customWidth="1"/>
    <col min="9485" max="9485" width="13.140625" style="169" customWidth="1"/>
    <col min="9486" max="9728" width="9.140625" style="169" customWidth="1"/>
    <col min="9729" max="9729" width="10.8515625" style="169" customWidth="1"/>
    <col min="9730" max="9730" width="11.421875" style="169" customWidth="1"/>
    <col min="9731" max="9731" width="10.421875" style="169" customWidth="1"/>
    <col min="9732" max="9732" width="9.7109375" style="169" customWidth="1"/>
    <col min="9733" max="9733" width="3.7109375" style="169" customWidth="1"/>
    <col min="9734" max="9734" width="9.8515625" style="169" customWidth="1"/>
    <col min="9735" max="9736" width="7.28125" style="169" customWidth="1"/>
    <col min="9737" max="9737" width="13.28125" style="169" customWidth="1"/>
    <col min="9738" max="9738" width="12.8515625" style="169" customWidth="1"/>
    <col min="9739" max="9739" width="12.57421875" style="169" customWidth="1"/>
    <col min="9740" max="9740" width="13.28125" style="169" customWidth="1"/>
    <col min="9741" max="9741" width="13.140625" style="169" customWidth="1"/>
    <col min="9742" max="9984" width="9.140625" style="169" customWidth="1"/>
    <col min="9985" max="9985" width="10.8515625" style="169" customWidth="1"/>
    <col min="9986" max="9986" width="11.421875" style="169" customWidth="1"/>
    <col min="9987" max="9987" width="10.421875" style="169" customWidth="1"/>
    <col min="9988" max="9988" width="9.7109375" style="169" customWidth="1"/>
    <col min="9989" max="9989" width="3.7109375" style="169" customWidth="1"/>
    <col min="9990" max="9990" width="9.8515625" style="169" customWidth="1"/>
    <col min="9991" max="9992" width="7.28125" style="169" customWidth="1"/>
    <col min="9993" max="9993" width="13.28125" style="169" customWidth="1"/>
    <col min="9994" max="9994" width="12.8515625" style="169" customWidth="1"/>
    <col min="9995" max="9995" width="12.57421875" style="169" customWidth="1"/>
    <col min="9996" max="9996" width="13.28125" style="169" customWidth="1"/>
    <col min="9997" max="9997" width="13.140625" style="169" customWidth="1"/>
    <col min="9998" max="10240" width="9.140625" style="169" customWidth="1"/>
    <col min="10241" max="10241" width="10.8515625" style="169" customWidth="1"/>
    <col min="10242" max="10242" width="11.421875" style="169" customWidth="1"/>
    <col min="10243" max="10243" width="10.421875" style="169" customWidth="1"/>
    <col min="10244" max="10244" width="9.7109375" style="169" customWidth="1"/>
    <col min="10245" max="10245" width="3.7109375" style="169" customWidth="1"/>
    <col min="10246" max="10246" width="9.8515625" style="169" customWidth="1"/>
    <col min="10247" max="10248" width="7.28125" style="169" customWidth="1"/>
    <col min="10249" max="10249" width="13.28125" style="169" customWidth="1"/>
    <col min="10250" max="10250" width="12.8515625" style="169" customWidth="1"/>
    <col min="10251" max="10251" width="12.57421875" style="169" customWidth="1"/>
    <col min="10252" max="10252" width="13.28125" style="169" customWidth="1"/>
    <col min="10253" max="10253" width="13.140625" style="169" customWidth="1"/>
    <col min="10254" max="10496" width="9.140625" style="169" customWidth="1"/>
    <col min="10497" max="10497" width="10.8515625" style="169" customWidth="1"/>
    <col min="10498" max="10498" width="11.421875" style="169" customWidth="1"/>
    <col min="10499" max="10499" width="10.421875" style="169" customWidth="1"/>
    <col min="10500" max="10500" width="9.7109375" style="169" customWidth="1"/>
    <col min="10501" max="10501" width="3.7109375" style="169" customWidth="1"/>
    <col min="10502" max="10502" width="9.8515625" style="169" customWidth="1"/>
    <col min="10503" max="10504" width="7.28125" style="169" customWidth="1"/>
    <col min="10505" max="10505" width="13.28125" style="169" customWidth="1"/>
    <col min="10506" max="10506" width="12.8515625" style="169" customWidth="1"/>
    <col min="10507" max="10507" width="12.57421875" style="169" customWidth="1"/>
    <col min="10508" max="10508" width="13.28125" style="169" customWidth="1"/>
    <col min="10509" max="10509" width="13.140625" style="169" customWidth="1"/>
    <col min="10510" max="10752" width="9.140625" style="169" customWidth="1"/>
    <col min="10753" max="10753" width="10.8515625" style="169" customWidth="1"/>
    <col min="10754" max="10754" width="11.421875" style="169" customWidth="1"/>
    <col min="10755" max="10755" width="10.421875" style="169" customWidth="1"/>
    <col min="10756" max="10756" width="9.7109375" style="169" customWidth="1"/>
    <col min="10757" max="10757" width="3.7109375" style="169" customWidth="1"/>
    <col min="10758" max="10758" width="9.8515625" style="169" customWidth="1"/>
    <col min="10759" max="10760" width="7.28125" style="169" customWidth="1"/>
    <col min="10761" max="10761" width="13.28125" style="169" customWidth="1"/>
    <col min="10762" max="10762" width="12.8515625" style="169" customWidth="1"/>
    <col min="10763" max="10763" width="12.57421875" style="169" customWidth="1"/>
    <col min="10764" max="10764" width="13.28125" style="169" customWidth="1"/>
    <col min="10765" max="10765" width="13.140625" style="169" customWidth="1"/>
    <col min="10766" max="11008" width="9.140625" style="169" customWidth="1"/>
    <col min="11009" max="11009" width="10.8515625" style="169" customWidth="1"/>
    <col min="11010" max="11010" width="11.421875" style="169" customWidth="1"/>
    <col min="11011" max="11011" width="10.421875" style="169" customWidth="1"/>
    <col min="11012" max="11012" width="9.7109375" style="169" customWidth="1"/>
    <col min="11013" max="11013" width="3.7109375" style="169" customWidth="1"/>
    <col min="11014" max="11014" width="9.8515625" style="169" customWidth="1"/>
    <col min="11015" max="11016" width="7.28125" style="169" customWidth="1"/>
    <col min="11017" max="11017" width="13.28125" style="169" customWidth="1"/>
    <col min="11018" max="11018" width="12.8515625" style="169" customWidth="1"/>
    <col min="11019" max="11019" width="12.57421875" style="169" customWidth="1"/>
    <col min="11020" max="11020" width="13.28125" style="169" customWidth="1"/>
    <col min="11021" max="11021" width="13.140625" style="169" customWidth="1"/>
    <col min="11022" max="11264" width="9.140625" style="169" customWidth="1"/>
    <col min="11265" max="11265" width="10.8515625" style="169" customWidth="1"/>
    <col min="11266" max="11266" width="11.421875" style="169" customWidth="1"/>
    <col min="11267" max="11267" width="10.421875" style="169" customWidth="1"/>
    <col min="11268" max="11268" width="9.7109375" style="169" customWidth="1"/>
    <col min="11269" max="11269" width="3.7109375" style="169" customWidth="1"/>
    <col min="11270" max="11270" width="9.8515625" style="169" customWidth="1"/>
    <col min="11271" max="11272" width="7.28125" style="169" customWidth="1"/>
    <col min="11273" max="11273" width="13.28125" style="169" customWidth="1"/>
    <col min="11274" max="11274" width="12.8515625" style="169" customWidth="1"/>
    <col min="11275" max="11275" width="12.57421875" style="169" customWidth="1"/>
    <col min="11276" max="11276" width="13.28125" style="169" customWidth="1"/>
    <col min="11277" max="11277" width="13.140625" style="169" customWidth="1"/>
    <col min="11278" max="11520" width="9.140625" style="169" customWidth="1"/>
    <col min="11521" max="11521" width="10.8515625" style="169" customWidth="1"/>
    <col min="11522" max="11522" width="11.421875" style="169" customWidth="1"/>
    <col min="11523" max="11523" width="10.421875" style="169" customWidth="1"/>
    <col min="11524" max="11524" width="9.7109375" style="169" customWidth="1"/>
    <col min="11525" max="11525" width="3.7109375" style="169" customWidth="1"/>
    <col min="11526" max="11526" width="9.8515625" style="169" customWidth="1"/>
    <col min="11527" max="11528" width="7.28125" style="169" customWidth="1"/>
    <col min="11529" max="11529" width="13.28125" style="169" customWidth="1"/>
    <col min="11530" max="11530" width="12.8515625" style="169" customWidth="1"/>
    <col min="11531" max="11531" width="12.57421875" style="169" customWidth="1"/>
    <col min="11532" max="11532" width="13.28125" style="169" customWidth="1"/>
    <col min="11533" max="11533" width="13.140625" style="169" customWidth="1"/>
    <col min="11534" max="11776" width="9.140625" style="169" customWidth="1"/>
    <col min="11777" max="11777" width="10.8515625" style="169" customWidth="1"/>
    <col min="11778" max="11778" width="11.421875" style="169" customWidth="1"/>
    <col min="11779" max="11779" width="10.421875" style="169" customWidth="1"/>
    <col min="11780" max="11780" width="9.7109375" style="169" customWidth="1"/>
    <col min="11781" max="11781" width="3.7109375" style="169" customWidth="1"/>
    <col min="11782" max="11782" width="9.8515625" style="169" customWidth="1"/>
    <col min="11783" max="11784" width="7.28125" style="169" customWidth="1"/>
    <col min="11785" max="11785" width="13.28125" style="169" customWidth="1"/>
    <col min="11786" max="11786" width="12.8515625" style="169" customWidth="1"/>
    <col min="11787" max="11787" width="12.57421875" style="169" customWidth="1"/>
    <col min="11788" max="11788" width="13.28125" style="169" customWidth="1"/>
    <col min="11789" max="11789" width="13.140625" style="169" customWidth="1"/>
    <col min="11790" max="12032" width="9.140625" style="169" customWidth="1"/>
    <col min="12033" max="12033" width="10.8515625" style="169" customWidth="1"/>
    <col min="12034" max="12034" width="11.421875" style="169" customWidth="1"/>
    <col min="12035" max="12035" width="10.421875" style="169" customWidth="1"/>
    <col min="12036" max="12036" width="9.7109375" style="169" customWidth="1"/>
    <col min="12037" max="12037" width="3.7109375" style="169" customWidth="1"/>
    <col min="12038" max="12038" width="9.8515625" style="169" customWidth="1"/>
    <col min="12039" max="12040" width="7.28125" style="169" customWidth="1"/>
    <col min="12041" max="12041" width="13.28125" style="169" customWidth="1"/>
    <col min="12042" max="12042" width="12.8515625" style="169" customWidth="1"/>
    <col min="12043" max="12043" width="12.57421875" style="169" customWidth="1"/>
    <col min="12044" max="12044" width="13.28125" style="169" customWidth="1"/>
    <col min="12045" max="12045" width="13.140625" style="169" customWidth="1"/>
    <col min="12046" max="12288" width="9.140625" style="169" customWidth="1"/>
    <col min="12289" max="12289" width="10.8515625" style="169" customWidth="1"/>
    <col min="12290" max="12290" width="11.421875" style="169" customWidth="1"/>
    <col min="12291" max="12291" width="10.421875" style="169" customWidth="1"/>
    <col min="12292" max="12292" width="9.7109375" style="169" customWidth="1"/>
    <col min="12293" max="12293" width="3.7109375" style="169" customWidth="1"/>
    <col min="12294" max="12294" width="9.8515625" style="169" customWidth="1"/>
    <col min="12295" max="12296" width="7.28125" style="169" customWidth="1"/>
    <col min="12297" max="12297" width="13.28125" style="169" customWidth="1"/>
    <col min="12298" max="12298" width="12.8515625" style="169" customWidth="1"/>
    <col min="12299" max="12299" width="12.57421875" style="169" customWidth="1"/>
    <col min="12300" max="12300" width="13.28125" style="169" customWidth="1"/>
    <col min="12301" max="12301" width="13.140625" style="169" customWidth="1"/>
    <col min="12302" max="12544" width="9.140625" style="169" customWidth="1"/>
    <col min="12545" max="12545" width="10.8515625" style="169" customWidth="1"/>
    <col min="12546" max="12546" width="11.421875" style="169" customWidth="1"/>
    <col min="12547" max="12547" width="10.421875" style="169" customWidth="1"/>
    <col min="12548" max="12548" width="9.7109375" style="169" customWidth="1"/>
    <col min="12549" max="12549" width="3.7109375" style="169" customWidth="1"/>
    <col min="12550" max="12550" width="9.8515625" style="169" customWidth="1"/>
    <col min="12551" max="12552" width="7.28125" style="169" customWidth="1"/>
    <col min="12553" max="12553" width="13.28125" style="169" customWidth="1"/>
    <col min="12554" max="12554" width="12.8515625" style="169" customWidth="1"/>
    <col min="12555" max="12555" width="12.57421875" style="169" customWidth="1"/>
    <col min="12556" max="12556" width="13.28125" style="169" customWidth="1"/>
    <col min="12557" max="12557" width="13.140625" style="169" customWidth="1"/>
    <col min="12558" max="12800" width="9.140625" style="169" customWidth="1"/>
    <col min="12801" max="12801" width="10.8515625" style="169" customWidth="1"/>
    <col min="12802" max="12802" width="11.421875" style="169" customWidth="1"/>
    <col min="12803" max="12803" width="10.421875" style="169" customWidth="1"/>
    <col min="12804" max="12804" width="9.7109375" style="169" customWidth="1"/>
    <col min="12805" max="12805" width="3.7109375" style="169" customWidth="1"/>
    <col min="12806" max="12806" width="9.8515625" style="169" customWidth="1"/>
    <col min="12807" max="12808" width="7.28125" style="169" customWidth="1"/>
    <col min="12809" max="12809" width="13.28125" style="169" customWidth="1"/>
    <col min="12810" max="12810" width="12.8515625" style="169" customWidth="1"/>
    <col min="12811" max="12811" width="12.57421875" style="169" customWidth="1"/>
    <col min="12812" max="12812" width="13.28125" style="169" customWidth="1"/>
    <col min="12813" max="12813" width="13.140625" style="169" customWidth="1"/>
    <col min="12814" max="13056" width="9.140625" style="169" customWidth="1"/>
    <col min="13057" max="13057" width="10.8515625" style="169" customWidth="1"/>
    <col min="13058" max="13058" width="11.421875" style="169" customWidth="1"/>
    <col min="13059" max="13059" width="10.421875" style="169" customWidth="1"/>
    <col min="13060" max="13060" width="9.7109375" style="169" customWidth="1"/>
    <col min="13061" max="13061" width="3.7109375" style="169" customWidth="1"/>
    <col min="13062" max="13062" width="9.8515625" style="169" customWidth="1"/>
    <col min="13063" max="13064" width="7.28125" style="169" customWidth="1"/>
    <col min="13065" max="13065" width="13.28125" style="169" customWidth="1"/>
    <col min="13066" max="13066" width="12.8515625" style="169" customWidth="1"/>
    <col min="13067" max="13067" width="12.57421875" style="169" customWidth="1"/>
    <col min="13068" max="13068" width="13.28125" style="169" customWidth="1"/>
    <col min="13069" max="13069" width="13.140625" style="169" customWidth="1"/>
    <col min="13070" max="13312" width="9.140625" style="169" customWidth="1"/>
    <col min="13313" max="13313" width="10.8515625" style="169" customWidth="1"/>
    <col min="13314" max="13314" width="11.421875" style="169" customWidth="1"/>
    <col min="13315" max="13315" width="10.421875" style="169" customWidth="1"/>
    <col min="13316" max="13316" width="9.7109375" style="169" customWidth="1"/>
    <col min="13317" max="13317" width="3.7109375" style="169" customWidth="1"/>
    <col min="13318" max="13318" width="9.8515625" style="169" customWidth="1"/>
    <col min="13319" max="13320" width="7.28125" style="169" customWidth="1"/>
    <col min="13321" max="13321" width="13.28125" style="169" customWidth="1"/>
    <col min="13322" max="13322" width="12.8515625" style="169" customWidth="1"/>
    <col min="13323" max="13323" width="12.57421875" style="169" customWidth="1"/>
    <col min="13324" max="13324" width="13.28125" style="169" customWidth="1"/>
    <col min="13325" max="13325" width="13.140625" style="169" customWidth="1"/>
    <col min="13326" max="13568" width="9.140625" style="169" customWidth="1"/>
    <col min="13569" max="13569" width="10.8515625" style="169" customWidth="1"/>
    <col min="13570" max="13570" width="11.421875" style="169" customWidth="1"/>
    <col min="13571" max="13571" width="10.421875" style="169" customWidth="1"/>
    <col min="13572" max="13572" width="9.7109375" style="169" customWidth="1"/>
    <col min="13573" max="13573" width="3.7109375" style="169" customWidth="1"/>
    <col min="13574" max="13574" width="9.8515625" style="169" customWidth="1"/>
    <col min="13575" max="13576" width="7.28125" style="169" customWidth="1"/>
    <col min="13577" max="13577" width="13.28125" style="169" customWidth="1"/>
    <col min="13578" max="13578" width="12.8515625" style="169" customWidth="1"/>
    <col min="13579" max="13579" width="12.57421875" style="169" customWidth="1"/>
    <col min="13580" max="13580" width="13.28125" style="169" customWidth="1"/>
    <col min="13581" max="13581" width="13.140625" style="169" customWidth="1"/>
    <col min="13582" max="13824" width="9.140625" style="169" customWidth="1"/>
    <col min="13825" max="13825" width="10.8515625" style="169" customWidth="1"/>
    <col min="13826" max="13826" width="11.421875" style="169" customWidth="1"/>
    <col min="13827" max="13827" width="10.421875" style="169" customWidth="1"/>
    <col min="13828" max="13828" width="9.7109375" style="169" customWidth="1"/>
    <col min="13829" max="13829" width="3.7109375" style="169" customWidth="1"/>
    <col min="13830" max="13830" width="9.8515625" style="169" customWidth="1"/>
    <col min="13831" max="13832" width="7.28125" style="169" customWidth="1"/>
    <col min="13833" max="13833" width="13.28125" style="169" customWidth="1"/>
    <col min="13834" max="13834" width="12.8515625" style="169" customWidth="1"/>
    <col min="13835" max="13835" width="12.57421875" style="169" customWidth="1"/>
    <col min="13836" max="13836" width="13.28125" style="169" customWidth="1"/>
    <col min="13837" max="13837" width="13.140625" style="169" customWidth="1"/>
    <col min="13838" max="14080" width="9.140625" style="169" customWidth="1"/>
    <col min="14081" max="14081" width="10.8515625" style="169" customWidth="1"/>
    <col min="14082" max="14082" width="11.421875" style="169" customWidth="1"/>
    <col min="14083" max="14083" width="10.421875" style="169" customWidth="1"/>
    <col min="14084" max="14084" width="9.7109375" style="169" customWidth="1"/>
    <col min="14085" max="14085" width="3.7109375" style="169" customWidth="1"/>
    <col min="14086" max="14086" width="9.8515625" style="169" customWidth="1"/>
    <col min="14087" max="14088" width="7.28125" style="169" customWidth="1"/>
    <col min="14089" max="14089" width="13.28125" style="169" customWidth="1"/>
    <col min="14090" max="14090" width="12.8515625" style="169" customWidth="1"/>
    <col min="14091" max="14091" width="12.57421875" style="169" customWidth="1"/>
    <col min="14092" max="14092" width="13.28125" style="169" customWidth="1"/>
    <col min="14093" max="14093" width="13.140625" style="169" customWidth="1"/>
    <col min="14094" max="14336" width="9.140625" style="169" customWidth="1"/>
    <col min="14337" max="14337" width="10.8515625" style="169" customWidth="1"/>
    <col min="14338" max="14338" width="11.421875" style="169" customWidth="1"/>
    <col min="14339" max="14339" width="10.421875" style="169" customWidth="1"/>
    <col min="14340" max="14340" width="9.7109375" style="169" customWidth="1"/>
    <col min="14341" max="14341" width="3.7109375" style="169" customWidth="1"/>
    <col min="14342" max="14342" width="9.8515625" style="169" customWidth="1"/>
    <col min="14343" max="14344" width="7.28125" style="169" customWidth="1"/>
    <col min="14345" max="14345" width="13.28125" style="169" customWidth="1"/>
    <col min="14346" max="14346" width="12.8515625" style="169" customWidth="1"/>
    <col min="14347" max="14347" width="12.57421875" style="169" customWidth="1"/>
    <col min="14348" max="14348" width="13.28125" style="169" customWidth="1"/>
    <col min="14349" max="14349" width="13.140625" style="169" customWidth="1"/>
    <col min="14350" max="14592" width="9.140625" style="169" customWidth="1"/>
    <col min="14593" max="14593" width="10.8515625" style="169" customWidth="1"/>
    <col min="14594" max="14594" width="11.421875" style="169" customWidth="1"/>
    <col min="14595" max="14595" width="10.421875" style="169" customWidth="1"/>
    <col min="14596" max="14596" width="9.7109375" style="169" customWidth="1"/>
    <col min="14597" max="14597" width="3.7109375" style="169" customWidth="1"/>
    <col min="14598" max="14598" width="9.8515625" style="169" customWidth="1"/>
    <col min="14599" max="14600" width="7.28125" style="169" customWidth="1"/>
    <col min="14601" max="14601" width="13.28125" style="169" customWidth="1"/>
    <col min="14602" max="14602" width="12.8515625" style="169" customWidth="1"/>
    <col min="14603" max="14603" width="12.57421875" style="169" customWidth="1"/>
    <col min="14604" max="14604" width="13.28125" style="169" customWidth="1"/>
    <col min="14605" max="14605" width="13.140625" style="169" customWidth="1"/>
    <col min="14606" max="14848" width="9.140625" style="169" customWidth="1"/>
    <col min="14849" max="14849" width="10.8515625" style="169" customWidth="1"/>
    <col min="14850" max="14850" width="11.421875" style="169" customWidth="1"/>
    <col min="14851" max="14851" width="10.421875" style="169" customWidth="1"/>
    <col min="14852" max="14852" width="9.7109375" style="169" customWidth="1"/>
    <col min="14853" max="14853" width="3.7109375" style="169" customWidth="1"/>
    <col min="14854" max="14854" width="9.8515625" style="169" customWidth="1"/>
    <col min="14855" max="14856" width="7.28125" style="169" customWidth="1"/>
    <col min="14857" max="14857" width="13.28125" style="169" customWidth="1"/>
    <col min="14858" max="14858" width="12.8515625" style="169" customWidth="1"/>
    <col min="14859" max="14859" width="12.57421875" style="169" customWidth="1"/>
    <col min="14860" max="14860" width="13.28125" style="169" customWidth="1"/>
    <col min="14861" max="14861" width="13.140625" style="169" customWidth="1"/>
    <col min="14862" max="15104" width="9.140625" style="169" customWidth="1"/>
    <col min="15105" max="15105" width="10.8515625" style="169" customWidth="1"/>
    <col min="15106" max="15106" width="11.421875" style="169" customWidth="1"/>
    <col min="15107" max="15107" width="10.421875" style="169" customWidth="1"/>
    <col min="15108" max="15108" width="9.7109375" style="169" customWidth="1"/>
    <col min="15109" max="15109" width="3.7109375" style="169" customWidth="1"/>
    <col min="15110" max="15110" width="9.8515625" style="169" customWidth="1"/>
    <col min="15111" max="15112" width="7.28125" style="169" customWidth="1"/>
    <col min="15113" max="15113" width="13.28125" style="169" customWidth="1"/>
    <col min="15114" max="15114" width="12.8515625" style="169" customWidth="1"/>
    <col min="15115" max="15115" width="12.57421875" style="169" customWidth="1"/>
    <col min="15116" max="15116" width="13.28125" style="169" customWidth="1"/>
    <col min="15117" max="15117" width="13.140625" style="169" customWidth="1"/>
    <col min="15118" max="15360" width="9.140625" style="169" customWidth="1"/>
    <col min="15361" max="15361" width="10.8515625" style="169" customWidth="1"/>
    <col min="15362" max="15362" width="11.421875" style="169" customWidth="1"/>
    <col min="15363" max="15363" width="10.421875" style="169" customWidth="1"/>
    <col min="15364" max="15364" width="9.7109375" style="169" customWidth="1"/>
    <col min="15365" max="15365" width="3.7109375" style="169" customWidth="1"/>
    <col min="15366" max="15366" width="9.8515625" style="169" customWidth="1"/>
    <col min="15367" max="15368" width="7.28125" style="169" customWidth="1"/>
    <col min="15369" max="15369" width="13.28125" style="169" customWidth="1"/>
    <col min="15370" max="15370" width="12.8515625" style="169" customWidth="1"/>
    <col min="15371" max="15371" width="12.57421875" style="169" customWidth="1"/>
    <col min="15372" max="15372" width="13.28125" style="169" customWidth="1"/>
    <col min="15373" max="15373" width="13.140625" style="169" customWidth="1"/>
    <col min="15374" max="15616" width="9.140625" style="169" customWidth="1"/>
    <col min="15617" max="15617" width="10.8515625" style="169" customWidth="1"/>
    <col min="15618" max="15618" width="11.421875" style="169" customWidth="1"/>
    <col min="15619" max="15619" width="10.421875" style="169" customWidth="1"/>
    <col min="15620" max="15620" width="9.7109375" style="169" customWidth="1"/>
    <col min="15621" max="15621" width="3.7109375" style="169" customWidth="1"/>
    <col min="15622" max="15622" width="9.8515625" style="169" customWidth="1"/>
    <col min="15623" max="15624" width="7.28125" style="169" customWidth="1"/>
    <col min="15625" max="15625" width="13.28125" style="169" customWidth="1"/>
    <col min="15626" max="15626" width="12.8515625" style="169" customWidth="1"/>
    <col min="15627" max="15627" width="12.57421875" style="169" customWidth="1"/>
    <col min="15628" max="15628" width="13.28125" style="169" customWidth="1"/>
    <col min="15629" max="15629" width="13.140625" style="169" customWidth="1"/>
    <col min="15630" max="15872" width="9.140625" style="169" customWidth="1"/>
    <col min="15873" max="15873" width="10.8515625" style="169" customWidth="1"/>
    <col min="15874" max="15874" width="11.421875" style="169" customWidth="1"/>
    <col min="15875" max="15875" width="10.421875" style="169" customWidth="1"/>
    <col min="15876" max="15876" width="9.7109375" style="169" customWidth="1"/>
    <col min="15877" max="15877" width="3.7109375" style="169" customWidth="1"/>
    <col min="15878" max="15878" width="9.8515625" style="169" customWidth="1"/>
    <col min="15879" max="15880" width="7.28125" style="169" customWidth="1"/>
    <col min="15881" max="15881" width="13.28125" style="169" customWidth="1"/>
    <col min="15882" max="15882" width="12.8515625" style="169" customWidth="1"/>
    <col min="15883" max="15883" width="12.57421875" style="169" customWidth="1"/>
    <col min="15884" max="15884" width="13.28125" style="169" customWidth="1"/>
    <col min="15885" max="15885" width="13.140625" style="169" customWidth="1"/>
    <col min="15886" max="16128" width="9.140625" style="169" customWidth="1"/>
    <col min="16129" max="16129" width="10.8515625" style="169" customWidth="1"/>
    <col min="16130" max="16130" width="11.421875" style="169" customWidth="1"/>
    <col min="16131" max="16131" width="10.421875" style="169" customWidth="1"/>
    <col min="16132" max="16132" width="9.7109375" style="169" customWidth="1"/>
    <col min="16133" max="16133" width="3.7109375" style="169" customWidth="1"/>
    <col min="16134" max="16134" width="9.8515625" style="169" customWidth="1"/>
    <col min="16135" max="16136" width="7.28125" style="169" customWidth="1"/>
    <col min="16137" max="16137" width="13.28125" style="169" customWidth="1"/>
    <col min="16138" max="16138" width="12.8515625" style="169" customWidth="1"/>
    <col min="16139" max="16139" width="12.57421875" style="169" customWidth="1"/>
    <col min="16140" max="16140" width="13.28125" style="169" customWidth="1"/>
    <col min="16141" max="16141" width="13.140625" style="169" customWidth="1"/>
    <col min="16142" max="16384" width="9.140625" style="169" customWidth="1"/>
  </cols>
  <sheetData>
    <row r="1" spans="1:14" ht="20.25">
      <c r="A1" s="160"/>
      <c r="B1" s="160"/>
      <c r="C1" s="161"/>
      <c r="D1" s="162"/>
      <c r="E1" s="163" t="s">
        <v>76</v>
      </c>
      <c r="F1" s="164"/>
      <c r="G1" s="165"/>
      <c r="H1" s="166"/>
      <c r="I1" s="166"/>
      <c r="J1" s="167"/>
      <c r="K1" s="167" t="s">
        <v>26</v>
      </c>
      <c r="L1" s="164"/>
      <c r="M1" s="167"/>
      <c r="N1" s="168"/>
    </row>
    <row r="2" spans="1:14" ht="15.75">
      <c r="A2" s="160"/>
      <c r="B2" s="160"/>
      <c r="C2" s="161"/>
      <c r="D2" s="170"/>
      <c r="E2" s="171"/>
      <c r="F2" s="172"/>
      <c r="G2" s="173" t="s">
        <v>94</v>
      </c>
      <c r="H2" s="173"/>
      <c r="I2" s="174"/>
      <c r="J2" s="175"/>
      <c r="K2" s="176"/>
      <c r="L2" s="176"/>
      <c r="M2" s="175"/>
      <c r="N2" s="168"/>
    </row>
    <row r="3" spans="1:14" ht="12.75">
      <c r="A3" s="160"/>
      <c r="B3" s="160"/>
      <c r="C3" s="161"/>
      <c r="D3" s="177" t="s">
        <v>28</v>
      </c>
      <c r="E3" s="177"/>
      <c r="F3" s="178" t="s">
        <v>14</v>
      </c>
      <c r="G3" s="177"/>
      <c r="H3" s="178"/>
      <c r="I3" s="177" t="s">
        <v>50</v>
      </c>
      <c r="J3" s="179"/>
      <c r="K3" s="178"/>
      <c r="L3" s="177"/>
      <c r="M3" s="180" t="s">
        <v>29</v>
      </c>
      <c r="N3" s="168"/>
    </row>
    <row r="4" spans="1:14" ht="13.8" thickBot="1">
      <c r="A4" s="181"/>
      <c r="B4" s="181"/>
      <c r="C4" s="182"/>
      <c r="D4" s="183" t="s">
        <v>60</v>
      </c>
      <c r="E4" s="183"/>
      <c r="F4" s="184"/>
      <c r="G4" s="184"/>
      <c r="H4" s="104"/>
      <c r="I4" s="185"/>
      <c r="J4" s="186"/>
      <c r="K4" s="187"/>
      <c r="L4" s="320" t="s">
        <v>30</v>
      </c>
      <c r="M4" s="320"/>
      <c r="N4" s="168"/>
    </row>
    <row r="5" spans="1:12" ht="12.75">
      <c r="A5" s="189"/>
      <c r="B5" s="189"/>
      <c r="C5" s="190"/>
      <c r="D5" s="189"/>
      <c r="E5" s="189"/>
      <c r="F5" s="191" t="s">
        <v>12</v>
      </c>
      <c r="G5" s="191" t="s">
        <v>13</v>
      </c>
      <c r="H5" s="191" t="s">
        <v>14</v>
      </c>
      <c r="I5" s="189"/>
      <c r="J5" s="189"/>
      <c r="K5" s="189"/>
      <c r="L5" s="189"/>
    </row>
    <row r="6" spans="1:12" ht="12.75">
      <c r="A6" s="160"/>
      <c r="B6" s="160"/>
      <c r="C6" s="161"/>
      <c r="D6" s="192"/>
      <c r="E6" s="193"/>
      <c r="F6" s="192"/>
      <c r="G6" s="192"/>
      <c r="H6" s="192"/>
      <c r="I6" s="160"/>
      <c r="J6" s="160"/>
      <c r="K6" s="160"/>
      <c r="L6" s="160"/>
    </row>
    <row r="7" spans="1:12" ht="12.75">
      <c r="A7" s="160"/>
      <c r="B7" s="192"/>
      <c r="C7" s="194"/>
      <c r="D7" s="195"/>
      <c r="E7" s="196">
        <v>1</v>
      </c>
      <c r="F7" s="323" t="s">
        <v>195</v>
      </c>
      <c r="G7" s="323" t="s">
        <v>196</v>
      </c>
      <c r="H7" s="248"/>
      <c r="I7" s="194"/>
      <c r="J7" s="194"/>
      <c r="K7" s="194"/>
      <c r="L7" s="160"/>
    </row>
    <row r="8" spans="1:12" ht="12.75">
      <c r="A8" s="198"/>
      <c r="B8" s="199"/>
      <c r="C8" s="200"/>
      <c r="D8" s="201"/>
      <c r="E8" s="202"/>
      <c r="F8" s="324"/>
      <c r="G8" s="324"/>
      <c r="H8" s="204"/>
      <c r="I8" s="323" t="s">
        <v>195</v>
      </c>
      <c r="J8" s="199"/>
      <c r="K8" s="199"/>
      <c r="L8" s="198"/>
    </row>
    <row r="9" spans="1:12" ht="13.8">
      <c r="A9" s="198"/>
      <c r="B9" s="199"/>
      <c r="C9" s="206"/>
      <c r="D9" s="199"/>
      <c r="E9" s="207" t="s">
        <v>61</v>
      </c>
      <c r="F9" s="325" t="s">
        <v>95</v>
      </c>
      <c r="G9" s="325"/>
      <c r="H9" s="209"/>
      <c r="I9" s="200"/>
      <c r="J9" s="210"/>
      <c r="K9" s="199"/>
      <c r="L9" s="198"/>
    </row>
    <row r="10" spans="1:12" ht="15" customHeight="1">
      <c r="A10" s="198"/>
      <c r="B10" s="199"/>
      <c r="C10" s="326" t="s">
        <v>197</v>
      </c>
      <c r="D10" s="210"/>
      <c r="E10" s="211"/>
      <c r="F10" s="199"/>
      <c r="G10" s="324"/>
      <c r="H10" s="212"/>
      <c r="I10" s="206"/>
      <c r="J10" s="323" t="s">
        <v>195</v>
      </c>
      <c r="K10" s="199"/>
      <c r="L10" s="198"/>
    </row>
    <row r="11" spans="1:12" ht="15.75" customHeight="1">
      <c r="A11" s="198"/>
      <c r="B11" s="213"/>
      <c r="C11" s="214"/>
      <c r="D11" s="199"/>
      <c r="E11" s="215" t="s">
        <v>62</v>
      </c>
      <c r="F11" s="326" t="s">
        <v>197</v>
      </c>
      <c r="G11" s="326" t="s">
        <v>198</v>
      </c>
      <c r="H11" s="259"/>
      <c r="I11" s="260"/>
      <c r="J11" s="261" t="s">
        <v>184</v>
      </c>
      <c r="K11" s="262"/>
      <c r="L11" s="198"/>
    </row>
    <row r="12" spans="1:12" ht="12.75">
      <c r="A12" s="198"/>
      <c r="B12" s="213"/>
      <c r="C12" s="206"/>
      <c r="D12" s="217"/>
      <c r="E12" s="218"/>
      <c r="F12" s="265"/>
      <c r="G12" s="327"/>
      <c r="H12" s="263"/>
      <c r="I12" s="326" t="s">
        <v>197</v>
      </c>
      <c r="J12" s="264"/>
      <c r="K12" s="265"/>
      <c r="L12" s="198"/>
    </row>
    <row r="13" spans="1:12" ht="12.75">
      <c r="A13" s="198"/>
      <c r="B13" s="213"/>
      <c r="C13" s="200"/>
      <c r="D13" s="199"/>
      <c r="E13" s="220" t="s">
        <v>63</v>
      </c>
      <c r="F13" s="326" t="s">
        <v>95</v>
      </c>
      <c r="G13" s="326"/>
      <c r="H13" s="259"/>
      <c r="I13" s="266"/>
      <c r="J13" s="267"/>
      <c r="K13" s="265"/>
      <c r="L13" s="198"/>
    </row>
    <row r="14" spans="1:12" ht="12.75">
      <c r="A14" s="198"/>
      <c r="B14" s="326" t="s">
        <v>166</v>
      </c>
      <c r="C14" s="222"/>
      <c r="D14" s="199"/>
      <c r="E14" s="211"/>
      <c r="F14" s="327"/>
      <c r="G14" s="327"/>
      <c r="H14" s="268"/>
      <c r="I14" s="260"/>
      <c r="J14" s="267"/>
      <c r="K14" s="326" t="s">
        <v>235</v>
      </c>
      <c r="L14" s="198"/>
    </row>
    <row r="15" spans="1:12" ht="14.4" customHeight="1">
      <c r="A15" s="223"/>
      <c r="B15" s="206" t="s">
        <v>240</v>
      </c>
      <c r="C15" s="200"/>
      <c r="D15" s="199"/>
      <c r="E15" s="215" t="s">
        <v>64</v>
      </c>
      <c r="F15" s="326" t="s">
        <v>166</v>
      </c>
      <c r="G15" s="326" t="s">
        <v>199</v>
      </c>
      <c r="H15" s="259"/>
      <c r="I15" s="260"/>
      <c r="J15" s="267"/>
      <c r="K15" s="269" t="s">
        <v>184</v>
      </c>
      <c r="L15" s="198"/>
    </row>
    <row r="16" spans="1:12" ht="12.75">
      <c r="A16" s="223"/>
      <c r="B16" s="206"/>
      <c r="C16" s="200"/>
      <c r="D16" s="326" t="s">
        <v>166</v>
      </c>
      <c r="E16" s="202"/>
      <c r="F16" s="327"/>
      <c r="G16" s="327"/>
      <c r="H16" s="263"/>
      <c r="I16" s="328" t="s">
        <v>200</v>
      </c>
      <c r="J16" s="267"/>
      <c r="K16" s="267"/>
      <c r="L16" s="198"/>
    </row>
    <row r="17" spans="1:12" ht="12.75">
      <c r="A17" s="223"/>
      <c r="B17" s="206"/>
      <c r="C17" s="206"/>
      <c r="D17" s="200"/>
      <c r="E17" s="207" t="s">
        <v>65</v>
      </c>
      <c r="F17" s="328" t="s">
        <v>200</v>
      </c>
      <c r="G17" s="328" t="s">
        <v>201</v>
      </c>
      <c r="H17" s="270"/>
      <c r="I17" s="271" t="s">
        <v>237</v>
      </c>
      <c r="J17" s="264"/>
      <c r="K17" s="267"/>
      <c r="L17" s="198"/>
    </row>
    <row r="18" spans="1:12" ht="12.75">
      <c r="A18" s="223"/>
      <c r="B18" s="206"/>
      <c r="C18" s="326" t="s">
        <v>166</v>
      </c>
      <c r="D18" s="222"/>
      <c r="E18" s="211"/>
      <c r="F18" s="327"/>
      <c r="G18" s="327"/>
      <c r="H18" s="268"/>
      <c r="I18" s="267"/>
      <c r="J18" s="326" t="s">
        <v>235</v>
      </c>
      <c r="K18" s="264"/>
      <c r="L18" s="198"/>
    </row>
    <row r="19" spans="1:12" ht="12.75">
      <c r="A19" s="223"/>
      <c r="B19" s="200"/>
      <c r="C19" s="214"/>
      <c r="D19" s="200"/>
      <c r="E19" s="215" t="s">
        <v>66</v>
      </c>
      <c r="F19" s="326" t="s">
        <v>95</v>
      </c>
      <c r="G19" s="326"/>
      <c r="H19" s="259"/>
      <c r="I19" s="260"/>
      <c r="J19" s="261" t="s">
        <v>182</v>
      </c>
      <c r="K19" s="260"/>
      <c r="L19" s="228"/>
    </row>
    <row r="20" spans="1:12" ht="12.75">
      <c r="A20" s="198"/>
      <c r="B20" s="229"/>
      <c r="C20" s="206"/>
      <c r="D20" s="217"/>
      <c r="E20" s="202"/>
      <c r="F20" s="327"/>
      <c r="G20" s="327"/>
      <c r="H20" s="263"/>
      <c r="I20" s="326" t="s">
        <v>235</v>
      </c>
      <c r="J20" s="229"/>
      <c r="K20" s="267"/>
      <c r="L20" s="198"/>
    </row>
    <row r="21" spans="1:12" ht="12.75">
      <c r="A21" s="326" t="s">
        <v>166</v>
      </c>
      <c r="B21" s="231"/>
      <c r="C21" s="200"/>
      <c r="D21" s="200"/>
      <c r="E21" s="207" t="s">
        <v>67</v>
      </c>
      <c r="F21" s="326" t="s">
        <v>202</v>
      </c>
      <c r="G21" s="326" t="s">
        <v>203</v>
      </c>
      <c r="H21" s="259"/>
      <c r="I21" s="266"/>
      <c r="J21" s="260"/>
      <c r="K21" s="232"/>
      <c r="L21" s="345" t="s">
        <v>235</v>
      </c>
    </row>
    <row r="22" spans="1:12" ht="12.75">
      <c r="A22" s="249">
        <v>40</v>
      </c>
      <c r="B22" s="235"/>
      <c r="C22" s="236"/>
      <c r="D22" s="236"/>
      <c r="E22" s="237"/>
      <c r="F22" s="327"/>
      <c r="G22" s="327"/>
      <c r="H22" s="268"/>
      <c r="I22" s="235"/>
      <c r="J22" s="235"/>
      <c r="K22" s="235"/>
      <c r="L22" s="249">
        <v>61</v>
      </c>
    </row>
    <row r="23" spans="1:12" ht="12.75">
      <c r="A23" s="250"/>
      <c r="B23" s="240"/>
      <c r="C23" s="236"/>
      <c r="D23" s="236"/>
      <c r="E23" s="207" t="s">
        <v>68</v>
      </c>
      <c r="F23" s="326" t="s">
        <v>204</v>
      </c>
      <c r="G23" s="326" t="s">
        <v>205</v>
      </c>
      <c r="H23" s="259"/>
      <c r="I23" s="235"/>
      <c r="J23" s="235"/>
      <c r="K23" s="235"/>
      <c r="L23" s="251"/>
    </row>
    <row r="24" spans="1:12" ht="12.75">
      <c r="A24" s="243"/>
      <c r="B24" s="222"/>
      <c r="C24" s="200"/>
      <c r="D24" s="242"/>
      <c r="E24" s="218"/>
      <c r="F24" s="327"/>
      <c r="G24" s="327"/>
      <c r="H24" s="263"/>
      <c r="I24" s="326" t="s">
        <v>204</v>
      </c>
      <c r="J24" s="260"/>
      <c r="K24" s="260"/>
      <c r="L24" s="252"/>
    </row>
    <row r="25" spans="1:12" ht="12" customHeight="1">
      <c r="A25" s="252"/>
      <c r="B25" s="200"/>
      <c r="C25" s="206"/>
      <c r="D25" s="200"/>
      <c r="E25" s="207" t="s">
        <v>69</v>
      </c>
      <c r="F25" s="326" t="s">
        <v>95</v>
      </c>
      <c r="G25" s="329"/>
      <c r="H25" s="273"/>
      <c r="I25" s="271"/>
      <c r="J25" s="229"/>
      <c r="K25" s="260"/>
      <c r="L25" s="252"/>
    </row>
    <row r="26" spans="1:12" ht="12.75">
      <c r="A26" s="252"/>
      <c r="B26" s="200"/>
      <c r="C26" s="328" t="s">
        <v>206</v>
      </c>
      <c r="D26" s="222"/>
      <c r="E26" s="211"/>
      <c r="F26" s="265"/>
      <c r="G26" s="327"/>
      <c r="H26" s="268"/>
      <c r="I26" s="267"/>
      <c r="J26" s="326" t="s">
        <v>204</v>
      </c>
      <c r="K26" s="260"/>
      <c r="L26" s="252"/>
    </row>
    <row r="27" spans="1:12" ht="14.25" customHeight="1">
      <c r="A27" s="252"/>
      <c r="B27" s="206"/>
      <c r="C27" s="214"/>
      <c r="D27" s="200"/>
      <c r="E27" s="215" t="s">
        <v>70</v>
      </c>
      <c r="F27" s="328" t="s">
        <v>206</v>
      </c>
      <c r="G27" s="328" t="s">
        <v>207</v>
      </c>
      <c r="H27" s="270"/>
      <c r="I27" s="260"/>
      <c r="J27" s="271" t="s">
        <v>184</v>
      </c>
      <c r="K27" s="267"/>
      <c r="L27" s="223"/>
    </row>
    <row r="28" spans="1:12" ht="12.75">
      <c r="A28" s="252"/>
      <c r="B28" s="206"/>
      <c r="C28" s="206"/>
      <c r="D28" s="205"/>
      <c r="E28" s="202"/>
      <c r="F28" s="265"/>
      <c r="G28" s="327"/>
      <c r="H28" s="263"/>
      <c r="I28" s="328" t="s">
        <v>206</v>
      </c>
      <c r="J28" s="264"/>
      <c r="K28" s="267"/>
      <c r="L28" s="223"/>
    </row>
    <row r="29" spans="1:12" ht="12.75">
      <c r="A29" s="252"/>
      <c r="B29" s="206"/>
      <c r="C29" s="200"/>
      <c r="D29" s="200"/>
      <c r="E29" s="207" t="s">
        <v>71</v>
      </c>
      <c r="F29" s="326" t="s">
        <v>95</v>
      </c>
      <c r="G29" s="326"/>
      <c r="H29" s="259"/>
      <c r="I29" s="266"/>
      <c r="J29" s="267"/>
      <c r="K29" s="267"/>
      <c r="L29" s="223"/>
    </row>
    <row r="30" spans="1:12" ht="16.5" customHeight="1">
      <c r="A30" s="252"/>
      <c r="B30" s="328" t="s">
        <v>206</v>
      </c>
      <c r="C30" s="222"/>
      <c r="D30" s="200"/>
      <c r="E30" s="211"/>
      <c r="F30" s="327"/>
      <c r="G30" s="327"/>
      <c r="H30" s="268"/>
      <c r="I30" s="260"/>
      <c r="J30" s="267"/>
      <c r="K30" s="326" t="s">
        <v>208</v>
      </c>
      <c r="L30" s="252"/>
    </row>
    <row r="31" spans="1:12" ht="12.75">
      <c r="A31" s="243"/>
      <c r="B31" s="206" t="s">
        <v>191</v>
      </c>
      <c r="C31" s="200"/>
      <c r="D31" s="200"/>
      <c r="E31" s="215" t="s">
        <v>72</v>
      </c>
      <c r="F31" s="326" t="s">
        <v>208</v>
      </c>
      <c r="G31" s="326" t="s">
        <v>209</v>
      </c>
      <c r="H31" s="259"/>
      <c r="I31" s="260"/>
      <c r="J31" s="267"/>
      <c r="K31" s="260" t="s">
        <v>183</v>
      </c>
      <c r="L31" s="223"/>
    </row>
    <row r="32" spans="1:12" ht="12.75">
      <c r="A32" s="243"/>
      <c r="B32" s="213"/>
      <c r="C32" s="200"/>
      <c r="D32" s="322" t="s">
        <v>210</v>
      </c>
      <c r="E32" s="202"/>
      <c r="F32" s="327"/>
      <c r="G32" s="327"/>
      <c r="H32" s="263"/>
      <c r="I32" s="326" t="s">
        <v>208</v>
      </c>
      <c r="J32" s="267"/>
      <c r="K32" s="265"/>
      <c r="L32" s="223"/>
    </row>
    <row r="33" spans="1:12" ht="12.75">
      <c r="A33" s="243"/>
      <c r="B33" s="213"/>
      <c r="C33" s="206"/>
      <c r="D33" s="200"/>
      <c r="E33" s="207" t="s">
        <v>73</v>
      </c>
      <c r="F33" s="322" t="s">
        <v>210</v>
      </c>
      <c r="G33" s="322" t="s">
        <v>211</v>
      </c>
      <c r="H33" s="274"/>
      <c r="I33" s="271" t="s">
        <v>182</v>
      </c>
      <c r="J33" s="264"/>
      <c r="K33" s="265"/>
      <c r="L33" s="223"/>
    </row>
    <row r="34" spans="1:12" ht="12.75">
      <c r="A34" s="243"/>
      <c r="B34" s="213"/>
      <c r="C34" s="328" t="s">
        <v>212</v>
      </c>
      <c r="D34" s="222"/>
      <c r="E34" s="211"/>
      <c r="F34" s="327"/>
      <c r="G34" s="327"/>
      <c r="H34" s="268"/>
      <c r="I34" s="267"/>
      <c r="J34" s="326" t="s">
        <v>208</v>
      </c>
      <c r="K34" s="262"/>
      <c r="L34" s="253"/>
    </row>
    <row r="35" spans="1:12" ht="12.75">
      <c r="A35" s="243"/>
      <c r="B35" s="199"/>
      <c r="C35" s="214" t="s">
        <v>238</v>
      </c>
      <c r="D35" s="200"/>
      <c r="E35" s="215" t="s">
        <v>74</v>
      </c>
      <c r="F35" s="330" t="s">
        <v>95</v>
      </c>
      <c r="G35" s="329"/>
      <c r="H35" s="273"/>
      <c r="I35" s="260"/>
      <c r="J35" s="229" t="s">
        <v>186</v>
      </c>
      <c r="K35" s="265"/>
      <c r="L35" s="253"/>
    </row>
    <row r="36" spans="1:12" ht="12.75">
      <c r="A36" s="243"/>
      <c r="B36" s="199"/>
      <c r="C36" s="206"/>
      <c r="D36" s="328" t="s">
        <v>212</v>
      </c>
      <c r="E36" s="202"/>
      <c r="F36" s="327"/>
      <c r="G36" s="327"/>
      <c r="H36" s="263"/>
      <c r="I36" s="328" t="s">
        <v>212</v>
      </c>
      <c r="J36" s="229"/>
      <c r="K36" s="265"/>
      <c r="L36" s="253"/>
    </row>
    <row r="37" spans="1:12" ht="13.8" thickBot="1">
      <c r="A37" s="254"/>
      <c r="B37" s="199"/>
      <c r="C37" s="200"/>
      <c r="D37" s="200"/>
      <c r="E37" s="207" t="s">
        <v>75</v>
      </c>
      <c r="F37" s="328" t="s">
        <v>212</v>
      </c>
      <c r="G37" s="328" t="s">
        <v>213</v>
      </c>
      <c r="H37" s="270"/>
      <c r="I37" s="266"/>
      <c r="J37" s="265"/>
      <c r="K37" s="265"/>
      <c r="L37" s="253"/>
    </row>
    <row r="38" spans="1:12" ht="14.25" customHeight="1">
      <c r="A38" s="230" t="s">
        <v>231</v>
      </c>
      <c r="B38" s="160"/>
      <c r="C38" s="161"/>
      <c r="D38" s="192"/>
      <c r="E38" s="245"/>
      <c r="F38" s="331"/>
      <c r="G38" s="331"/>
      <c r="H38" s="276"/>
      <c r="I38" s="257"/>
      <c r="J38" s="257"/>
      <c r="K38" s="257"/>
      <c r="L38" s="233" t="s">
        <v>258</v>
      </c>
    </row>
    <row r="39" spans="1:12" ht="14.4" thickBot="1">
      <c r="A39" s="234">
        <v>40</v>
      </c>
      <c r="B39" s="192"/>
      <c r="C39" s="194"/>
      <c r="D39" s="195"/>
      <c r="E39" s="196">
        <v>17</v>
      </c>
      <c r="F39" s="326" t="s">
        <v>214</v>
      </c>
      <c r="G39" s="326" t="s">
        <v>215</v>
      </c>
      <c r="H39" s="259"/>
      <c r="I39" s="277"/>
      <c r="J39" s="277"/>
      <c r="K39" s="277"/>
      <c r="L39" s="238">
        <v>62</v>
      </c>
    </row>
    <row r="40" spans="1:12" ht="12.75">
      <c r="A40" s="255"/>
      <c r="B40" s="199"/>
      <c r="C40" s="200"/>
      <c r="D40" s="201"/>
      <c r="E40" s="202"/>
      <c r="F40" s="327"/>
      <c r="G40" s="327"/>
      <c r="H40" s="263"/>
      <c r="I40" s="326" t="s">
        <v>214</v>
      </c>
      <c r="J40" s="265"/>
      <c r="K40" s="265"/>
      <c r="L40" s="223"/>
    </row>
    <row r="41" spans="1:12" ht="12.75">
      <c r="A41" s="243"/>
      <c r="B41" s="199"/>
      <c r="C41" s="206"/>
      <c r="D41" s="199"/>
      <c r="E41" s="207" t="s">
        <v>96</v>
      </c>
      <c r="F41" s="330" t="s">
        <v>95</v>
      </c>
      <c r="G41" s="332"/>
      <c r="H41" s="278"/>
      <c r="I41" s="271"/>
      <c r="J41" s="262"/>
      <c r="K41" s="265"/>
      <c r="L41" s="223"/>
    </row>
    <row r="42" spans="1:12" ht="12.75">
      <c r="A42" s="243"/>
      <c r="B42" s="199"/>
      <c r="C42" s="326" t="s">
        <v>216</v>
      </c>
      <c r="D42" s="210"/>
      <c r="E42" s="211"/>
      <c r="F42" s="265"/>
      <c r="G42" s="327"/>
      <c r="H42" s="268"/>
      <c r="I42" s="267"/>
      <c r="J42" s="326" t="s">
        <v>214</v>
      </c>
      <c r="K42" s="265"/>
      <c r="L42" s="223"/>
    </row>
    <row r="43" spans="1:12" ht="12.75">
      <c r="A43" s="243"/>
      <c r="B43" s="213"/>
      <c r="C43" s="214"/>
      <c r="D43" s="199"/>
      <c r="E43" s="215" t="s">
        <v>97</v>
      </c>
      <c r="F43" s="326" t="s">
        <v>216</v>
      </c>
      <c r="G43" s="326" t="s">
        <v>217</v>
      </c>
      <c r="H43" s="259"/>
      <c r="I43" s="260"/>
      <c r="J43" s="261" t="s">
        <v>184</v>
      </c>
      <c r="K43" s="262"/>
      <c r="L43" s="223"/>
    </row>
    <row r="44" spans="1:12" ht="12.75">
      <c r="A44" s="243"/>
      <c r="B44" s="213"/>
      <c r="C44" s="206"/>
      <c r="D44" s="326" t="s">
        <v>216</v>
      </c>
      <c r="E44" s="218"/>
      <c r="F44" s="265"/>
      <c r="G44" s="327"/>
      <c r="H44" s="263"/>
      <c r="I44" s="328" t="s">
        <v>218</v>
      </c>
      <c r="J44" s="264"/>
      <c r="K44" s="265"/>
      <c r="L44" s="223"/>
    </row>
    <row r="45" spans="1:12" ht="12.75">
      <c r="A45" s="243"/>
      <c r="B45" s="213"/>
      <c r="C45" s="200"/>
      <c r="D45" s="199"/>
      <c r="E45" s="220" t="s">
        <v>98</v>
      </c>
      <c r="F45" s="328" t="s">
        <v>218</v>
      </c>
      <c r="G45" s="328" t="s">
        <v>219</v>
      </c>
      <c r="H45" s="270"/>
      <c r="I45" s="266" t="s">
        <v>186</v>
      </c>
      <c r="J45" s="267"/>
      <c r="K45" s="265"/>
      <c r="L45" s="223"/>
    </row>
    <row r="46" spans="1:12" ht="12.75">
      <c r="A46" s="243"/>
      <c r="B46" s="326" t="s">
        <v>216</v>
      </c>
      <c r="C46" s="222"/>
      <c r="D46" s="199"/>
      <c r="E46" s="211"/>
      <c r="F46" s="327"/>
      <c r="G46" s="327"/>
      <c r="H46" s="268"/>
      <c r="I46" s="260"/>
      <c r="J46" s="267"/>
      <c r="K46" s="326" t="s">
        <v>236</v>
      </c>
      <c r="L46" s="223"/>
    </row>
    <row r="47" spans="1:12" ht="12.75">
      <c r="A47" s="252"/>
      <c r="B47" s="206" t="s">
        <v>188</v>
      </c>
      <c r="C47" s="200"/>
      <c r="D47" s="199"/>
      <c r="E47" s="215" t="s">
        <v>99</v>
      </c>
      <c r="F47" s="326" t="s">
        <v>95</v>
      </c>
      <c r="G47" s="326"/>
      <c r="H47" s="259"/>
      <c r="I47" s="260"/>
      <c r="J47" s="267"/>
      <c r="K47" s="269" t="s">
        <v>184</v>
      </c>
      <c r="L47" s="223"/>
    </row>
    <row r="48" spans="1:12" ht="13.8" thickBot="1">
      <c r="A48" s="252"/>
      <c r="B48" s="206"/>
      <c r="C48" s="200"/>
      <c r="D48" s="224"/>
      <c r="E48" s="225"/>
      <c r="F48" s="327"/>
      <c r="G48" s="327"/>
      <c r="H48" s="263"/>
      <c r="I48" s="326" t="s">
        <v>220</v>
      </c>
      <c r="J48" s="267"/>
      <c r="K48" s="267"/>
      <c r="L48" s="223"/>
    </row>
    <row r="49" spans="1:12" ht="12.75">
      <c r="A49" s="252"/>
      <c r="B49" s="206"/>
      <c r="C49" s="206"/>
      <c r="D49" s="200"/>
      <c r="E49" s="207" t="s">
        <v>100</v>
      </c>
      <c r="F49" s="326" t="s">
        <v>220</v>
      </c>
      <c r="G49" s="326" t="s">
        <v>221</v>
      </c>
      <c r="H49" s="259"/>
      <c r="I49" s="271"/>
      <c r="J49" s="264"/>
      <c r="K49" s="267"/>
      <c r="L49" s="223"/>
    </row>
    <row r="50" spans="1:12" ht="12.75">
      <c r="A50" s="252"/>
      <c r="B50" s="206"/>
      <c r="C50" s="326" t="s">
        <v>220</v>
      </c>
      <c r="D50" s="222"/>
      <c r="E50" s="211"/>
      <c r="F50" s="327"/>
      <c r="G50" s="327"/>
      <c r="H50" s="268"/>
      <c r="I50" s="267"/>
      <c r="J50" s="326" t="s">
        <v>236</v>
      </c>
      <c r="K50" s="264"/>
      <c r="L50" s="223"/>
    </row>
    <row r="51" spans="1:12" ht="12.75">
      <c r="A51" s="252"/>
      <c r="B51" s="200"/>
      <c r="C51" s="214"/>
      <c r="D51" s="200"/>
      <c r="E51" s="215" t="s">
        <v>101</v>
      </c>
      <c r="F51" s="330" t="s">
        <v>95</v>
      </c>
      <c r="G51" s="329"/>
      <c r="H51" s="273"/>
      <c r="I51" s="260"/>
      <c r="J51" s="261" t="s">
        <v>182</v>
      </c>
      <c r="K51" s="260"/>
      <c r="L51" s="256"/>
    </row>
    <row r="52" spans="1:12" ht="12.75">
      <c r="A52" s="243"/>
      <c r="B52" s="229"/>
      <c r="C52" s="206"/>
      <c r="D52" s="201"/>
      <c r="E52" s="202"/>
      <c r="F52" s="327"/>
      <c r="G52" s="327"/>
      <c r="H52" s="263"/>
      <c r="I52" s="326" t="s">
        <v>236</v>
      </c>
      <c r="J52" s="229"/>
      <c r="K52" s="267"/>
      <c r="L52" s="223"/>
    </row>
    <row r="53" spans="1:13" ht="12.75">
      <c r="A53" s="326" t="s">
        <v>231</v>
      </c>
      <c r="B53" s="231"/>
      <c r="C53" s="200"/>
      <c r="D53" s="200"/>
      <c r="E53" s="207" t="s">
        <v>102</v>
      </c>
      <c r="F53" s="326" t="s">
        <v>202</v>
      </c>
      <c r="G53" s="326" t="s">
        <v>222</v>
      </c>
      <c r="H53" s="259"/>
      <c r="I53" s="266"/>
      <c r="J53" s="260"/>
      <c r="K53" s="232"/>
      <c r="L53" s="346" t="s">
        <v>233</v>
      </c>
      <c r="M53" s="347"/>
    </row>
    <row r="54" spans="1:12" ht="12.75">
      <c r="A54" s="257">
        <v>53</v>
      </c>
      <c r="B54" s="240"/>
      <c r="C54" s="236"/>
      <c r="D54" s="236"/>
      <c r="E54" s="237"/>
      <c r="F54" s="327"/>
      <c r="G54" s="327"/>
      <c r="H54" s="268"/>
      <c r="I54" s="235"/>
      <c r="J54" s="235"/>
      <c r="K54" s="235"/>
      <c r="L54" s="258">
        <v>61</v>
      </c>
    </row>
    <row r="55" spans="1:12" ht="12.75">
      <c r="A55" s="239"/>
      <c r="B55" s="240"/>
      <c r="C55" s="236"/>
      <c r="D55" s="236"/>
      <c r="E55" s="207" t="s">
        <v>103</v>
      </c>
      <c r="F55" s="326" t="s">
        <v>223</v>
      </c>
      <c r="G55" s="326" t="s">
        <v>224</v>
      </c>
      <c r="H55" s="259"/>
      <c r="I55" s="235"/>
      <c r="J55" s="235"/>
      <c r="K55" s="235"/>
      <c r="L55" s="241"/>
    </row>
    <row r="56" spans="1:12" ht="12.75">
      <c r="A56" s="198"/>
      <c r="B56" s="222"/>
      <c r="C56" s="200"/>
      <c r="D56" s="242"/>
      <c r="E56" s="218"/>
      <c r="F56" s="327"/>
      <c r="G56" s="327"/>
      <c r="H56" s="263"/>
      <c r="I56" s="326" t="s">
        <v>223</v>
      </c>
      <c r="J56" s="260"/>
      <c r="K56" s="260"/>
      <c r="L56" s="243"/>
    </row>
    <row r="57" spans="1:12" ht="12.75">
      <c r="A57" s="223"/>
      <c r="B57" s="200"/>
      <c r="C57" s="206"/>
      <c r="D57" s="200"/>
      <c r="E57" s="207" t="s">
        <v>104</v>
      </c>
      <c r="F57" s="330" t="s">
        <v>95</v>
      </c>
      <c r="G57" s="329"/>
      <c r="H57" s="273"/>
      <c r="I57" s="271"/>
      <c r="J57" s="229"/>
      <c r="K57" s="260"/>
      <c r="L57" s="243"/>
    </row>
    <row r="58" spans="1:12" ht="12.75">
      <c r="A58" s="223"/>
      <c r="B58" s="200"/>
      <c r="C58" s="333" t="s">
        <v>225</v>
      </c>
      <c r="D58" s="222"/>
      <c r="E58" s="211"/>
      <c r="F58" s="265"/>
      <c r="G58" s="327"/>
      <c r="H58" s="268"/>
      <c r="I58" s="267"/>
      <c r="J58" s="326" t="s">
        <v>223</v>
      </c>
      <c r="K58" s="260"/>
      <c r="L58" s="243"/>
    </row>
    <row r="59" spans="1:12" ht="12.75">
      <c r="A59" s="223"/>
      <c r="B59" s="206"/>
      <c r="C59" s="214"/>
      <c r="D59" s="200"/>
      <c r="E59" s="215" t="s">
        <v>105</v>
      </c>
      <c r="F59" s="333" t="s">
        <v>225</v>
      </c>
      <c r="G59" s="333" t="s">
        <v>226</v>
      </c>
      <c r="H59" s="279"/>
      <c r="I59" s="260"/>
      <c r="J59" s="271" t="s">
        <v>186</v>
      </c>
      <c r="K59" s="267"/>
      <c r="L59" s="198"/>
    </row>
    <row r="60" spans="1:12" ht="12.75">
      <c r="A60" s="223"/>
      <c r="B60" s="206"/>
      <c r="C60" s="206"/>
      <c r="D60" s="333" t="s">
        <v>225</v>
      </c>
      <c r="E60" s="202"/>
      <c r="F60" s="265"/>
      <c r="G60" s="327"/>
      <c r="H60" s="263"/>
      <c r="I60" s="326" t="s">
        <v>227</v>
      </c>
      <c r="J60" s="264"/>
      <c r="K60" s="267"/>
      <c r="L60" s="198"/>
    </row>
    <row r="61" spans="1:12" ht="12.75">
      <c r="A61" s="223"/>
      <c r="B61" s="206"/>
      <c r="C61" s="200"/>
      <c r="D61" s="200"/>
      <c r="E61" s="207" t="s">
        <v>106</v>
      </c>
      <c r="F61" s="326" t="s">
        <v>227</v>
      </c>
      <c r="G61" s="326" t="s">
        <v>228</v>
      </c>
      <c r="H61" s="259"/>
      <c r="I61" s="266" t="s">
        <v>184</v>
      </c>
      <c r="J61" s="267"/>
      <c r="K61" s="267"/>
      <c r="L61" s="198"/>
    </row>
    <row r="62" spans="1:12" ht="12.75">
      <c r="A62" s="223"/>
      <c r="B62" s="326" t="s">
        <v>231</v>
      </c>
      <c r="C62" s="222"/>
      <c r="D62" s="200"/>
      <c r="E62" s="211"/>
      <c r="F62" s="327"/>
      <c r="G62" s="327"/>
      <c r="H62" s="268"/>
      <c r="I62" s="260"/>
      <c r="J62" s="267"/>
      <c r="K62" s="323" t="s">
        <v>233</v>
      </c>
      <c r="L62" s="243"/>
    </row>
    <row r="63" spans="1:12" ht="13.2" customHeight="1">
      <c r="A63" s="198"/>
      <c r="B63" s="206" t="s">
        <v>239</v>
      </c>
      <c r="C63" s="200"/>
      <c r="D63" s="200"/>
      <c r="E63" s="215" t="s">
        <v>107</v>
      </c>
      <c r="F63" s="326" t="s">
        <v>229</v>
      </c>
      <c r="G63" s="326" t="s">
        <v>230</v>
      </c>
      <c r="H63" s="259"/>
      <c r="I63" s="260"/>
      <c r="J63" s="267"/>
      <c r="K63" s="260" t="s">
        <v>186</v>
      </c>
      <c r="L63" s="198"/>
    </row>
    <row r="64" spans="1:12" ht="12.75">
      <c r="A64" s="198"/>
      <c r="B64" s="213"/>
      <c r="C64" s="200"/>
      <c r="D64" s="326" t="s">
        <v>231</v>
      </c>
      <c r="E64" s="202"/>
      <c r="F64" s="327"/>
      <c r="G64" s="327"/>
      <c r="H64" s="263"/>
      <c r="I64" s="326" t="s">
        <v>229</v>
      </c>
      <c r="J64" s="267"/>
      <c r="K64" s="265"/>
      <c r="L64" s="198"/>
    </row>
    <row r="65" spans="1:12" ht="12.75">
      <c r="A65" s="198"/>
      <c r="B65" s="213"/>
      <c r="C65" s="206"/>
      <c r="D65" s="200"/>
      <c r="E65" s="207" t="s">
        <v>108</v>
      </c>
      <c r="F65" s="326" t="s">
        <v>231</v>
      </c>
      <c r="G65" s="326" t="s">
        <v>232</v>
      </c>
      <c r="H65" s="259"/>
      <c r="I65" s="271" t="s">
        <v>185</v>
      </c>
      <c r="J65" s="264"/>
      <c r="K65" s="265"/>
      <c r="L65" s="198"/>
    </row>
    <row r="66" spans="1:11" ht="12.75">
      <c r="A66" s="198"/>
      <c r="B66" s="213"/>
      <c r="C66" s="326" t="s">
        <v>231</v>
      </c>
      <c r="D66" s="222"/>
      <c r="E66" s="211"/>
      <c r="F66" s="324"/>
      <c r="G66" s="324"/>
      <c r="H66" s="212"/>
      <c r="I66" s="206"/>
      <c r="J66" s="323" t="s">
        <v>233</v>
      </c>
      <c r="K66" s="210"/>
    </row>
    <row r="67" spans="1:12" ht="12.75">
      <c r="A67" s="198"/>
      <c r="B67" s="199"/>
      <c r="C67" s="214"/>
      <c r="D67" s="200"/>
      <c r="E67" s="215" t="s">
        <v>109</v>
      </c>
      <c r="F67" s="325" t="s">
        <v>95</v>
      </c>
      <c r="G67" s="334"/>
      <c r="H67" s="197"/>
      <c r="I67" s="200"/>
      <c r="J67" s="222" t="s">
        <v>185</v>
      </c>
      <c r="K67" s="199"/>
      <c r="L67" s="244"/>
    </row>
    <row r="68" spans="1:12" ht="12.75">
      <c r="A68" s="198"/>
      <c r="B68" s="199"/>
      <c r="C68" s="206"/>
      <c r="D68" s="205"/>
      <c r="E68" s="202"/>
      <c r="F68" s="324"/>
      <c r="G68" s="324"/>
      <c r="H68" s="204"/>
      <c r="I68" s="323" t="s">
        <v>233</v>
      </c>
      <c r="J68" s="222"/>
      <c r="K68" s="199"/>
      <c r="L68" s="244"/>
    </row>
    <row r="69" spans="1:12" ht="12.75">
      <c r="A69" s="198"/>
      <c r="B69" s="199"/>
      <c r="C69" s="200"/>
      <c r="D69" s="200"/>
      <c r="E69" s="207" t="s">
        <v>110</v>
      </c>
      <c r="F69" s="323" t="s">
        <v>233</v>
      </c>
      <c r="G69" s="323" t="s">
        <v>234</v>
      </c>
      <c r="H69" s="248"/>
      <c r="I69" s="221"/>
      <c r="J69" s="199"/>
      <c r="K69" s="199"/>
      <c r="L69" s="244"/>
    </row>
    <row r="70" spans="2:11" ht="12.75">
      <c r="B70" s="160"/>
      <c r="C70" s="161"/>
      <c r="D70" s="192"/>
      <c r="E70" s="245"/>
      <c r="F70" s="192"/>
      <c r="G70" s="192"/>
      <c r="H70" s="246"/>
      <c r="I70" s="160"/>
      <c r="J70" s="160"/>
      <c r="K70" s="160"/>
    </row>
  </sheetData>
  <mergeCells count="1">
    <mergeCell ref="L4:M4"/>
  </mergeCells>
  <printOptions/>
  <pageMargins left="0.7" right="0.7" top="0.75" bottom="0.75"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98035-14B2-4BA0-A072-D453F41D2A93}">
  <dimension ref="A1:N38"/>
  <sheetViews>
    <sheetView tabSelected="1" workbookViewId="0" topLeftCell="A10">
      <selection activeCell="L22" sqref="L22"/>
    </sheetView>
  </sheetViews>
  <sheetFormatPr defaultColWidth="9.140625" defaultRowHeight="12.75"/>
  <cols>
    <col min="1" max="1" width="10.8515625" style="169" customWidth="1"/>
    <col min="2" max="2" width="11.421875" style="169" customWidth="1"/>
    <col min="3" max="3" width="10.421875" style="169" customWidth="1"/>
    <col min="4" max="4" width="9.7109375" style="169" customWidth="1"/>
    <col min="5" max="5" width="3.7109375" style="169" customWidth="1"/>
    <col min="6" max="6" width="15.00390625" style="169" customWidth="1"/>
    <col min="7" max="8" width="7.28125" style="169" customWidth="1"/>
    <col min="9" max="9" width="13.28125" style="169" customWidth="1"/>
    <col min="10" max="10" width="12.8515625" style="169" customWidth="1"/>
    <col min="11" max="11" width="12.57421875" style="169" customWidth="1"/>
    <col min="12" max="12" width="13.28125" style="169" customWidth="1"/>
    <col min="13" max="13" width="13.140625" style="169" customWidth="1"/>
    <col min="14" max="256" width="9.140625" style="169" customWidth="1"/>
    <col min="257" max="257" width="10.8515625" style="169" customWidth="1"/>
    <col min="258" max="258" width="11.421875" style="169" customWidth="1"/>
    <col min="259" max="259" width="10.421875" style="169" customWidth="1"/>
    <col min="260" max="260" width="9.7109375" style="169" customWidth="1"/>
    <col min="261" max="261" width="3.7109375" style="169" customWidth="1"/>
    <col min="262" max="262" width="9.8515625" style="169" customWidth="1"/>
    <col min="263" max="264" width="7.28125" style="169" customWidth="1"/>
    <col min="265" max="265" width="13.28125" style="169" customWidth="1"/>
    <col min="266" max="266" width="12.8515625" style="169" customWidth="1"/>
    <col min="267" max="267" width="12.57421875" style="169" customWidth="1"/>
    <col min="268" max="268" width="13.28125" style="169" customWidth="1"/>
    <col min="269" max="269" width="13.140625" style="169" customWidth="1"/>
    <col min="270" max="512" width="9.140625" style="169" customWidth="1"/>
    <col min="513" max="513" width="10.8515625" style="169" customWidth="1"/>
    <col min="514" max="514" width="11.421875" style="169" customWidth="1"/>
    <col min="515" max="515" width="10.421875" style="169" customWidth="1"/>
    <col min="516" max="516" width="9.7109375" style="169" customWidth="1"/>
    <col min="517" max="517" width="3.7109375" style="169" customWidth="1"/>
    <col min="518" max="518" width="9.8515625" style="169" customWidth="1"/>
    <col min="519" max="520" width="7.28125" style="169" customWidth="1"/>
    <col min="521" max="521" width="13.28125" style="169" customWidth="1"/>
    <col min="522" max="522" width="12.8515625" style="169" customWidth="1"/>
    <col min="523" max="523" width="12.57421875" style="169" customWidth="1"/>
    <col min="524" max="524" width="13.28125" style="169" customWidth="1"/>
    <col min="525" max="525" width="13.140625" style="169" customWidth="1"/>
    <col min="526" max="768" width="9.140625" style="169" customWidth="1"/>
    <col min="769" max="769" width="10.8515625" style="169" customWidth="1"/>
    <col min="770" max="770" width="11.421875" style="169" customWidth="1"/>
    <col min="771" max="771" width="10.421875" style="169" customWidth="1"/>
    <col min="772" max="772" width="9.7109375" style="169" customWidth="1"/>
    <col min="773" max="773" width="3.7109375" style="169" customWidth="1"/>
    <col min="774" max="774" width="9.8515625" style="169" customWidth="1"/>
    <col min="775" max="776" width="7.28125" style="169" customWidth="1"/>
    <col min="777" max="777" width="13.28125" style="169" customWidth="1"/>
    <col min="778" max="778" width="12.8515625" style="169" customWidth="1"/>
    <col min="779" max="779" width="12.57421875" style="169" customWidth="1"/>
    <col min="780" max="780" width="13.28125" style="169" customWidth="1"/>
    <col min="781" max="781" width="13.140625" style="169" customWidth="1"/>
    <col min="782" max="1024" width="9.140625" style="169" customWidth="1"/>
    <col min="1025" max="1025" width="10.8515625" style="169" customWidth="1"/>
    <col min="1026" max="1026" width="11.421875" style="169" customWidth="1"/>
    <col min="1027" max="1027" width="10.421875" style="169" customWidth="1"/>
    <col min="1028" max="1028" width="9.7109375" style="169" customWidth="1"/>
    <col min="1029" max="1029" width="3.7109375" style="169" customWidth="1"/>
    <col min="1030" max="1030" width="9.8515625" style="169" customWidth="1"/>
    <col min="1031" max="1032" width="7.28125" style="169" customWidth="1"/>
    <col min="1033" max="1033" width="13.28125" style="169" customWidth="1"/>
    <col min="1034" max="1034" width="12.8515625" style="169" customWidth="1"/>
    <col min="1035" max="1035" width="12.57421875" style="169" customWidth="1"/>
    <col min="1036" max="1036" width="13.28125" style="169" customWidth="1"/>
    <col min="1037" max="1037" width="13.140625" style="169" customWidth="1"/>
    <col min="1038" max="1280" width="9.140625" style="169" customWidth="1"/>
    <col min="1281" max="1281" width="10.8515625" style="169" customWidth="1"/>
    <col min="1282" max="1282" width="11.421875" style="169" customWidth="1"/>
    <col min="1283" max="1283" width="10.421875" style="169" customWidth="1"/>
    <col min="1284" max="1284" width="9.7109375" style="169" customWidth="1"/>
    <col min="1285" max="1285" width="3.7109375" style="169" customWidth="1"/>
    <col min="1286" max="1286" width="9.8515625" style="169" customWidth="1"/>
    <col min="1287" max="1288" width="7.28125" style="169" customWidth="1"/>
    <col min="1289" max="1289" width="13.28125" style="169" customWidth="1"/>
    <col min="1290" max="1290" width="12.8515625" style="169" customWidth="1"/>
    <col min="1291" max="1291" width="12.57421875" style="169" customWidth="1"/>
    <col min="1292" max="1292" width="13.28125" style="169" customWidth="1"/>
    <col min="1293" max="1293" width="13.140625" style="169" customWidth="1"/>
    <col min="1294" max="1536" width="9.140625" style="169" customWidth="1"/>
    <col min="1537" max="1537" width="10.8515625" style="169" customWidth="1"/>
    <col min="1538" max="1538" width="11.421875" style="169" customWidth="1"/>
    <col min="1539" max="1539" width="10.421875" style="169" customWidth="1"/>
    <col min="1540" max="1540" width="9.7109375" style="169" customWidth="1"/>
    <col min="1541" max="1541" width="3.7109375" style="169" customWidth="1"/>
    <col min="1542" max="1542" width="9.8515625" style="169" customWidth="1"/>
    <col min="1543" max="1544" width="7.28125" style="169" customWidth="1"/>
    <col min="1545" max="1545" width="13.28125" style="169" customWidth="1"/>
    <col min="1546" max="1546" width="12.8515625" style="169" customWidth="1"/>
    <col min="1547" max="1547" width="12.57421875" style="169" customWidth="1"/>
    <col min="1548" max="1548" width="13.28125" style="169" customWidth="1"/>
    <col min="1549" max="1549" width="13.140625" style="169" customWidth="1"/>
    <col min="1550" max="1792" width="9.140625" style="169" customWidth="1"/>
    <col min="1793" max="1793" width="10.8515625" style="169" customWidth="1"/>
    <col min="1794" max="1794" width="11.421875" style="169" customWidth="1"/>
    <col min="1795" max="1795" width="10.421875" style="169" customWidth="1"/>
    <col min="1796" max="1796" width="9.7109375" style="169" customWidth="1"/>
    <col min="1797" max="1797" width="3.7109375" style="169" customWidth="1"/>
    <col min="1798" max="1798" width="9.8515625" style="169" customWidth="1"/>
    <col min="1799" max="1800" width="7.28125" style="169" customWidth="1"/>
    <col min="1801" max="1801" width="13.28125" style="169" customWidth="1"/>
    <col min="1802" max="1802" width="12.8515625" style="169" customWidth="1"/>
    <col min="1803" max="1803" width="12.57421875" style="169" customWidth="1"/>
    <col min="1804" max="1804" width="13.28125" style="169" customWidth="1"/>
    <col min="1805" max="1805" width="13.140625" style="169" customWidth="1"/>
    <col min="1806" max="2048" width="9.140625" style="169" customWidth="1"/>
    <col min="2049" max="2049" width="10.8515625" style="169" customWidth="1"/>
    <col min="2050" max="2050" width="11.421875" style="169" customWidth="1"/>
    <col min="2051" max="2051" width="10.421875" style="169" customWidth="1"/>
    <col min="2052" max="2052" width="9.7109375" style="169" customWidth="1"/>
    <col min="2053" max="2053" width="3.7109375" style="169" customWidth="1"/>
    <col min="2054" max="2054" width="9.8515625" style="169" customWidth="1"/>
    <col min="2055" max="2056" width="7.28125" style="169" customWidth="1"/>
    <col min="2057" max="2057" width="13.28125" style="169" customWidth="1"/>
    <col min="2058" max="2058" width="12.8515625" style="169" customWidth="1"/>
    <col min="2059" max="2059" width="12.57421875" style="169" customWidth="1"/>
    <col min="2060" max="2060" width="13.28125" style="169" customWidth="1"/>
    <col min="2061" max="2061" width="13.140625" style="169" customWidth="1"/>
    <col min="2062" max="2304" width="9.140625" style="169" customWidth="1"/>
    <col min="2305" max="2305" width="10.8515625" style="169" customWidth="1"/>
    <col min="2306" max="2306" width="11.421875" style="169" customWidth="1"/>
    <col min="2307" max="2307" width="10.421875" style="169" customWidth="1"/>
    <col min="2308" max="2308" width="9.7109375" style="169" customWidth="1"/>
    <col min="2309" max="2309" width="3.7109375" style="169" customWidth="1"/>
    <col min="2310" max="2310" width="9.8515625" style="169" customWidth="1"/>
    <col min="2311" max="2312" width="7.28125" style="169" customWidth="1"/>
    <col min="2313" max="2313" width="13.28125" style="169" customWidth="1"/>
    <col min="2314" max="2314" width="12.8515625" style="169" customWidth="1"/>
    <col min="2315" max="2315" width="12.57421875" style="169" customWidth="1"/>
    <col min="2316" max="2316" width="13.28125" style="169" customWidth="1"/>
    <col min="2317" max="2317" width="13.140625" style="169" customWidth="1"/>
    <col min="2318" max="2560" width="9.140625" style="169" customWidth="1"/>
    <col min="2561" max="2561" width="10.8515625" style="169" customWidth="1"/>
    <col min="2562" max="2562" width="11.421875" style="169" customWidth="1"/>
    <col min="2563" max="2563" width="10.421875" style="169" customWidth="1"/>
    <col min="2564" max="2564" width="9.7109375" style="169" customWidth="1"/>
    <col min="2565" max="2565" width="3.7109375" style="169" customWidth="1"/>
    <col min="2566" max="2566" width="9.8515625" style="169" customWidth="1"/>
    <col min="2567" max="2568" width="7.28125" style="169" customWidth="1"/>
    <col min="2569" max="2569" width="13.28125" style="169" customWidth="1"/>
    <col min="2570" max="2570" width="12.8515625" style="169" customWidth="1"/>
    <col min="2571" max="2571" width="12.57421875" style="169" customWidth="1"/>
    <col min="2572" max="2572" width="13.28125" style="169" customWidth="1"/>
    <col min="2573" max="2573" width="13.140625" style="169" customWidth="1"/>
    <col min="2574" max="2816" width="9.140625" style="169" customWidth="1"/>
    <col min="2817" max="2817" width="10.8515625" style="169" customWidth="1"/>
    <col min="2818" max="2818" width="11.421875" style="169" customWidth="1"/>
    <col min="2819" max="2819" width="10.421875" style="169" customWidth="1"/>
    <col min="2820" max="2820" width="9.7109375" style="169" customWidth="1"/>
    <col min="2821" max="2821" width="3.7109375" style="169" customWidth="1"/>
    <col min="2822" max="2822" width="9.8515625" style="169" customWidth="1"/>
    <col min="2823" max="2824" width="7.28125" style="169" customWidth="1"/>
    <col min="2825" max="2825" width="13.28125" style="169" customWidth="1"/>
    <col min="2826" max="2826" width="12.8515625" style="169" customWidth="1"/>
    <col min="2827" max="2827" width="12.57421875" style="169" customWidth="1"/>
    <col min="2828" max="2828" width="13.28125" style="169" customWidth="1"/>
    <col min="2829" max="2829" width="13.140625" style="169" customWidth="1"/>
    <col min="2830" max="3072" width="9.140625" style="169" customWidth="1"/>
    <col min="3073" max="3073" width="10.8515625" style="169" customWidth="1"/>
    <col min="3074" max="3074" width="11.421875" style="169" customWidth="1"/>
    <col min="3075" max="3075" width="10.421875" style="169" customWidth="1"/>
    <col min="3076" max="3076" width="9.7109375" style="169" customWidth="1"/>
    <col min="3077" max="3077" width="3.7109375" style="169" customWidth="1"/>
    <col min="3078" max="3078" width="9.8515625" style="169" customWidth="1"/>
    <col min="3079" max="3080" width="7.28125" style="169" customWidth="1"/>
    <col min="3081" max="3081" width="13.28125" style="169" customWidth="1"/>
    <col min="3082" max="3082" width="12.8515625" style="169" customWidth="1"/>
    <col min="3083" max="3083" width="12.57421875" style="169" customWidth="1"/>
    <col min="3084" max="3084" width="13.28125" style="169" customWidth="1"/>
    <col min="3085" max="3085" width="13.140625" style="169" customWidth="1"/>
    <col min="3086" max="3328" width="9.140625" style="169" customWidth="1"/>
    <col min="3329" max="3329" width="10.8515625" style="169" customWidth="1"/>
    <col min="3330" max="3330" width="11.421875" style="169" customWidth="1"/>
    <col min="3331" max="3331" width="10.421875" style="169" customWidth="1"/>
    <col min="3332" max="3332" width="9.7109375" style="169" customWidth="1"/>
    <col min="3333" max="3333" width="3.7109375" style="169" customWidth="1"/>
    <col min="3334" max="3334" width="9.8515625" style="169" customWidth="1"/>
    <col min="3335" max="3336" width="7.28125" style="169" customWidth="1"/>
    <col min="3337" max="3337" width="13.28125" style="169" customWidth="1"/>
    <col min="3338" max="3338" width="12.8515625" style="169" customWidth="1"/>
    <col min="3339" max="3339" width="12.57421875" style="169" customWidth="1"/>
    <col min="3340" max="3340" width="13.28125" style="169" customWidth="1"/>
    <col min="3341" max="3341" width="13.140625" style="169" customWidth="1"/>
    <col min="3342" max="3584" width="9.140625" style="169" customWidth="1"/>
    <col min="3585" max="3585" width="10.8515625" style="169" customWidth="1"/>
    <col min="3586" max="3586" width="11.421875" style="169" customWidth="1"/>
    <col min="3587" max="3587" width="10.421875" style="169" customWidth="1"/>
    <col min="3588" max="3588" width="9.7109375" style="169" customWidth="1"/>
    <col min="3589" max="3589" width="3.7109375" style="169" customWidth="1"/>
    <col min="3590" max="3590" width="9.8515625" style="169" customWidth="1"/>
    <col min="3591" max="3592" width="7.28125" style="169" customWidth="1"/>
    <col min="3593" max="3593" width="13.28125" style="169" customWidth="1"/>
    <col min="3594" max="3594" width="12.8515625" style="169" customWidth="1"/>
    <col min="3595" max="3595" width="12.57421875" style="169" customWidth="1"/>
    <col min="3596" max="3596" width="13.28125" style="169" customWidth="1"/>
    <col min="3597" max="3597" width="13.140625" style="169" customWidth="1"/>
    <col min="3598" max="3840" width="9.140625" style="169" customWidth="1"/>
    <col min="3841" max="3841" width="10.8515625" style="169" customWidth="1"/>
    <col min="3842" max="3842" width="11.421875" style="169" customWidth="1"/>
    <col min="3843" max="3843" width="10.421875" style="169" customWidth="1"/>
    <col min="3844" max="3844" width="9.7109375" style="169" customWidth="1"/>
    <col min="3845" max="3845" width="3.7109375" style="169" customWidth="1"/>
    <col min="3846" max="3846" width="9.8515625" style="169" customWidth="1"/>
    <col min="3847" max="3848" width="7.28125" style="169" customWidth="1"/>
    <col min="3849" max="3849" width="13.28125" style="169" customWidth="1"/>
    <col min="3850" max="3850" width="12.8515625" style="169" customWidth="1"/>
    <col min="3851" max="3851" width="12.57421875" style="169" customWidth="1"/>
    <col min="3852" max="3852" width="13.28125" style="169" customWidth="1"/>
    <col min="3853" max="3853" width="13.140625" style="169" customWidth="1"/>
    <col min="3854" max="4096" width="9.140625" style="169" customWidth="1"/>
    <col min="4097" max="4097" width="10.8515625" style="169" customWidth="1"/>
    <col min="4098" max="4098" width="11.421875" style="169" customWidth="1"/>
    <col min="4099" max="4099" width="10.421875" style="169" customWidth="1"/>
    <col min="4100" max="4100" width="9.7109375" style="169" customWidth="1"/>
    <col min="4101" max="4101" width="3.7109375" style="169" customWidth="1"/>
    <col min="4102" max="4102" width="9.8515625" style="169" customWidth="1"/>
    <col min="4103" max="4104" width="7.28125" style="169" customWidth="1"/>
    <col min="4105" max="4105" width="13.28125" style="169" customWidth="1"/>
    <col min="4106" max="4106" width="12.8515625" style="169" customWidth="1"/>
    <col min="4107" max="4107" width="12.57421875" style="169" customWidth="1"/>
    <col min="4108" max="4108" width="13.28125" style="169" customWidth="1"/>
    <col min="4109" max="4109" width="13.140625" style="169" customWidth="1"/>
    <col min="4110" max="4352" width="9.140625" style="169" customWidth="1"/>
    <col min="4353" max="4353" width="10.8515625" style="169" customWidth="1"/>
    <col min="4354" max="4354" width="11.421875" style="169" customWidth="1"/>
    <col min="4355" max="4355" width="10.421875" style="169" customWidth="1"/>
    <col min="4356" max="4356" width="9.7109375" style="169" customWidth="1"/>
    <col min="4357" max="4357" width="3.7109375" style="169" customWidth="1"/>
    <col min="4358" max="4358" width="9.8515625" style="169" customWidth="1"/>
    <col min="4359" max="4360" width="7.28125" style="169" customWidth="1"/>
    <col min="4361" max="4361" width="13.28125" style="169" customWidth="1"/>
    <col min="4362" max="4362" width="12.8515625" style="169" customWidth="1"/>
    <col min="4363" max="4363" width="12.57421875" style="169" customWidth="1"/>
    <col min="4364" max="4364" width="13.28125" style="169" customWidth="1"/>
    <col min="4365" max="4365" width="13.140625" style="169" customWidth="1"/>
    <col min="4366" max="4608" width="9.140625" style="169" customWidth="1"/>
    <col min="4609" max="4609" width="10.8515625" style="169" customWidth="1"/>
    <col min="4610" max="4610" width="11.421875" style="169" customWidth="1"/>
    <col min="4611" max="4611" width="10.421875" style="169" customWidth="1"/>
    <col min="4612" max="4612" width="9.7109375" style="169" customWidth="1"/>
    <col min="4613" max="4613" width="3.7109375" style="169" customWidth="1"/>
    <col min="4614" max="4614" width="9.8515625" style="169" customWidth="1"/>
    <col min="4615" max="4616" width="7.28125" style="169" customWidth="1"/>
    <col min="4617" max="4617" width="13.28125" style="169" customWidth="1"/>
    <col min="4618" max="4618" width="12.8515625" style="169" customWidth="1"/>
    <col min="4619" max="4619" width="12.57421875" style="169" customWidth="1"/>
    <col min="4620" max="4620" width="13.28125" style="169" customWidth="1"/>
    <col min="4621" max="4621" width="13.140625" style="169" customWidth="1"/>
    <col min="4622" max="4864" width="9.140625" style="169" customWidth="1"/>
    <col min="4865" max="4865" width="10.8515625" style="169" customWidth="1"/>
    <col min="4866" max="4866" width="11.421875" style="169" customWidth="1"/>
    <col min="4867" max="4867" width="10.421875" style="169" customWidth="1"/>
    <col min="4868" max="4868" width="9.7109375" style="169" customWidth="1"/>
    <col min="4869" max="4869" width="3.7109375" style="169" customWidth="1"/>
    <col min="4870" max="4870" width="9.8515625" style="169" customWidth="1"/>
    <col min="4871" max="4872" width="7.28125" style="169" customWidth="1"/>
    <col min="4873" max="4873" width="13.28125" style="169" customWidth="1"/>
    <col min="4874" max="4874" width="12.8515625" style="169" customWidth="1"/>
    <col min="4875" max="4875" width="12.57421875" style="169" customWidth="1"/>
    <col min="4876" max="4876" width="13.28125" style="169" customWidth="1"/>
    <col min="4877" max="4877" width="13.140625" style="169" customWidth="1"/>
    <col min="4878" max="5120" width="9.140625" style="169" customWidth="1"/>
    <col min="5121" max="5121" width="10.8515625" style="169" customWidth="1"/>
    <col min="5122" max="5122" width="11.421875" style="169" customWidth="1"/>
    <col min="5123" max="5123" width="10.421875" style="169" customWidth="1"/>
    <col min="5124" max="5124" width="9.7109375" style="169" customWidth="1"/>
    <col min="5125" max="5125" width="3.7109375" style="169" customWidth="1"/>
    <col min="5126" max="5126" width="9.8515625" style="169" customWidth="1"/>
    <col min="5127" max="5128" width="7.28125" style="169" customWidth="1"/>
    <col min="5129" max="5129" width="13.28125" style="169" customWidth="1"/>
    <col min="5130" max="5130" width="12.8515625" style="169" customWidth="1"/>
    <col min="5131" max="5131" width="12.57421875" style="169" customWidth="1"/>
    <col min="5132" max="5132" width="13.28125" style="169" customWidth="1"/>
    <col min="5133" max="5133" width="13.140625" style="169" customWidth="1"/>
    <col min="5134" max="5376" width="9.140625" style="169" customWidth="1"/>
    <col min="5377" max="5377" width="10.8515625" style="169" customWidth="1"/>
    <col min="5378" max="5378" width="11.421875" style="169" customWidth="1"/>
    <col min="5379" max="5379" width="10.421875" style="169" customWidth="1"/>
    <col min="5380" max="5380" width="9.7109375" style="169" customWidth="1"/>
    <col min="5381" max="5381" width="3.7109375" style="169" customWidth="1"/>
    <col min="5382" max="5382" width="9.8515625" style="169" customWidth="1"/>
    <col min="5383" max="5384" width="7.28125" style="169" customWidth="1"/>
    <col min="5385" max="5385" width="13.28125" style="169" customWidth="1"/>
    <col min="5386" max="5386" width="12.8515625" style="169" customWidth="1"/>
    <col min="5387" max="5387" width="12.57421875" style="169" customWidth="1"/>
    <col min="5388" max="5388" width="13.28125" style="169" customWidth="1"/>
    <col min="5389" max="5389" width="13.140625" style="169" customWidth="1"/>
    <col min="5390" max="5632" width="9.140625" style="169" customWidth="1"/>
    <col min="5633" max="5633" width="10.8515625" style="169" customWidth="1"/>
    <col min="5634" max="5634" width="11.421875" style="169" customWidth="1"/>
    <col min="5635" max="5635" width="10.421875" style="169" customWidth="1"/>
    <col min="5636" max="5636" width="9.7109375" style="169" customWidth="1"/>
    <col min="5637" max="5637" width="3.7109375" style="169" customWidth="1"/>
    <col min="5638" max="5638" width="9.8515625" style="169" customWidth="1"/>
    <col min="5639" max="5640" width="7.28125" style="169" customWidth="1"/>
    <col min="5641" max="5641" width="13.28125" style="169" customWidth="1"/>
    <col min="5642" max="5642" width="12.8515625" style="169" customWidth="1"/>
    <col min="5643" max="5643" width="12.57421875" style="169" customWidth="1"/>
    <col min="5644" max="5644" width="13.28125" style="169" customWidth="1"/>
    <col min="5645" max="5645" width="13.140625" style="169" customWidth="1"/>
    <col min="5646" max="5888" width="9.140625" style="169" customWidth="1"/>
    <col min="5889" max="5889" width="10.8515625" style="169" customWidth="1"/>
    <col min="5890" max="5890" width="11.421875" style="169" customWidth="1"/>
    <col min="5891" max="5891" width="10.421875" style="169" customWidth="1"/>
    <col min="5892" max="5892" width="9.7109375" style="169" customWidth="1"/>
    <col min="5893" max="5893" width="3.7109375" style="169" customWidth="1"/>
    <col min="5894" max="5894" width="9.8515625" style="169" customWidth="1"/>
    <col min="5895" max="5896" width="7.28125" style="169" customWidth="1"/>
    <col min="5897" max="5897" width="13.28125" style="169" customWidth="1"/>
    <col min="5898" max="5898" width="12.8515625" style="169" customWidth="1"/>
    <col min="5899" max="5899" width="12.57421875" style="169" customWidth="1"/>
    <col min="5900" max="5900" width="13.28125" style="169" customWidth="1"/>
    <col min="5901" max="5901" width="13.140625" style="169" customWidth="1"/>
    <col min="5902" max="6144" width="9.140625" style="169" customWidth="1"/>
    <col min="6145" max="6145" width="10.8515625" style="169" customWidth="1"/>
    <col min="6146" max="6146" width="11.421875" style="169" customWidth="1"/>
    <col min="6147" max="6147" width="10.421875" style="169" customWidth="1"/>
    <col min="6148" max="6148" width="9.7109375" style="169" customWidth="1"/>
    <col min="6149" max="6149" width="3.7109375" style="169" customWidth="1"/>
    <col min="6150" max="6150" width="9.8515625" style="169" customWidth="1"/>
    <col min="6151" max="6152" width="7.28125" style="169" customWidth="1"/>
    <col min="6153" max="6153" width="13.28125" style="169" customWidth="1"/>
    <col min="6154" max="6154" width="12.8515625" style="169" customWidth="1"/>
    <col min="6155" max="6155" width="12.57421875" style="169" customWidth="1"/>
    <col min="6156" max="6156" width="13.28125" style="169" customWidth="1"/>
    <col min="6157" max="6157" width="13.140625" style="169" customWidth="1"/>
    <col min="6158" max="6400" width="9.140625" style="169" customWidth="1"/>
    <col min="6401" max="6401" width="10.8515625" style="169" customWidth="1"/>
    <col min="6402" max="6402" width="11.421875" style="169" customWidth="1"/>
    <col min="6403" max="6403" width="10.421875" style="169" customWidth="1"/>
    <col min="6404" max="6404" width="9.7109375" style="169" customWidth="1"/>
    <col min="6405" max="6405" width="3.7109375" style="169" customWidth="1"/>
    <col min="6406" max="6406" width="9.8515625" style="169" customWidth="1"/>
    <col min="6407" max="6408" width="7.28125" style="169" customWidth="1"/>
    <col min="6409" max="6409" width="13.28125" style="169" customWidth="1"/>
    <col min="6410" max="6410" width="12.8515625" style="169" customWidth="1"/>
    <col min="6411" max="6411" width="12.57421875" style="169" customWidth="1"/>
    <col min="6412" max="6412" width="13.28125" style="169" customWidth="1"/>
    <col min="6413" max="6413" width="13.140625" style="169" customWidth="1"/>
    <col min="6414" max="6656" width="9.140625" style="169" customWidth="1"/>
    <col min="6657" max="6657" width="10.8515625" style="169" customWidth="1"/>
    <col min="6658" max="6658" width="11.421875" style="169" customWidth="1"/>
    <col min="6659" max="6659" width="10.421875" style="169" customWidth="1"/>
    <col min="6660" max="6660" width="9.7109375" style="169" customWidth="1"/>
    <col min="6661" max="6661" width="3.7109375" style="169" customWidth="1"/>
    <col min="6662" max="6662" width="9.8515625" style="169" customWidth="1"/>
    <col min="6663" max="6664" width="7.28125" style="169" customWidth="1"/>
    <col min="6665" max="6665" width="13.28125" style="169" customWidth="1"/>
    <col min="6666" max="6666" width="12.8515625" style="169" customWidth="1"/>
    <col min="6667" max="6667" width="12.57421875" style="169" customWidth="1"/>
    <col min="6668" max="6668" width="13.28125" style="169" customWidth="1"/>
    <col min="6669" max="6669" width="13.140625" style="169" customWidth="1"/>
    <col min="6670" max="6912" width="9.140625" style="169" customWidth="1"/>
    <col min="6913" max="6913" width="10.8515625" style="169" customWidth="1"/>
    <col min="6914" max="6914" width="11.421875" style="169" customWidth="1"/>
    <col min="6915" max="6915" width="10.421875" style="169" customWidth="1"/>
    <col min="6916" max="6916" width="9.7109375" style="169" customWidth="1"/>
    <col min="6917" max="6917" width="3.7109375" style="169" customWidth="1"/>
    <col min="6918" max="6918" width="9.8515625" style="169" customWidth="1"/>
    <col min="6919" max="6920" width="7.28125" style="169" customWidth="1"/>
    <col min="6921" max="6921" width="13.28125" style="169" customWidth="1"/>
    <col min="6922" max="6922" width="12.8515625" style="169" customWidth="1"/>
    <col min="6923" max="6923" width="12.57421875" style="169" customWidth="1"/>
    <col min="6924" max="6924" width="13.28125" style="169" customWidth="1"/>
    <col min="6925" max="6925" width="13.140625" style="169" customWidth="1"/>
    <col min="6926" max="7168" width="9.140625" style="169" customWidth="1"/>
    <col min="7169" max="7169" width="10.8515625" style="169" customWidth="1"/>
    <col min="7170" max="7170" width="11.421875" style="169" customWidth="1"/>
    <col min="7171" max="7171" width="10.421875" style="169" customWidth="1"/>
    <col min="7172" max="7172" width="9.7109375" style="169" customWidth="1"/>
    <col min="7173" max="7173" width="3.7109375" style="169" customWidth="1"/>
    <col min="7174" max="7174" width="9.8515625" style="169" customWidth="1"/>
    <col min="7175" max="7176" width="7.28125" style="169" customWidth="1"/>
    <col min="7177" max="7177" width="13.28125" style="169" customWidth="1"/>
    <col min="7178" max="7178" width="12.8515625" style="169" customWidth="1"/>
    <col min="7179" max="7179" width="12.57421875" style="169" customWidth="1"/>
    <col min="7180" max="7180" width="13.28125" style="169" customWidth="1"/>
    <col min="7181" max="7181" width="13.140625" style="169" customWidth="1"/>
    <col min="7182" max="7424" width="9.140625" style="169" customWidth="1"/>
    <col min="7425" max="7425" width="10.8515625" style="169" customWidth="1"/>
    <col min="7426" max="7426" width="11.421875" style="169" customWidth="1"/>
    <col min="7427" max="7427" width="10.421875" style="169" customWidth="1"/>
    <col min="7428" max="7428" width="9.7109375" style="169" customWidth="1"/>
    <col min="7429" max="7429" width="3.7109375" style="169" customWidth="1"/>
    <col min="7430" max="7430" width="9.8515625" style="169" customWidth="1"/>
    <col min="7431" max="7432" width="7.28125" style="169" customWidth="1"/>
    <col min="7433" max="7433" width="13.28125" style="169" customWidth="1"/>
    <col min="7434" max="7434" width="12.8515625" style="169" customWidth="1"/>
    <col min="7435" max="7435" width="12.57421875" style="169" customWidth="1"/>
    <col min="7436" max="7436" width="13.28125" style="169" customWidth="1"/>
    <col min="7437" max="7437" width="13.140625" style="169" customWidth="1"/>
    <col min="7438" max="7680" width="9.140625" style="169" customWidth="1"/>
    <col min="7681" max="7681" width="10.8515625" style="169" customWidth="1"/>
    <col min="7682" max="7682" width="11.421875" style="169" customWidth="1"/>
    <col min="7683" max="7683" width="10.421875" style="169" customWidth="1"/>
    <col min="7684" max="7684" width="9.7109375" style="169" customWidth="1"/>
    <col min="7685" max="7685" width="3.7109375" style="169" customWidth="1"/>
    <col min="7686" max="7686" width="9.8515625" style="169" customWidth="1"/>
    <col min="7687" max="7688" width="7.28125" style="169" customWidth="1"/>
    <col min="7689" max="7689" width="13.28125" style="169" customWidth="1"/>
    <col min="7690" max="7690" width="12.8515625" style="169" customWidth="1"/>
    <col min="7691" max="7691" width="12.57421875" style="169" customWidth="1"/>
    <col min="7692" max="7692" width="13.28125" style="169" customWidth="1"/>
    <col min="7693" max="7693" width="13.140625" style="169" customWidth="1"/>
    <col min="7694" max="7936" width="9.140625" style="169" customWidth="1"/>
    <col min="7937" max="7937" width="10.8515625" style="169" customWidth="1"/>
    <col min="7938" max="7938" width="11.421875" style="169" customWidth="1"/>
    <col min="7939" max="7939" width="10.421875" style="169" customWidth="1"/>
    <col min="7940" max="7940" width="9.7109375" style="169" customWidth="1"/>
    <col min="7941" max="7941" width="3.7109375" style="169" customWidth="1"/>
    <col min="7942" max="7942" width="9.8515625" style="169" customWidth="1"/>
    <col min="7943" max="7944" width="7.28125" style="169" customWidth="1"/>
    <col min="7945" max="7945" width="13.28125" style="169" customWidth="1"/>
    <col min="7946" max="7946" width="12.8515625" style="169" customWidth="1"/>
    <col min="7947" max="7947" width="12.57421875" style="169" customWidth="1"/>
    <col min="7948" max="7948" width="13.28125" style="169" customWidth="1"/>
    <col min="7949" max="7949" width="13.140625" style="169" customWidth="1"/>
    <col min="7950" max="8192" width="9.140625" style="169" customWidth="1"/>
    <col min="8193" max="8193" width="10.8515625" style="169" customWidth="1"/>
    <col min="8194" max="8194" width="11.421875" style="169" customWidth="1"/>
    <col min="8195" max="8195" width="10.421875" style="169" customWidth="1"/>
    <col min="8196" max="8196" width="9.7109375" style="169" customWidth="1"/>
    <col min="8197" max="8197" width="3.7109375" style="169" customWidth="1"/>
    <col min="8198" max="8198" width="9.8515625" style="169" customWidth="1"/>
    <col min="8199" max="8200" width="7.28125" style="169" customWidth="1"/>
    <col min="8201" max="8201" width="13.28125" style="169" customWidth="1"/>
    <col min="8202" max="8202" width="12.8515625" style="169" customWidth="1"/>
    <col min="8203" max="8203" width="12.57421875" style="169" customWidth="1"/>
    <col min="8204" max="8204" width="13.28125" style="169" customWidth="1"/>
    <col min="8205" max="8205" width="13.140625" style="169" customWidth="1"/>
    <col min="8206" max="8448" width="9.140625" style="169" customWidth="1"/>
    <col min="8449" max="8449" width="10.8515625" style="169" customWidth="1"/>
    <col min="8450" max="8450" width="11.421875" style="169" customWidth="1"/>
    <col min="8451" max="8451" width="10.421875" style="169" customWidth="1"/>
    <col min="8452" max="8452" width="9.7109375" style="169" customWidth="1"/>
    <col min="8453" max="8453" width="3.7109375" style="169" customWidth="1"/>
    <col min="8454" max="8454" width="9.8515625" style="169" customWidth="1"/>
    <col min="8455" max="8456" width="7.28125" style="169" customWidth="1"/>
    <col min="8457" max="8457" width="13.28125" style="169" customWidth="1"/>
    <col min="8458" max="8458" width="12.8515625" style="169" customWidth="1"/>
    <col min="8459" max="8459" width="12.57421875" style="169" customWidth="1"/>
    <col min="8460" max="8460" width="13.28125" style="169" customWidth="1"/>
    <col min="8461" max="8461" width="13.140625" style="169" customWidth="1"/>
    <col min="8462" max="8704" width="9.140625" style="169" customWidth="1"/>
    <col min="8705" max="8705" width="10.8515625" style="169" customWidth="1"/>
    <col min="8706" max="8706" width="11.421875" style="169" customWidth="1"/>
    <col min="8707" max="8707" width="10.421875" style="169" customWidth="1"/>
    <col min="8708" max="8708" width="9.7109375" style="169" customWidth="1"/>
    <col min="8709" max="8709" width="3.7109375" style="169" customWidth="1"/>
    <col min="8710" max="8710" width="9.8515625" style="169" customWidth="1"/>
    <col min="8711" max="8712" width="7.28125" style="169" customWidth="1"/>
    <col min="8713" max="8713" width="13.28125" style="169" customWidth="1"/>
    <col min="8714" max="8714" width="12.8515625" style="169" customWidth="1"/>
    <col min="8715" max="8715" width="12.57421875" style="169" customWidth="1"/>
    <col min="8716" max="8716" width="13.28125" style="169" customWidth="1"/>
    <col min="8717" max="8717" width="13.140625" style="169" customWidth="1"/>
    <col min="8718" max="8960" width="9.140625" style="169" customWidth="1"/>
    <col min="8961" max="8961" width="10.8515625" style="169" customWidth="1"/>
    <col min="8962" max="8962" width="11.421875" style="169" customWidth="1"/>
    <col min="8963" max="8963" width="10.421875" style="169" customWidth="1"/>
    <col min="8964" max="8964" width="9.7109375" style="169" customWidth="1"/>
    <col min="8965" max="8965" width="3.7109375" style="169" customWidth="1"/>
    <col min="8966" max="8966" width="9.8515625" style="169" customWidth="1"/>
    <col min="8967" max="8968" width="7.28125" style="169" customWidth="1"/>
    <col min="8969" max="8969" width="13.28125" style="169" customWidth="1"/>
    <col min="8970" max="8970" width="12.8515625" style="169" customWidth="1"/>
    <col min="8971" max="8971" width="12.57421875" style="169" customWidth="1"/>
    <col min="8972" max="8972" width="13.28125" style="169" customWidth="1"/>
    <col min="8973" max="8973" width="13.140625" style="169" customWidth="1"/>
    <col min="8974" max="9216" width="9.140625" style="169" customWidth="1"/>
    <col min="9217" max="9217" width="10.8515625" style="169" customWidth="1"/>
    <col min="9218" max="9218" width="11.421875" style="169" customWidth="1"/>
    <col min="9219" max="9219" width="10.421875" style="169" customWidth="1"/>
    <col min="9220" max="9220" width="9.7109375" style="169" customWidth="1"/>
    <col min="9221" max="9221" width="3.7109375" style="169" customWidth="1"/>
    <col min="9222" max="9222" width="9.8515625" style="169" customWidth="1"/>
    <col min="9223" max="9224" width="7.28125" style="169" customWidth="1"/>
    <col min="9225" max="9225" width="13.28125" style="169" customWidth="1"/>
    <col min="9226" max="9226" width="12.8515625" style="169" customWidth="1"/>
    <col min="9227" max="9227" width="12.57421875" style="169" customWidth="1"/>
    <col min="9228" max="9228" width="13.28125" style="169" customWidth="1"/>
    <col min="9229" max="9229" width="13.140625" style="169" customWidth="1"/>
    <col min="9230" max="9472" width="9.140625" style="169" customWidth="1"/>
    <col min="9473" max="9473" width="10.8515625" style="169" customWidth="1"/>
    <col min="9474" max="9474" width="11.421875" style="169" customWidth="1"/>
    <col min="9475" max="9475" width="10.421875" style="169" customWidth="1"/>
    <col min="9476" max="9476" width="9.7109375" style="169" customWidth="1"/>
    <col min="9477" max="9477" width="3.7109375" style="169" customWidth="1"/>
    <col min="9478" max="9478" width="9.8515625" style="169" customWidth="1"/>
    <col min="9479" max="9480" width="7.28125" style="169" customWidth="1"/>
    <col min="9481" max="9481" width="13.28125" style="169" customWidth="1"/>
    <col min="9482" max="9482" width="12.8515625" style="169" customWidth="1"/>
    <col min="9483" max="9483" width="12.57421875" style="169" customWidth="1"/>
    <col min="9484" max="9484" width="13.28125" style="169" customWidth="1"/>
    <col min="9485" max="9485" width="13.140625" style="169" customWidth="1"/>
    <col min="9486" max="9728" width="9.140625" style="169" customWidth="1"/>
    <col min="9729" max="9729" width="10.8515625" style="169" customWidth="1"/>
    <col min="9730" max="9730" width="11.421875" style="169" customWidth="1"/>
    <col min="9731" max="9731" width="10.421875" style="169" customWidth="1"/>
    <col min="9732" max="9732" width="9.7109375" style="169" customWidth="1"/>
    <col min="9733" max="9733" width="3.7109375" style="169" customWidth="1"/>
    <col min="9734" max="9734" width="9.8515625" style="169" customWidth="1"/>
    <col min="9735" max="9736" width="7.28125" style="169" customWidth="1"/>
    <col min="9737" max="9737" width="13.28125" style="169" customWidth="1"/>
    <col min="9738" max="9738" width="12.8515625" style="169" customWidth="1"/>
    <col min="9739" max="9739" width="12.57421875" style="169" customWidth="1"/>
    <col min="9740" max="9740" width="13.28125" style="169" customWidth="1"/>
    <col min="9741" max="9741" width="13.140625" style="169" customWidth="1"/>
    <col min="9742" max="9984" width="9.140625" style="169" customWidth="1"/>
    <col min="9985" max="9985" width="10.8515625" style="169" customWidth="1"/>
    <col min="9986" max="9986" width="11.421875" style="169" customWidth="1"/>
    <col min="9987" max="9987" width="10.421875" style="169" customWidth="1"/>
    <col min="9988" max="9988" width="9.7109375" style="169" customWidth="1"/>
    <col min="9989" max="9989" width="3.7109375" style="169" customWidth="1"/>
    <col min="9990" max="9990" width="9.8515625" style="169" customWidth="1"/>
    <col min="9991" max="9992" width="7.28125" style="169" customWidth="1"/>
    <col min="9993" max="9993" width="13.28125" style="169" customWidth="1"/>
    <col min="9994" max="9994" width="12.8515625" style="169" customWidth="1"/>
    <col min="9995" max="9995" width="12.57421875" style="169" customWidth="1"/>
    <col min="9996" max="9996" width="13.28125" style="169" customWidth="1"/>
    <col min="9997" max="9997" width="13.140625" style="169" customWidth="1"/>
    <col min="9998" max="10240" width="9.140625" style="169" customWidth="1"/>
    <col min="10241" max="10241" width="10.8515625" style="169" customWidth="1"/>
    <col min="10242" max="10242" width="11.421875" style="169" customWidth="1"/>
    <col min="10243" max="10243" width="10.421875" style="169" customWidth="1"/>
    <col min="10244" max="10244" width="9.7109375" style="169" customWidth="1"/>
    <col min="10245" max="10245" width="3.7109375" style="169" customWidth="1"/>
    <col min="10246" max="10246" width="9.8515625" style="169" customWidth="1"/>
    <col min="10247" max="10248" width="7.28125" style="169" customWidth="1"/>
    <col min="10249" max="10249" width="13.28125" style="169" customWidth="1"/>
    <col min="10250" max="10250" width="12.8515625" style="169" customWidth="1"/>
    <col min="10251" max="10251" width="12.57421875" style="169" customWidth="1"/>
    <col min="10252" max="10252" width="13.28125" style="169" customWidth="1"/>
    <col min="10253" max="10253" width="13.140625" style="169" customWidth="1"/>
    <col min="10254" max="10496" width="9.140625" style="169" customWidth="1"/>
    <col min="10497" max="10497" width="10.8515625" style="169" customWidth="1"/>
    <col min="10498" max="10498" width="11.421875" style="169" customWidth="1"/>
    <col min="10499" max="10499" width="10.421875" style="169" customWidth="1"/>
    <col min="10500" max="10500" width="9.7109375" style="169" customWidth="1"/>
    <col min="10501" max="10501" width="3.7109375" style="169" customWidth="1"/>
    <col min="10502" max="10502" width="9.8515625" style="169" customWidth="1"/>
    <col min="10503" max="10504" width="7.28125" style="169" customWidth="1"/>
    <col min="10505" max="10505" width="13.28125" style="169" customWidth="1"/>
    <col min="10506" max="10506" width="12.8515625" style="169" customWidth="1"/>
    <col min="10507" max="10507" width="12.57421875" style="169" customWidth="1"/>
    <col min="10508" max="10508" width="13.28125" style="169" customWidth="1"/>
    <col min="10509" max="10509" width="13.140625" style="169" customWidth="1"/>
    <col min="10510" max="10752" width="9.140625" style="169" customWidth="1"/>
    <col min="10753" max="10753" width="10.8515625" style="169" customWidth="1"/>
    <col min="10754" max="10754" width="11.421875" style="169" customWidth="1"/>
    <col min="10755" max="10755" width="10.421875" style="169" customWidth="1"/>
    <col min="10756" max="10756" width="9.7109375" style="169" customWidth="1"/>
    <col min="10757" max="10757" width="3.7109375" style="169" customWidth="1"/>
    <col min="10758" max="10758" width="9.8515625" style="169" customWidth="1"/>
    <col min="10759" max="10760" width="7.28125" style="169" customWidth="1"/>
    <col min="10761" max="10761" width="13.28125" style="169" customWidth="1"/>
    <col min="10762" max="10762" width="12.8515625" style="169" customWidth="1"/>
    <col min="10763" max="10763" width="12.57421875" style="169" customWidth="1"/>
    <col min="10764" max="10764" width="13.28125" style="169" customWidth="1"/>
    <col min="10765" max="10765" width="13.140625" style="169" customWidth="1"/>
    <col min="10766" max="11008" width="9.140625" style="169" customWidth="1"/>
    <col min="11009" max="11009" width="10.8515625" style="169" customWidth="1"/>
    <col min="11010" max="11010" width="11.421875" style="169" customWidth="1"/>
    <col min="11011" max="11011" width="10.421875" style="169" customWidth="1"/>
    <col min="11012" max="11012" width="9.7109375" style="169" customWidth="1"/>
    <col min="11013" max="11013" width="3.7109375" style="169" customWidth="1"/>
    <col min="11014" max="11014" width="9.8515625" style="169" customWidth="1"/>
    <col min="11015" max="11016" width="7.28125" style="169" customWidth="1"/>
    <col min="11017" max="11017" width="13.28125" style="169" customWidth="1"/>
    <col min="11018" max="11018" width="12.8515625" style="169" customWidth="1"/>
    <col min="11019" max="11019" width="12.57421875" style="169" customWidth="1"/>
    <col min="11020" max="11020" width="13.28125" style="169" customWidth="1"/>
    <col min="11021" max="11021" width="13.140625" style="169" customWidth="1"/>
    <col min="11022" max="11264" width="9.140625" style="169" customWidth="1"/>
    <col min="11265" max="11265" width="10.8515625" style="169" customWidth="1"/>
    <col min="11266" max="11266" width="11.421875" style="169" customWidth="1"/>
    <col min="11267" max="11267" width="10.421875" style="169" customWidth="1"/>
    <col min="11268" max="11268" width="9.7109375" style="169" customWidth="1"/>
    <col min="11269" max="11269" width="3.7109375" style="169" customWidth="1"/>
    <col min="11270" max="11270" width="9.8515625" style="169" customWidth="1"/>
    <col min="11271" max="11272" width="7.28125" style="169" customWidth="1"/>
    <col min="11273" max="11273" width="13.28125" style="169" customWidth="1"/>
    <col min="11274" max="11274" width="12.8515625" style="169" customWidth="1"/>
    <col min="11275" max="11275" width="12.57421875" style="169" customWidth="1"/>
    <col min="11276" max="11276" width="13.28125" style="169" customWidth="1"/>
    <col min="11277" max="11277" width="13.140625" style="169" customWidth="1"/>
    <col min="11278" max="11520" width="9.140625" style="169" customWidth="1"/>
    <col min="11521" max="11521" width="10.8515625" style="169" customWidth="1"/>
    <col min="11522" max="11522" width="11.421875" style="169" customWidth="1"/>
    <col min="11523" max="11523" width="10.421875" style="169" customWidth="1"/>
    <col min="11524" max="11524" width="9.7109375" style="169" customWidth="1"/>
    <col min="11525" max="11525" width="3.7109375" style="169" customWidth="1"/>
    <col min="11526" max="11526" width="9.8515625" style="169" customWidth="1"/>
    <col min="11527" max="11528" width="7.28125" style="169" customWidth="1"/>
    <col min="11529" max="11529" width="13.28125" style="169" customWidth="1"/>
    <col min="11530" max="11530" width="12.8515625" style="169" customWidth="1"/>
    <col min="11531" max="11531" width="12.57421875" style="169" customWidth="1"/>
    <col min="11532" max="11532" width="13.28125" style="169" customWidth="1"/>
    <col min="11533" max="11533" width="13.140625" style="169" customWidth="1"/>
    <col min="11534" max="11776" width="9.140625" style="169" customWidth="1"/>
    <col min="11777" max="11777" width="10.8515625" style="169" customWidth="1"/>
    <col min="11778" max="11778" width="11.421875" style="169" customWidth="1"/>
    <col min="11779" max="11779" width="10.421875" style="169" customWidth="1"/>
    <col min="11780" max="11780" width="9.7109375" style="169" customWidth="1"/>
    <col min="11781" max="11781" width="3.7109375" style="169" customWidth="1"/>
    <col min="11782" max="11782" width="9.8515625" style="169" customWidth="1"/>
    <col min="11783" max="11784" width="7.28125" style="169" customWidth="1"/>
    <col min="11785" max="11785" width="13.28125" style="169" customWidth="1"/>
    <col min="11786" max="11786" width="12.8515625" style="169" customWidth="1"/>
    <col min="11787" max="11787" width="12.57421875" style="169" customWidth="1"/>
    <col min="11788" max="11788" width="13.28125" style="169" customWidth="1"/>
    <col min="11789" max="11789" width="13.140625" style="169" customWidth="1"/>
    <col min="11790" max="12032" width="9.140625" style="169" customWidth="1"/>
    <col min="12033" max="12033" width="10.8515625" style="169" customWidth="1"/>
    <col min="12034" max="12034" width="11.421875" style="169" customWidth="1"/>
    <col min="12035" max="12035" width="10.421875" style="169" customWidth="1"/>
    <col min="12036" max="12036" width="9.7109375" style="169" customWidth="1"/>
    <col min="12037" max="12037" width="3.7109375" style="169" customWidth="1"/>
    <col min="12038" max="12038" width="9.8515625" style="169" customWidth="1"/>
    <col min="12039" max="12040" width="7.28125" style="169" customWidth="1"/>
    <col min="12041" max="12041" width="13.28125" style="169" customWidth="1"/>
    <col min="12042" max="12042" width="12.8515625" style="169" customWidth="1"/>
    <col min="12043" max="12043" width="12.57421875" style="169" customWidth="1"/>
    <col min="12044" max="12044" width="13.28125" style="169" customWidth="1"/>
    <col min="12045" max="12045" width="13.140625" style="169" customWidth="1"/>
    <col min="12046" max="12288" width="9.140625" style="169" customWidth="1"/>
    <col min="12289" max="12289" width="10.8515625" style="169" customWidth="1"/>
    <col min="12290" max="12290" width="11.421875" style="169" customWidth="1"/>
    <col min="12291" max="12291" width="10.421875" style="169" customWidth="1"/>
    <col min="12292" max="12292" width="9.7109375" style="169" customWidth="1"/>
    <col min="12293" max="12293" width="3.7109375" style="169" customWidth="1"/>
    <col min="12294" max="12294" width="9.8515625" style="169" customWidth="1"/>
    <col min="12295" max="12296" width="7.28125" style="169" customWidth="1"/>
    <col min="12297" max="12297" width="13.28125" style="169" customWidth="1"/>
    <col min="12298" max="12298" width="12.8515625" style="169" customWidth="1"/>
    <col min="12299" max="12299" width="12.57421875" style="169" customWidth="1"/>
    <col min="12300" max="12300" width="13.28125" style="169" customWidth="1"/>
    <col min="12301" max="12301" width="13.140625" style="169" customWidth="1"/>
    <col min="12302" max="12544" width="9.140625" style="169" customWidth="1"/>
    <col min="12545" max="12545" width="10.8515625" style="169" customWidth="1"/>
    <col min="12546" max="12546" width="11.421875" style="169" customWidth="1"/>
    <col min="12547" max="12547" width="10.421875" style="169" customWidth="1"/>
    <col min="12548" max="12548" width="9.7109375" style="169" customWidth="1"/>
    <col min="12549" max="12549" width="3.7109375" style="169" customWidth="1"/>
    <col min="12550" max="12550" width="9.8515625" style="169" customWidth="1"/>
    <col min="12551" max="12552" width="7.28125" style="169" customWidth="1"/>
    <col min="12553" max="12553" width="13.28125" style="169" customWidth="1"/>
    <col min="12554" max="12554" width="12.8515625" style="169" customWidth="1"/>
    <col min="12555" max="12555" width="12.57421875" style="169" customWidth="1"/>
    <col min="12556" max="12556" width="13.28125" style="169" customWidth="1"/>
    <col min="12557" max="12557" width="13.140625" style="169" customWidth="1"/>
    <col min="12558" max="12800" width="9.140625" style="169" customWidth="1"/>
    <col min="12801" max="12801" width="10.8515625" style="169" customWidth="1"/>
    <col min="12802" max="12802" width="11.421875" style="169" customWidth="1"/>
    <col min="12803" max="12803" width="10.421875" style="169" customWidth="1"/>
    <col min="12804" max="12804" width="9.7109375" style="169" customWidth="1"/>
    <col min="12805" max="12805" width="3.7109375" style="169" customWidth="1"/>
    <col min="12806" max="12806" width="9.8515625" style="169" customWidth="1"/>
    <col min="12807" max="12808" width="7.28125" style="169" customWidth="1"/>
    <col min="12809" max="12809" width="13.28125" style="169" customWidth="1"/>
    <col min="12810" max="12810" width="12.8515625" style="169" customWidth="1"/>
    <col min="12811" max="12811" width="12.57421875" style="169" customWidth="1"/>
    <col min="12812" max="12812" width="13.28125" style="169" customWidth="1"/>
    <col min="12813" max="12813" width="13.140625" style="169" customWidth="1"/>
    <col min="12814" max="13056" width="9.140625" style="169" customWidth="1"/>
    <col min="13057" max="13057" width="10.8515625" style="169" customWidth="1"/>
    <col min="13058" max="13058" width="11.421875" style="169" customWidth="1"/>
    <col min="13059" max="13059" width="10.421875" style="169" customWidth="1"/>
    <col min="13060" max="13060" width="9.7109375" style="169" customWidth="1"/>
    <col min="13061" max="13061" width="3.7109375" style="169" customWidth="1"/>
    <col min="13062" max="13062" width="9.8515625" style="169" customWidth="1"/>
    <col min="13063" max="13064" width="7.28125" style="169" customWidth="1"/>
    <col min="13065" max="13065" width="13.28125" style="169" customWidth="1"/>
    <col min="13066" max="13066" width="12.8515625" style="169" customWidth="1"/>
    <col min="13067" max="13067" width="12.57421875" style="169" customWidth="1"/>
    <col min="13068" max="13068" width="13.28125" style="169" customWidth="1"/>
    <col min="13069" max="13069" width="13.140625" style="169" customWidth="1"/>
    <col min="13070" max="13312" width="9.140625" style="169" customWidth="1"/>
    <col min="13313" max="13313" width="10.8515625" style="169" customWidth="1"/>
    <col min="13314" max="13314" width="11.421875" style="169" customWidth="1"/>
    <col min="13315" max="13315" width="10.421875" style="169" customWidth="1"/>
    <col min="13316" max="13316" width="9.7109375" style="169" customWidth="1"/>
    <col min="13317" max="13317" width="3.7109375" style="169" customWidth="1"/>
    <col min="13318" max="13318" width="9.8515625" style="169" customWidth="1"/>
    <col min="13319" max="13320" width="7.28125" style="169" customWidth="1"/>
    <col min="13321" max="13321" width="13.28125" style="169" customWidth="1"/>
    <col min="13322" max="13322" width="12.8515625" style="169" customWidth="1"/>
    <col min="13323" max="13323" width="12.57421875" style="169" customWidth="1"/>
    <col min="13324" max="13324" width="13.28125" style="169" customWidth="1"/>
    <col min="13325" max="13325" width="13.140625" style="169" customWidth="1"/>
    <col min="13326" max="13568" width="9.140625" style="169" customWidth="1"/>
    <col min="13569" max="13569" width="10.8515625" style="169" customWidth="1"/>
    <col min="13570" max="13570" width="11.421875" style="169" customWidth="1"/>
    <col min="13571" max="13571" width="10.421875" style="169" customWidth="1"/>
    <col min="13572" max="13572" width="9.7109375" style="169" customWidth="1"/>
    <col min="13573" max="13573" width="3.7109375" style="169" customWidth="1"/>
    <col min="13574" max="13574" width="9.8515625" style="169" customWidth="1"/>
    <col min="13575" max="13576" width="7.28125" style="169" customWidth="1"/>
    <col min="13577" max="13577" width="13.28125" style="169" customWidth="1"/>
    <col min="13578" max="13578" width="12.8515625" style="169" customWidth="1"/>
    <col min="13579" max="13579" width="12.57421875" style="169" customWidth="1"/>
    <col min="13580" max="13580" width="13.28125" style="169" customWidth="1"/>
    <col min="13581" max="13581" width="13.140625" style="169" customWidth="1"/>
    <col min="13582" max="13824" width="9.140625" style="169" customWidth="1"/>
    <col min="13825" max="13825" width="10.8515625" style="169" customWidth="1"/>
    <col min="13826" max="13826" width="11.421875" style="169" customWidth="1"/>
    <col min="13827" max="13827" width="10.421875" style="169" customWidth="1"/>
    <col min="13828" max="13828" width="9.7109375" style="169" customWidth="1"/>
    <col min="13829" max="13829" width="3.7109375" style="169" customWidth="1"/>
    <col min="13830" max="13830" width="9.8515625" style="169" customWidth="1"/>
    <col min="13831" max="13832" width="7.28125" style="169" customWidth="1"/>
    <col min="13833" max="13833" width="13.28125" style="169" customWidth="1"/>
    <col min="13834" max="13834" width="12.8515625" style="169" customWidth="1"/>
    <col min="13835" max="13835" width="12.57421875" style="169" customWidth="1"/>
    <col min="13836" max="13836" width="13.28125" style="169" customWidth="1"/>
    <col min="13837" max="13837" width="13.140625" style="169" customWidth="1"/>
    <col min="13838" max="14080" width="9.140625" style="169" customWidth="1"/>
    <col min="14081" max="14081" width="10.8515625" style="169" customWidth="1"/>
    <col min="14082" max="14082" width="11.421875" style="169" customWidth="1"/>
    <col min="14083" max="14083" width="10.421875" style="169" customWidth="1"/>
    <col min="14084" max="14084" width="9.7109375" style="169" customWidth="1"/>
    <col min="14085" max="14085" width="3.7109375" style="169" customWidth="1"/>
    <col min="14086" max="14086" width="9.8515625" style="169" customWidth="1"/>
    <col min="14087" max="14088" width="7.28125" style="169" customWidth="1"/>
    <col min="14089" max="14089" width="13.28125" style="169" customWidth="1"/>
    <col min="14090" max="14090" width="12.8515625" style="169" customWidth="1"/>
    <col min="14091" max="14091" width="12.57421875" style="169" customWidth="1"/>
    <col min="14092" max="14092" width="13.28125" style="169" customWidth="1"/>
    <col min="14093" max="14093" width="13.140625" style="169" customWidth="1"/>
    <col min="14094" max="14336" width="9.140625" style="169" customWidth="1"/>
    <col min="14337" max="14337" width="10.8515625" style="169" customWidth="1"/>
    <col min="14338" max="14338" width="11.421875" style="169" customWidth="1"/>
    <col min="14339" max="14339" width="10.421875" style="169" customWidth="1"/>
    <col min="14340" max="14340" width="9.7109375" style="169" customWidth="1"/>
    <col min="14341" max="14341" width="3.7109375" style="169" customWidth="1"/>
    <col min="14342" max="14342" width="9.8515625" style="169" customWidth="1"/>
    <col min="14343" max="14344" width="7.28125" style="169" customWidth="1"/>
    <col min="14345" max="14345" width="13.28125" style="169" customWidth="1"/>
    <col min="14346" max="14346" width="12.8515625" style="169" customWidth="1"/>
    <col min="14347" max="14347" width="12.57421875" style="169" customWidth="1"/>
    <col min="14348" max="14348" width="13.28125" style="169" customWidth="1"/>
    <col min="14349" max="14349" width="13.140625" style="169" customWidth="1"/>
    <col min="14350" max="14592" width="9.140625" style="169" customWidth="1"/>
    <col min="14593" max="14593" width="10.8515625" style="169" customWidth="1"/>
    <col min="14594" max="14594" width="11.421875" style="169" customWidth="1"/>
    <col min="14595" max="14595" width="10.421875" style="169" customWidth="1"/>
    <col min="14596" max="14596" width="9.7109375" style="169" customWidth="1"/>
    <col min="14597" max="14597" width="3.7109375" style="169" customWidth="1"/>
    <col min="14598" max="14598" width="9.8515625" style="169" customWidth="1"/>
    <col min="14599" max="14600" width="7.28125" style="169" customWidth="1"/>
    <col min="14601" max="14601" width="13.28125" style="169" customWidth="1"/>
    <col min="14602" max="14602" width="12.8515625" style="169" customWidth="1"/>
    <col min="14603" max="14603" width="12.57421875" style="169" customWidth="1"/>
    <col min="14604" max="14604" width="13.28125" style="169" customWidth="1"/>
    <col min="14605" max="14605" width="13.140625" style="169" customWidth="1"/>
    <col min="14606" max="14848" width="9.140625" style="169" customWidth="1"/>
    <col min="14849" max="14849" width="10.8515625" style="169" customWidth="1"/>
    <col min="14850" max="14850" width="11.421875" style="169" customWidth="1"/>
    <col min="14851" max="14851" width="10.421875" style="169" customWidth="1"/>
    <col min="14852" max="14852" width="9.7109375" style="169" customWidth="1"/>
    <col min="14853" max="14853" width="3.7109375" style="169" customWidth="1"/>
    <col min="14854" max="14854" width="9.8515625" style="169" customWidth="1"/>
    <col min="14855" max="14856" width="7.28125" style="169" customWidth="1"/>
    <col min="14857" max="14857" width="13.28125" style="169" customWidth="1"/>
    <col min="14858" max="14858" width="12.8515625" style="169" customWidth="1"/>
    <col min="14859" max="14859" width="12.57421875" style="169" customWidth="1"/>
    <col min="14860" max="14860" width="13.28125" style="169" customWidth="1"/>
    <col min="14861" max="14861" width="13.140625" style="169" customWidth="1"/>
    <col min="14862" max="15104" width="9.140625" style="169" customWidth="1"/>
    <col min="15105" max="15105" width="10.8515625" style="169" customWidth="1"/>
    <col min="15106" max="15106" width="11.421875" style="169" customWidth="1"/>
    <col min="15107" max="15107" width="10.421875" style="169" customWidth="1"/>
    <col min="15108" max="15108" width="9.7109375" style="169" customWidth="1"/>
    <col min="15109" max="15109" width="3.7109375" style="169" customWidth="1"/>
    <col min="15110" max="15110" width="9.8515625" style="169" customWidth="1"/>
    <col min="15111" max="15112" width="7.28125" style="169" customWidth="1"/>
    <col min="15113" max="15113" width="13.28125" style="169" customWidth="1"/>
    <col min="15114" max="15114" width="12.8515625" style="169" customWidth="1"/>
    <col min="15115" max="15115" width="12.57421875" style="169" customWidth="1"/>
    <col min="15116" max="15116" width="13.28125" style="169" customWidth="1"/>
    <col min="15117" max="15117" width="13.140625" style="169" customWidth="1"/>
    <col min="15118" max="15360" width="9.140625" style="169" customWidth="1"/>
    <col min="15361" max="15361" width="10.8515625" style="169" customWidth="1"/>
    <col min="15362" max="15362" width="11.421875" style="169" customWidth="1"/>
    <col min="15363" max="15363" width="10.421875" style="169" customWidth="1"/>
    <col min="15364" max="15364" width="9.7109375" style="169" customWidth="1"/>
    <col min="15365" max="15365" width="3.7109375" style="169" customWidth="1"/>
    <col min="15366" max="15366" width="9.8515625" style="169" customWidth="1"/>
    <col min="15367" max="15368" width="7.28125" style="169" customWidth="1"/>
    <col min="15369" max="15369" width="13.28125" style="169" customWidth="1"/>
    <col min="15370" max="15370" width="12.8515625" style="169" customWidth="1"/>
    <col min="15371" max="15371" width="12.57421875" style="169" customWidth="1"/>
    <col min="15372" max="15372" width="13.28125" style="169" customWidth="1"/>
    <col min="15373" max="15373" width="13.140625" style="169" customWidth="1"/>
    <col min="15374" max="15616" width="9.140625" style="169" customWidth="1"/>
    <col min="15617" max="15617" width="10.8515625" style="169" customWidth="1"/>
    <col min="15618" max="15618" width="11.421875" style="169" customWidth="1"/>
    <col min="15619" max="15619" width="10.421875" style="169" customWidth="1"/>
    <col min="15620" max="15620" width="9.7109375" style="169" customWidth="1"/>
    <col min="15621" max="15621" width="3.7109375" style="169" customWidth="1"/>
    <col min="15622" max="15622" width="9.8515625" style="169" customWidth="1"/>
    <col min="15623" max="15624" width="7.28125" style="169" customWidth="1"/>
    <col min="15625" max="15625" width="13.28125" style="169" customWidth="1"/>
    <col min="15626" max="15626" width="12.8515625" style="169" customWidth="1"/>
    <col min="15627" max="15627" width="12.57421875" style="169" customWidth="1"/>
    <col min="15628" max="15628" width="13.28125" style="169" customWidth="1"/>
    <col min="15629" max="15629" width="13.140625" style="169" customWidth="1"/>
    <col min="15630" max="15872" width="9.140625" style="169" customWidth="1"/>
    <col min="15873" max="15873" width="10.8515625" style="169" customWidth="1"/>
    <col min="15874" max="15874" width="11.421875" style="169" customWidth="1"/>
    <col min="15875" max="15875" width="10.421875" style="169" customWidth="1"/>
    <col min="15876" max="15876" width="9.7109375" style="169" customWidth="1"/>
    <col min="15877" max="15877" width="3.7109375" style="169" customWidth="1"/>
    <col min="15878" max="15878" width="9.8515625" style="169" customWidth="1"/>
    <col min="15879" max="15880" width="7.28125" style="169" customWidth="1"/>
    <col min="15881" max="15881" width="13.28125" style="169" customWidth="1"/>
    <col min="15882" max="15882" width="12.8515625" style="169" customWidth="1"/>
    <col min="15883" max="15883" width="12.57421875" style="169" customWidth="1"/>
    <col min="15884" max="15884" width="13.28125" style="169" customWidth="1"/>
    <col min="15885" max="15885" width="13.140625" style="169" customWidth="1"/>
    <col min="15886" max="16128" width="9.140625" style="169" customWidth="1"/>
    <col min="16129" max="16129" width="10.8515625" style="169" customWidth="1"/>
    <col min="16130" max="16130" width="11.421875" style="169" customWidth="1"/>
    <col min="16131" max="16131" width="10.421875" style="169" customWidth="1"/>
    <col min="16132" max="16132" width="9.7109375" style="169" customWidth="1"/>
    <col min="16133" max="16133" width="3.7109375" style="169" customWidth="1"/>
    <col min="16134" max="16134" width="9.8515625" style="169" customWidth="1"/>
    <col min="16135" max="16136" width="7.28125" style="169" customWidth="1"/>
    <col min="16137" max="16137" width="13.28125" style="169" customWidth="1"/>
    <col min="16138" max="16138" width="12.8515625" style="169" customWidth="1"/>
    <col min="16139" max="16139" width="12.57421875" style="169" customWidth="1"/>
    <col min="16140" max="16140" width="13.28125" style="169" customWidth="1"/>
    <col min="16141" max="16141" width="13.140625" style="169" customWidth="1"/>
    <col min="16142" max="16384" width="9.140625" style="169" customWidth="1"/>
  </cols>
  <sheetData>
    <row r="1" spans="1:14" ht="20.25">
      <c r="A1" s="160"/>
      <c r="B1" s="160"/>
      <c r="C1" s="161"/>
      <c r="D1" s="162"/>
      <c r="E1" s="163" t="s">
        <v>76</v>
      </c>
      <c r="F1" s="164"/>
      <c r="G1" s="165"/>
      <c r="H1" s="166"/>
      <c r="I1" s="166"/>
      <c r="J1" s="167"/>
      <c r="K1" s="167" t="s">
        <v>26</v>
      </c>
      <c r="L1" s="164"/>
      <c r="M1" s="167"/>
      <c r="N1" s="168"/>
    </row>
    <row r="2" spans="1:14" ht="15.75">
      <c r="A2" s="160"/>
      <c r="B2" s="160"/>
      <c r="C2" s="161"/>
      <c r="D2" s="170"/>
      <c r="E2" s="171"/>
      <c r="F2" s="172"/>
      <c r="G2" s="173" t="s">
        <v>116</v>
      </c>
      <c r="H2" s="173"/>
      <c r="I2" s="174"/>
      <c r="J2" s="175"/>
      <c r="K2" s="176"/>
      <c r="L2" s="176"/>
      <c r="M2" s="175"/>
      <c r="N2" s="168"/>
    </row>
    <row r="3" spans="1:14" ht="12.75">
      <c r="A3" s="160"/>
      <c r="B3" s="160"/>
      <c r="C3" s="161"/>
      <c r="D3" s="177" t="s">
        <v>28</v>
      </c>
      <c r="E3" s="177"/>
      <c r="F3" s="178" t="s">
        <v>14</v>
      </c>
      <c r="G3" s="177"/>
      <c r="H3" s="178"/>
      <c r="I3" s="177" t="s">
        <v>50</v>
      </c>
      <c r="J3" s="179"/>
      <c r="K3" s="178"/>
      <c r="L3" s="180" t="s">
        <v>29</v>
      </c>
      <c r="N3" s="168"/>
    </row>
    <row r="4" spans="1:14" ht="13.8" thickBot="1">
      <c r="A4" s="181"/>
      <c r="B4" s="181"/>
      <c r="C4" s="182"/>
      <c r="D4" s="183" t="s">
        <v>60</v>
      </c>
      <c r="E4" s="183"/>
      <c r="F4" s="184"/>
      <c r="G4" s="184"/>
      <c r="H4" s="104"/>
      <c r="I4" s="185"/>
      <c r="J4" s="186"/>
      <c r="K4" s="187"/>
      <c r="L4" s="188" t="s">
        <v>30</v>
      </c>
      <c r="M4" s="281"/>
      <c r="N4" s="168"/>
    </row>
    <row r="5" spans="1:12" ht="12.75">
      <c r="A5" s="189"/>
      <c r="B5" s="189"/>
      <c r="C5" s="190"/>
      <c r="D5" s="189"/>
      <c r="E5" s="189"/>
      <c r="F5" s="191" t="s">
        <v>12</v>
      </c>
      <c r="G5" s="191" t="s">
        <v>13</v>
      </c>
      <c r="H5" s="191" t="s">
        <v>14</v>
      </c>
      <c r="I5" s="189"/>
      <c r="J5" s="189"/>
      <c r="K5" s="189"/>
      <c r="L5" s="189"/>
    </row>
    <row r="6" spans="1:12" ht="12.75">
      <c r="A6" s="160"/>
      <c r="B6" s="160"/>
      <c r="C6" s="161"/>
      <c r="D6" s="192"/>
      <c r="E6" s="193"/>
      <c r="F6" s="192"/>
      <c r="G6" s="192"/>
      <c r="H6" s="192"/>
      <c r="I6" s="160"/>
      <c r="J6" s="160"/>
      <c r="K6" s="160"/>
      <c r="L6" s="160"/>
    </row>
    <row r="7" spans="1:12" ht="12.75">
      <c r="A7" s="160"/>
      <c r="B7" s="192"/>
      <c r="C7" s="194"/>
      <c r="D7" s="195"/>
      <c r="E7" s="196">
        <v>1</v>
      </c>
      <c r="F7" s="337" t="s">
        <v>241</v>
      </c>
      <c r="G7" s="337" t="s">
        <v>242</v>
      </c>
      <c r="H7" s="248"/>
      <c r="I7" s="194"/>
      <c r="J7" s="194"/>
      <c r="K7" s="194"/>
      <c r="L7" s="160"/>
    </row>
    <row r="8" spans="1:12" ht="12.75">
      <c r="A8" s="198"/>
      <c r="B8" s="199"/>
      <c r="C8" s="200"/>
      <c r="D8" s="201"/>
      <c r="E8" s="202"/>
      <c r="F8" s="338"/>
      <c r="G8" s="338"/>
      <c r="H8" s="204"/>
      <c r="I8" s="337" t="s">
        <v>241</v>
      </c>
      <c r="J8" s="199"/>
      <c r="K8" s="199"/>
      <c r="L8" s="198"/>
    </row>
    <row r="9" spans="1:12" ht="13.8">
      <c r="A9" s="198"/>
      <c r="B9" s="199"/>
      <c r="C9" s="206"/>
      <c r="D9" s="199"/>
      <c r="E9" s="207" t="s">
        <v>61</v>
      </c>
      <c r="F9" s="208" t="s">
        <v>95</v>
      </c>
      <c r="G9" s="208"/>
      <c r="H9" s="209"/>
      <c r="I9" s="200"/>
      <c r="J9" s="210"/>
      <c r="K9" s="199"/>
      <c r="L9" s="198"/>
    </row>
    <row r="10" spans="1:12" ht="12.75">
      <c r="A10" s="198"/>
      <c r="B10" s="199"/>
      <c r="C10" s="336" t="s">
        <v>171</v>
      </c>
      <c r="D10" s="210"/>
      <c r="E10" s="211"/>
      <c r="F10" s="339"/>
      <c r="G10" s="338"/>
      <c r="H10" s="212"/>
      <c r="I10" s="206"/>
      <c r="J10" s="337" t="s">
        <v>241</v>
      </c>
      <c r="K10" s="199"/>
      <c r="L10" s="198"/>
    </row>
    <row r="11" spans="1:12" ht="15.75" customHeight="1">
      <c r="A11" s="198"/>
      <c r="B11" s="213"/>
      <c r="C11" s="214"/>
      <c r="D11" s="199"/>
      <c r="E11" s="215" t="s">
        <v>62</v>
      </c>
      <c r="F11" s="336" t="s">
        <v>171</v>
      </c>
      <c r="G11" s="336" t="s">
        <v>243</v>
      </c>
      <c r="H11" s="259"/>
      <c r="I11" s="260"/>
      <c r="J11" s="261" t="s">
        <v>182</v>
      </c>
      <c r="K11" s="262"/>
      <c r="L11" s="198"/>
    </row>
    <row r="12" spans="1:12" ht="12.75">
      <c r="A12" s="198"/>
      <c r="B12" s="213"/>
      <c r="C12" s="206"/>
      <c r="D12" s="217"/>
      <c r="E12" s="218"/>
      <c r="F12" s="340"/>
      <c r="G12" s="341"/>
      <c r="H12" s="263"/>
      <c r="I12" s="336" t="s">
        <v>171</v>
      </c>
      <c r="J12" s="264"/>
      <c r="K12" s="265"/>
      <c r="L12" s="198"/>
    </row>
    <row r="13" spans="1:12" ht="12.75">
      <c r="A13" s="198"/>
      <c r="B13" s="213"/>
      <c r="C13" s="200"/>
      <c r="D13" s="199"/>
      <c r="E13" s="220" t="s">
        <v>63</v>
      </c>
      <c r="F13" s="336" t="s">
        <v>95</v>
      </c>
      <c r="G13" s="336"/>
      <c r="H13" s="259"/>
      <c r="I13" s="266"/>
      <c r="J13" s="267"/>
      <c r="K13" s="265"/>
      <c r="L13" s="198"/>
    </row>
    <row r="14" spans="1:12" ht="12.75">
      <c r="A14" s="198"/>
      <c r="B14" s="335" t="s">
        <v>246</v>
      </c>
      <c r="C14" s="222"/>
      <c r="D14" s="199"/>
      <c r="E14" s="211"/>
      <c r="F14" s="341"/>
      <c r="G14" s="341"/>
      <c r="H14" s="268"/>
      <c r="I14" s="260"/>
      <c r="J14" s="267"/>
      <c r="K14" s="336" t="s">
        <v>244</v>
      </c>
      <c r="L14" s="198"/>
    </row>
    <row r="15" spans="1:12" ht="12.75">
      <c r="A15" s="223"/>
      <c r="B15" s="206" t="s">
        <v>239</v>
      </c>
      <c r="C15" s="200"/>
      <c r="D15" s="199"/>
      <c r="E15" s="215" t="s">
        <v>64</v>
      </c>
      <c r="F15" s="336" t="s">
        <v>244</v>
      </c>
      <c r="G15" s="336" t="s">
        <v>245</v>
      </c>
      <c r="H15" s="259"/>
      <c r="I15" s="260"/>
      <c r="J15" s="267"/>
      <c r="K15" s="269" t="s">
        <v>186</v>
      </c>
      <c r="L15" s="198"/>
    </row>
    <row r="16" spans="1:12" ht="13.8" thickBot="1">
      <c r="A16" s="223"/>
      <c r="B16" s="206"/>
      <c r="C16" s="200"/>
      <c r="D16" s="224"/>
      <c r="E16" s="225"/>
      <c r="F16" s="341"/>
      <c r="G16" s="341"/>
      <c r="H16" s="263"/>
      <c r="I16" s="336" t="s">
        <v>244</v>
      </c>
      <c r="J16" s="267"/>
      <c r="K16" s="267"/>
      <c r="L16" s="198"/>
    </row>
    <row r="17" spans="1:12" ht="12.75">
      <c r="A17" s="223"/>
      <c r="B17" s="206"/>
      <c r="C17" s="206"/>
      <c r="D17" s="200"/>
      <c r="E17" s="207" t="s">
        <v>65</v>
      </c>
      <c r="F17" s="342" t="s">
        <v>95</v>
      </c>
      <c r="G17" s="342"/>
      <c r="H17" s="270"/>
      <c r="I17" s="271"/>
      <c r="J17" s="264"/>
      <c r="K17" s="267"/>
      <c r="L17" s="198"/>
    </row>
    <row r="18" spans="1:12" ht="12.75">
      <c r="A18" s="223"/>
      <c r="B18" s="206"/>
      <c r="C18" s="335" t="s">
        <v>246</v>
      </c>
      <c r="D18" s="222"/>
      <c r="E18" s="211"/>
      <c r="F18" s="343"/>
      <c r="G18" s="341"/>
      <c r="H18" s="268"/>
      <c r="I18" s="267"/>
      <c r="J18" s="336" t="s">
        <v>244</v>
      </c>
      <c r="K18" s="264"/>
      <c r="L18" s="198"/>
    </row>
    <row r="19" spans="1:12" ht="12.75">
      <c r="A19" s="223"/>
      <c r="B19" s="200"/>
      <c r="C19" s="214"/>
      <c r="D19" s="200"/>
      <c r="E19" s="215" t="s">
        <v>66</v>
      </c>
      <c r="F19" s="335" t="s">
        <v>246</v>
      </c>
      <c r="G19" s="336" t="s">
        <v>247</v>
      </c>
      <c r="H19" s="259"/>
      <c r="I19" s="260"/>
      <c r="J19" s="261" t="s">
        <v>182</v>
      </c>
      <c r="K19" s="267"/>
      <c r="L19" s="203"/>
    </row>
    <row r="20" spans="1:12" ht="13.8" thickBot="1">
      <c r="A20" s="198"/>
      <c r="B20" s="229"/>
      <c r="C20" s="206"/>
      <c r="D20" s="217"/>
      <c r="E20" s="202"/>
      <c r="F20" s="341"/>
      <c r="G20" s="341"/>
      <c r="H20" s="263"/>
      <c r="I20" s="335" t="s">
        <v>246</v>
      </c>
      <c r="J20" s="229"/>
      <c r="K20" s="267"/>
      <c r="L20" s="198"/>
    </row>
    <row r="21" spans="1:12" ht="13.8">
      <c r="A21" s="230" t="s">
        <v>248</v>
      </c>
      <c r="B21" s="231"/>
      <c r="C21" s="200"/>
      <c r="D21" s="200"/>
      <c r="E21" s="207" t="s">
        <v>67</v>
      </c>
      <c r="F21" s="336" t="s">
        <v>95</v>
      </c>
      <c r="G21" s="336"/>
      <c r="H21" s="259"/>
      <c r="I21" s="266"/>
      <c r="J21" s="260"/>
      <c r="K21" s="232"/>
      <c r="L21" s="233" t="s">
        <v>244</v>
      </c>
    </row>
    <row r="22" spans="1:12" ht="14.4" thickBot="1">
      <c r="A22" s="234">
        <v>41</v>
      </c>
      <c r="B22" s="235"/>
      <c r="C22" s="236"/>
      <c r="D22" s="236"/>
      <c r="E22" s="237"/>
      <c r="F22" s="341"/>
      <c r="G22" s="341"/>
      <c r="H22" s="268"/>
      <c r="I22" s="235"/>
      <c r="J22" s="235"/>
      <c r="K22" s="235"/>
      <c r="L22" s="238">
        <v>63</v>
      </c>
    </row>
    <row r="23" spans="1:12" ht="12.75">
      <c r="A23" s="239"/>
      <c r="B23" s="240"/>
      <c r="C23" s="236"/>
      <c r="D23" s="236"/>
      <c r="E23" s="207" t="s">
        <v>68</v>
      </c>
      <c r="F23" s="336" t="s">
        <v>257</v>
      </c>
      <c r="G23" s="336" t="s">
        <v>243</v>
      </c>
      <c r="H23" s="259"/>
      <c r="I23" s="235"/>
      <c r="J23" s="235"/>
      <c r="K23" s="280"/>
      <c r="L23" s="236"/>
    </row>
    <row r="24" spans="1:12" ht="13.8">
      <c r="A24" s="198"/>
      <c r="B24" s="222"/>
      <c r="C24" s="200"/>
      <c r="D24" s="272" t="s">
        <v>248</v>
      </c>
      <c r="E24" s="218"/>
      <c r="F24" s="341"/>
      <c r="G24" s="341"/>
      <c r="H24" s="263"/>
      <c r="I24" s="336" t="s">
        <v>257</v>
      </c>
      <c r="J24" s="260"/>
      <c r="K24" s="267"/>
      <c r="L24" s="198"/>
    </row>
    <row r="25" spans="1:12" ht="12" customHeight="1">
      <c r="A25" s="198"/>
      <c r="B25" s="222"/>
      <c r="C25" s="206"/>
      <c r="D25" s="200"/>
      <c r="E25" s="207" t="s">
        <v>69</v>
      </c>
      <c r="F25" s="272" t="s">
        <v>248</v>
      </c>
      <c r="G25" s="344" t="s">
        <v>249</v>
      </c>
      <c r="H25" s="273"/>
      <c r="I25" s="271" t="s">
        <v>182</v>
      </c>
      <c r="J25" s="229"/>
      <c r="K25" s="267"/>
      <c r="L25" s="198"/>
    </row>
    <row r="26" spans="1:12" ht="13.8">
      <c r="A26" s="198"/>
      <c r="B26" s="222"/>
      <c r="C26" s="272" t="s">
        <v>248</v>
      </c>
      <c r="D26" s="222"/>
      <c r="E26" s="211"/>
      <c r="F26" s="340"/>
      <c r="G26" s="341"/>
      <c r="H26" s="268"/>
      <c r="I26" s="267"/>
      <c r="J26" s="336" t="s">
        <v>257</v>
      </c>
      <c r="K26" s="267"/>
      <c r="L26" s="198"/>
    </row>
    <row r="27" spans="1:12" ht="14.25" customHeight="1">
      <c r="A27" s="198"/>
      <c r="B27" s="219"/>
      <c r="C27" s="214" t="s">
        <v>239</v>
      </c>
      <c r="D27" s="200"/>
      <c r="E27" s="215" t="s">
        <v>70</v>
      </c>
      <c r="F27" s="342" t="s">
        <v>95</v>
      </c>
      <c r="G27" s="342"/>
      <c r="H27" s="270"/>
      <c r="I27" s="260"/>
      <c r="J27" s="271" t="s">
        <v>185</v>
      </c>
      <c r="K27" s="267"/>
      <c r="L27" s="198"/>
    </row>
    <row r="28" spans="1:12" ht="12.75">
      <c r="A28" s="198"/>
      <c r="B28" s="219"/>
      <c r="C28" s="206"/>
      <c r="D28" s="336" t="s">
        <v>250</v>
      </c>
      <c r="E28" s="202"/>
      <c r="F28" s="340"/>
      <c r="G28" s="341"/>
      <c r="H28" s="263"/>
      <c r="I28" s="336" t="s">
        <v>250</v>
      </c>
      <c r="J28" s="264"/>
      <c r="K28" s="267"/>
      <c r="L28" s="198"/>
    </row>
    <row r="29" spans="1:12" ht="12.75">
      <c r="A29" s="198"/>
      <c r="B29" s="219"/>
      <c r="C29" s="200"/>
      <c r="D29" s="200"/>
      <c r="E29" s="207" t="s">
        <v>71</v>
      </c>
      <c r="F29" s="336" t="s">
        <v>250</v>
      </c>
      <c r="G29" s="336" t="s">
        <v>251</v>
      </c>
      <c r="H29" s="259"/>
      <c r="I29" s="266"/>
      <c r="J29" s="267"/>
      <c r="K29" s="267"/>
      <c r="L29" s="198"/>
    </row>
    <row r="30" spans="1:12" ht="16.5" customHeight="1">
      <c r="A30" s="198"/>
      <c r="B30" s="348" t="s">
        <v>248</v>
      </c>
      <c r="C30" s="222"/>
      <c r="D30" s="200"/>
      <c r="E30" s="211"/>
      <c r="F30" s="341"/>
      <c r="G30" s="341"/>
      <c r="H30" s="268"/>
      <c r="I30" s="260"/>
      <c r="J30" s="267"/>
      <c r="K30" s="342" t="s">
        <v>161</v>
      </c>
      <c r="L30" s="243"/>
    </row>
    <row r="31" spans="1:12" ht="12.75">
      <c r="A31" s="198"/>
      <c r="B31" s="206" t="s">
        <v>238</v>
      </c>
      <c r="C31" s="200"/>
      <c r="D31" s="200"/>
      <c r="E31" s="215" t="s">
        <v>72</v>
      </c>
      <c r="F31" s="336" t="s">
        <v>252</v>
      </c>
      <c r="G31" s="336" t="s">
        <v>253</v>
      </c>
      <c r="H31" s="259"/>
      <c r="I31" s="260"/>
      <c r="J31" s="267"/>
      <c r="K31" s="260" t="s">
        <v>186</v>
      </c>
      <c r="L31" s="198"/>
    </row>
    <row r="32" spans="1:12" ht="12.75">
      <c r="A32" s="198"/>
      <c r="B32" s="213"/>
      <c r="C32" s="200"/>
      <c r="D32" s="336" t="s">
        <v>252</v>
      </c>
      <c r="E32" s="202"/>
      <c r="F32" s="341"/>
      <c r="G32" s="341"/>
      <c r="H32" s="263"/>
      <c r="I32" s="321" t="s">
        <v>254</v>
      </c>
      <c r="J32" s="267"/>
      <c r="K32" s="265"/>
      <c r="L32" s="198"/>
    </row>
    <row r="33" spans="1:12" ht="12.75">
      <c r="A33" s="198"/>
      <c r="B33" s="213"/>
      <c r="C33" s="206"/>
      <c r="D33" s="200"/>
      <c r="E33" s="207" t="s">
        <v>73</v>
      </c>
      <c r="F33" s="321" t="s">
        <v>254</v>
      </c>
      <c r="G33" s="321" t="s">
        <v>255</v>
      </c>
      <c r="H33" s="274"/>
      <c r="I33" s="271"/>
      <c r="J33" s="264"/>
      <c r="K33" s="265"/>
      <c r="L33" s="198"/>
    </row>
    <row r="34" spans="1:12" ht="12.75">
      <c r="A34" s="198"/>
      <c r="B34" s="213"/>
      <c r="C34" s="336" t="s">
        <v>252</v>
      </c>
      <c r="D34" s="222"/>
      <c r="E34" s="211"/>
      <c r="F34" s="341"/>
      <c r="G34" s="341"/>
      <c r="H34" s="268"/>
      <c r="I34" s="267"/>
      <c r="J34" s="342" t="s">
        <v>161</v>
      </c>
      <c r="K34" s="262"/>
      <c r="L34" s="244"/>
    </row>
    <row r="35" spans="1:12" ht="13.8">
      <c r="A35" s="198"/>
      <c r="B35" s="199"/>
      <c r="C35" s="214"/>
      <c r="D35" s="200"/>
      <c r="E35" s="215" t="s">
        <v>74</v>
      </c>
      <c r="F35" s="272" t="s">
        <v>95</v>
      </c>
      <c r="G35" s="344"/>
      <c r="H35" s="273"/>
      <c r="I35" s="260"/>
      <c r="J35" s="229" t="s">
        <v>183</v>
      </c>
      <c r="K35" s="265"/>
      <c r="L35" s="244"/>
    </row>
    <row r="36" spans="1:12" ht="12.75">
      <c r="A36" s="198"/>
      <c r="B36" s="199"/>
      <c r="C36" s="206"/>
      <c r="D36" s="205"/>
      <c r="E36" s="202"/>
      <c r="F36" s="341"/>
      <c r="G36" s="341"/>
      <c r="H36" s="263"/>
      <c r="I36" s="342" t="s">
        <v>161</v>
      </c>
      <c r="J36" s="229"/>
      <c r="K36" s="265"/>
      <c r="L36" s="244"/>
    </row>
    <row r="37" spans="1:12" ht="12.75">
      <c r="A37" s="198"/>
      <c r="B37" s="199"/>
      <c r="C37" s="200"/>
      <c r="D37" s="200"/>
      <c r="E37" s="207" t="s">
        <v>75</v>
      </c>
      <c r="F37" s="342" t="s">
        <v>161</v>
      </c>
      <c r="G37" s="342" t="s">
        <v>256</v>
      </c>
      <c r="H37" s="270"/>
      <c r="I37" s="266"/>
      <c r="J37" s="265"/>
      <c r="K37" s="265"/>
      <c r="L37" s="244"/>
    </row>
    <row r="38" spans="2:11" ht="14.25" customHeight="1">
      <c r="B38" s="160"/>
      <c r="C38" s="161"/>
      <c r="D38" s="192"/>
      <c r="E38" s="245"/>
      <c r="F38" s="275"/>
      <c r="G38" s="275"/>
      <c r="H38" s="276"/>
      <c r="I38" s="257"/>
      <c r="J38" s="257"/>
      <c r="K38" s="257"/>
    </row>
  </sheetData>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9BF3E-C86F-485B-ADA1-8662AD345A73}">
  <dimension ref="A1:V52"/>
  <sheetViews>
    <sheetView zoomScale="85" zoomScaleNormal="85" workbookViewId="0" topLeftCell="A1">
      <selection activeCell="M31" sqref="M31"/>
    </sheetView>
  </sheetViews>
  <sheetFormatPr defaultColWidth="9.140625" defaultRowHeight="12.75"/>
  <cols>
    <col min="1" max="1" width="5.8515625" style="90" customWidth="1"/>
    <col min="2" max="2" width="5.7109375" style="80" customWidth="1"/>
    <col min="3" max="3" width="12.28125" style="80" customWidth="1"/>
    <col min="4" max="4" width="8.28125" style="80" customWidth="1"/>
    <col min="5" max="5" width="10.8515625" style="80" customWidth="1"/>
    <col min="6" max="6" width="14.28125" style="83" customWidth="1"/>
    <col min="7" max="7" width="13.28125" style="110" customWidth="1"/>
    <col min="8" max="8" width="12.421875" style="110" customWidth="1"/>
    <col min="9" max="9" width="11.421875" style="80" customWidth="1"/>
    <col min="10" max="10" width="9.140625" style="80" customWidth="1"/>
    <col min="11" max="11" width="8.8515625" style="88" customWidth="1"/>
    <col min="12" max="21" width="9.140625" style="89" customWidth="1"/>
    <col min="22" max="22" width="9.140625" style="132" customWidth="1"/>
    <col min="23" max="26" width="9.140625" style="89" customWidth="1"/>
    <col min="27" max="256" width="9.140625" style="133" customWidth="1"/>
    <col min="257" max="257" width="5.8515625" style="133" customWidth="1"/>
    <col min="258" max="258" width="5.7109375" style="133" customWidth="1"/>
    <col min="259" max="259" width="12.28125" style="133" customWidth="1"/>
    <col min="260" max="260" width="8.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2.28125" style="133" customWidth="1"/>
    <col min="516" max="516" width="8.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2.28125" style="133" customWidth="1"/>
    <col min="772" max="772" width="8.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2.28125" style="133" customWidth="1"/>
    <col min="1028" max="1028" width="8.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2.28125" style="133" customWidth="1"/>
    <col min="1284" max="1284" width="8.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2.28125" style="133" customWidth="1"/>
    <col min="1540" max="1540" width="8.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2.28125" style="133" customWidth="1"/>
    <col min="1796" max="1796" width="8.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2.28125" style="133" customWidth="1"/>
    <col min="2052" max="2052" width="8.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2.28125" style="133" customWidth="1"/>
    <col min="2308" max="2308" width="8.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2.28125" style="133" customWidth="1"/>
    <col min="2564" max="2564" width="8.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2.28125" style="133" customWidth="1"/>
    <col min="2820" max="2820" width="8.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2.28125" style="133" customWidth="1"/>
    <col min="3076" max="3076" width="8.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2.28125" style="133" customWidth="1"/>
    <col min="3332" max="3332" width="8.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2.28125" style="133" customWidth="1"/>
    <col min="3588" max="3588" width="8.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2.28125" style="133" customWidth="1"/>
    <col min="3844" max="3844" width="8.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2.28125" style="133" customWidth="1"/>
    <col min="4100" max="4100" width="8.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2.28125" style="133" customWidth="1"/>
    <col min="4356" max="4356" width="8.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2.28125" style="133" customWidth="1"/>
    <col min="4612" max="4612" width="8.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2.28125" style="133" customWidth="1"/>
    <col min="4868" max="4868" width="8.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2.28125" style="133" customWidth="1"/>
    <col min="5124" max="5124" width="8.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2.28125" style="133" customWidth="1"/>
    <col min="5380" max="5380" width="8.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2.28125" style="133" customWidth="1"/>
    <col min="5636" max="5636" width="8.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2.28125" style="133" customWidth="1"/>
    <col min="5892" max="5892" width="8.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2.28125" style="133" customWidth="1"/>
    <col min="6148" max="6148" width="8.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2.28125" style="133" customWidth="1"/>
    <col min="6404" max="6404" width="8.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2.28125" style="133" customWidth="1"/>
    <col min="6660" max="6660" width="8.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2.28125" style="133" customWidth="1"/>
    <col min="6916" max="6916" width="8.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2.28125" style="133" customWidth="1"/>
    <col min="7172" max="7172" width="8.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2.28125" style="133" customWidth="1"/>
    <col min="7428" max="7428" width="8.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2.28125" style="133" customWidth="1"/>
    <col min="7684" max="7684" width="8.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2.28125" style="133" customWidth="1"/>
    <col min="7940" max="7940" width="8.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2.28125" style="133" customWidth="1"/>
    <col min="8196" max="8196" width="8.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2.28125" style="133" customWidth="1"/>
    <col min="8452" max="8452" width="8.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2.28125" style="133" customWidth="1"/>
    <col min="8708" max="8708" width="8.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2.28125" style="133" customWidth="1"/>
    <col min="8964" max="8964" width="8.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2.28125" style="133" customWidth="1"/>
    <col min="9220" max="9220" width="8.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2.28125" style="133" customWidth="1"/>
    <col min="9476" max="9476" width="8.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2.28125" style="133" customWidth="1"/>
    <col min="9732" max="9732" width="8.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2.28125" style="133" customWidth="1"/>
    <col min="9988" max="9988" width="8.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2.28125" style="133" customWidth="1"/>
    <col min="10244" max="10244" width="8.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2.28125" style="133" customWidth="1"/>
    <col min="10500" max="10500" width="8.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2.28125" style="133" customWidth="1"/>
    <col min="10756" max="10756" width="8.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2.28125" style="133" customWidth="1"/>
    <col min="11012" max="11012" width="8.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2.28125" style="133" customWidth="1"/>
    <col min="11268" max="11268" width="8.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2.28125" style="133" customWidth="1"/>
    <col min="11524" max="11524" width="8.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2.28125" style="133" customWidth="1"/>
    <col min="11780" max="11780" width="8.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2.28125" style="133" customWidth="1"/>
    <col min="12036" max="12036" width="8.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2.28125" style="133" customWidth="1"/>
    <col min="12292" max="12292" width="8.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2.28125" style="133" customWidth="1"/>
    <col min="12548" max="12548" width="8.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2.28125" style="133" customWidth="1"/>
    <col min="12804" max="12804" width="8.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2.28125" style="133" customWidth="1"/>
    <col min="13060" max="13060" width="8.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2.28125" style="133" customWidth="1"/>
    <col min="13316" max="13316" width="8.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2.28125" style="133" customWidth="1"/>
    <col min="13572" max="13572" width="8.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2.28125" style="133" customWidth="1"/>
    <col min="13828" max="13828" width="8.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2.28125" style="133" customWidth="1"/>
    <col min="14084" max="14084" width="8.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2.28125" style="133" customWidth="1"/>
    <col min="14340" max="14340" width="8.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2.28125" style="133" customWidth="1"/>
    <col min="14596" max="14596" width="8.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2.28125" style="133" customWidth="1"/>
    <col min="14852" max="14852" width="8.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2.28125" style="133" customWidth="1"/>
    <col min="15108" max="15108" width="8.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2.28125" style="133" customWidth="1"/>
    <col min="15364" max="15364" width="8.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2.28125" style="133" customWidth="1"/>
    <col min="15620" max="15620" width="8.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2.28125" style="133" customWidth="1"/>
    <col min="15876" max="15876" width="8.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2.28125" style="133" customWidth="1"/>
    <col min="16132" max="16132" width="8.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8">
      <c r="A1" s="79" t="s">
        <v>24</v>
      </c>
      <c r="C1" s="81"/>
      <c r="D1" s="82" t="s">
        <v>25</v>
      </c>
      <c r="G1" s="84"/>
      <c r="H1" s="85" t="s">
        <v>26</v>
      </c>
      <c r="I1" s="86"/>
      <c r="J1" s="87"/>
    </row>
    <row r="2" spans="2:10" ht="15">
      <c r="B2" s="91"/>
      <c r="C2" s="92"/>
      <c r="D2" s="93" t="s">
        <v>27</v>
      </c>
      <c r="F2" s="94"/>
      <c r="G2" s="84"/>
      <c r="H2" s="95"/>
      <c r="I2" s="96"/>
      <c r="J2" s="97"/>
    </row>
    <row r="3" spans="1:10" ht="13.2">
      <c r="A3" s="98" t="s">
        <v>28</v>
      </c>
      <c r="B3" s="98"/>
      <c r="C3" s="98"/>
      <c r="D3" s="99"/>
      <c r="E3" s="98"/>
      <c r="F3" s="99"/>
      <c r="G3" s="99"/>
      <c r="H3" s="99"/>
      <c r="I3" s="98"/>
      <c r="J3" s="100" t="s">
        <v>29</v>
      </c>
    </row>
    <row r="4" spans="1:10" ht="12.75" thickBot="1">
      <c r="A4" s="101" t="s">
        <v>24</v>
      </c>
      <c r="B4" s="101"/>
      <c r="C4" s="102"/>
      <c r="D4" s="103"/>
      <c r="E4" s="103"/>
      <c r="F4" s="104"/>
      <c r="G4" s="105"/>
      <c r="H4" s="106"/>
      <c r="I4" s="311" t="s">
        <v>30</v>
      </c>
      <c r="J4" s="311"/>
    </row>
    <row r="5" spans="1:10" ht="13.2">
      <c r="A5" s="107"/>
      <c r="B5" s="107"/>
      <c r="C5" s="108"/>
      <c r="D5" s="108"/>
      <c r="E5" s="108"/>
      <c r="F5" s="107"/>
      <c r="G5" s="107"/>
      <c r="H5" s="107"/>
      <c r="I5" s="108"/>
      <c r="J5" s="109"/>
    </row>
    <row r="6" spans="1:22" s="89" customFormat="1" ht="12" customHeight="1">
      <c r="A6" s="111">
        <v>1</v>
      </c>
      <c r="B6" s="112" t="s">
        <v>31</v>
      </c>
      <c r="C6" s="113" t="s">
        <v>129</v>
      </c>
      <c r="D6" s="113"/>
      <c r="E6" s="113"/>
      <c r="F6" s="83"/>
      <c r="G6" s="110"/>
      <c r="H6" s="110"/>
      <c r="I6" s="80"/>
      <c r="J6" s="80"/>
      <c r="K6" s="88"/>
      <c r="V6" s="132"/>
    </row>
    <row r="7" spans="1:22" s="89" customFormat="1" ht="12" customHeight="1">
      <c r="A7" s="90"/>
      <c r="B7" s="114"/>
      <c r="C7" s="80"/>
      <c r="D7" s="80"/>
      <c r="E7" s="115"/>
      <c r="F7" s="113"/>
      <c r="G7" s="110"/>
      <c r="H7" s="110"/>
      <c r="I7" s="80"/>
      <c r="J7" s="80"/>
      <c r="K7" s="88"/>
      <c r="V7" s="132"/>
    </row>
    <row r="8" spans="1:22" s="89" customFormat="1" ht="12" customHeight="1">
      <c r="A8" s="111">
        <v>2</v>
      </c>
      <c r="B8" s="112"/>
      <c r="C8" s="116" t="s">
        <v>95</v>
      </c>
      <c r="D8" s="113"/>
      <c r="E8" s="117"/>
      <c r="F8" s="83" t="s">
        <v>139</v>
      </c>
      <c r="G8" s="118"/>
      <c r="H8" s="119"/>
      <c r="I8" s="119"/>
      <c r="J8" s="119"/>
      <c r="K8" s="120"/>
      <c r="L8" s="121"/>
      <c r="V8" s="132"/>
    </row>
    <row r="9" spans="1:22" s="89" customFormat="1" ht="12" customHeight="1">
      <c r="A9" s="90"/>
      <c r="B9" s="114"/>
      <c r="D9" s="80"/>
      <c r="E9" s="80"/>
      <c r="F9" s="83"/>
      <c r="G9" s="122" t="s">
        <v>139</v>
      </c>
      <c r="H9" s="119"/>
      <c r="I9" s="119"/>
      <c r="J9" s="119"/>
      <c r="K9" s="120"/>
      <c r="L9" s="121"/>
      <c r="V9" s="132"/>
    </row>
    <row r="10" spans="1:22" s="89" customFormat="1" ht="12" customHeight="1">
      <c r="A10" s="111">
        <v>3</v>
      </c>
      <c r="B10" s="113" t="s">
        <v>32</v>
      </c>
      <c r="C10" s="116" t="s">
        <v>130</v>
      </c>
      <c r="D10" s="113"/>
      <c r="E10" s="113"/>
      <c r="F10" s="83"/>
      <c r="G10" s="123" t="s">
        <v>98</v>
      </c>
      <c r="H10" s="119"/>
      <c r="I10" s="119"/>
      <c r="J10" s="119"/>
      <c r="K10" s="120"/>
      <c r="L10" s="121"/>
      <c r="V10" s="132"/>
    </row>
    <row r="11" spans="1:22" s="89" customFormat="1" ht="12" customHeight="1">
      <c r="A11" s="90"/>
      <c r="B11" s="114"/>
      <c r="D11" s="80"/>
      <c r="E11" s="115"/>
      <c r="F11" s="116" t="s">
        <v>140</v>
      </c>
      <c r="G11" s="124"/>
      <c r="H11" s="119"/>
      <c r="I11" s="119"/>
      <c r="J11" s="119"/>
      <c r="K11" s="120"/>
      <c r="L11" s="121"/>
      <c r="V11" s="132"/>
    </row>
    <row r="12" spans="1:22" s="89" customFormat="1" ht="12" customHeight="1" thickBot="1">
      <c r="A12" s="111">
        <v>4</v>
      </c>
      <c r="B12" s="112" t="s">
        <v>33</v>
      </c>
      <c r="C12" s="116" t="s">
        <v>131</v>
      </c>
      <c r="D12" s="113"/>
      <c r="E12" s="117"/>
      <c r="F12" s="83" t="s">
        <v>99</v>
      </c>
      <c r="G12" s="125"/>
      <c r="H12" s="126"/>
      <c r="I12" s="119"/>
      <c r="J12" s="119"/>
      <c r="K12" s="120"/>
      <c r="L12" s="121"/>
      <c r="V12" s="132"/>
    </row>
    <row r="13" spans="1:22" s="89" customFormat="1" ht="12" customHeight="1">
      <c r="A13" s="90"/>
      <c r="B13" s="114"/>
      <c r="D13" s="80"/>
      <c r="E13" s="80"/>
      <c r="F13" s="83"/>
      <c r="G13" s="125"/>
      <c r="H13" s="312" t="s">
        <v>143</v>
      </c>
      <c r="I13" s="313"/>
      <c r="J13" s="119"/>
      <c r="K13" s="120"/>
      <c r="L13" s="121"/>
      <c r="V13" s="132"/>
    </row>
    <row r="14" spans="1:22" s="89" customFormat="1" ht="12" customHeight="1" thickBot="1">
      <c r="A14" s="111">
        <v>5</v>
      </c>
      <c r="B14" s="112" t="s">
        <v>34</v>
      </c>
      <c r="C14" s="116" t="s">
        <v>132</v>
      </c>
      <c r="D14" s="113"/>
      <c r="E14" s="113"/>
      <c r="F14" s="83"/>
      <c r="G14" s="125"/>
      <c r="H14" s="309" t="s">
        <v>99</v>
      </c>
      <c r="I14" s="310"/>
      <c r="J14" s="119"/>
      <c r="K14" s="120"/>
      <c r="L14" s="121"/>
      <c r="V14" s="132"/>
    </row>
    <row r="15" spans="1:22" s="89" customFormat="1" ht="12" customHeight="1">
      <c r="A15" s="90"/>
      <c r="B15" s="114"/>
      <c r="D15" s="80"/>
      <c r="E15" s="115"/>
      <c r="F15" s="113" t="s">
        <v>141</v>
      </c>
      <c r="G15" s="127"/>
      <c r="H15" s="119"/>
      <c r="I15" s="119"/>
      <c r="J15" s="119"/>
      <c r="K15" s="120"/>
      <c r="L15" s="121"/>
      <c r="V15" s="132"/>
    </row>
    <row r="16" spans="1:22" s="89" customFormat="1" ht="12" customHeight="1">
      <c r="A16" s="111">
        <v>6</v>
      </c>
      <c r="B16" s="112" t="s">
        <v>35</v>
      </c>
      <c r="C16" s="116" t="s">
        <v>142</v>
      </c>
      <c r="D16" s="113"/>
      <c r="E16" s="117"/>
      <c r="F16" s="83" t="s">
        <v>98</v>
      </c>
      <c r="G16" s="124"/>
      <c r="H16" s="119"/>
      <c r="I16" s="119"/>
      <c r="J16" s="119"/>
      <c r="K16" s="120"/>
      <c r="L16" s="121"/>
      <c r="V16" s="132"/>
    </row>
    <row r="17" spans="1:22" s="89" customFormat="1" ht="12" customHeight="1">
      <c r="A17" s="90"/>
      <c r="B17" s="114"/>
      <c r="D17" s="80"/>
      <c r="E17" s="80"/>
      <c r="F17" s="83"/>
      <c r="G17" s="128" t="s">
        <v>143</v>
      </c>
      <c r="H17" s="118"/>
      <c r="I17" s="119"/>
      <c r="J17" s="119"/>
      <c r="K17" s="120"/>
      <c r="L17" s="121"/>
      <c r="V17" s="132"/>
    </row>
    <row r="18" spans="1:22" s="89" customFormat="1" ht="12" customHeight="1">
      <c r="A18" s="111">
        <v>7</v>
      </c>
      <c r="B18" s="113"/>
      <c r="C18" s="116" t="s">
        <v>95</v>
      </c>
      <c r="D18" s="113"/>
      <c r="E18" s="113"/>
      <c r="F18" s="83"/>
      <c r="G18" s="129" t="s">
        <v>98</v>
      </c>
      <c r="H18" s="119"/>
      <c r="I18" s="119"/>
      <c r="J18" s="119"/>
      <c r="K18" s="120"/>
      <c r="L18" s="121"/>
      <c r="V18" s="132"/>
    </row>
    <row r="19" spans="1:22" s="89" customFormat="1" ht="12" customHeight="1">
      <c r="A19" s="90"/>
      <c r="B19" s="114"/>
      <c r="D19" s="80"/>
      <c r="E19" s="115"/>
      <c r="F19" s="113" t="s">
        <v>143</v>
      </c>
      <c r="G19" s="118"/>
      <c r="H19" s="119"/>
      <c r="I19" s="119"/>
      <c r="J19" s="119"/>
      <c r="K19" s="120"/>
      <c r="L19" s="121"/>
      <c r="V19" s="132"/>
    </row>
    <row r="20" spans="1:22" s="89" customFormat="1" ht="12" customHeight="1">
      <c r="A20" s="111">
        <v>8</v>
      </c>
      <c r="B20" s="112" t="s">
        <v>36</v>
      </c>
      <c r="C20" s="116" t="s">
        <v>133</v>
      </c>
      <c r="D20" s="113"/>
      <c r="E20" s="117"/>
      <c r="F20" s="83"/>
      <c r="G20" s="119"/>
      <c r="H20" s="119"/>
      <c r="I20" s="119"/>
      <c r="J20" s="119"/>
      <c r="K20" s="120"/>
      <c r="L20" s="121"/>
      <c r="V20" s="132"/>
    </row>
    <row r="21" spans="1:22" s="89" customFormat="1" ht="12" customHeight="1">
      <c r="A21" s="90"/>
      <c r="B21" s="114"/>
      <c r="D21" s="80"/>
      <c r="E21" s="80"/>
      <c r="F21" s="83"/>
      <c r="G21" s="119"/>
      <c r="H21" s="119"/>
      <c r="I21" s="80"/>
      <c r="J21" s="80"/>
      <c r="K21" s="120"/>
      <c r="L21" s="121"/>
      <c r="V21" s="132"/>
    </row>
    <row r="22" spans="1:22" s="89" customFormat="1" ht="12" customHeight="1">
      <c r="A22" s="90"/>
      <c r="B22" s="110"/>
      <c r="C22" s="80"/>
      <c r="D22" s="80"/>
      <c r="E22" s="80"/>
      <c r="F22" s="83"/>
      <c r="G22" s="119"/>
      <c r="H22" s="119"/>
      <c r="I22" s="119"/>
      <c r="J22" s="314"/>
      <c r="K22" s="314"/>
      <c r="L22" s="130"/>
      <c r="V22" s="132"/>
    </row>
    <row r="23" spans="1:22" s="89" customFormat="1" ht="12" customHeight="1">
      <c r="A23" s="111">
        <v>1</v>
      </c>
      <c r="B23" s="112" t="s">
        <v>37</v>
      </c>
      <c r="C23" s="113" t="s">
        <v>134</v>
      </c>
      <c r="D23" s="113"/>
      <c r="E23" s="113"/>
      <c r="F23" s="83"/>
      <c r="G23" s="110"/>
      <c r="H23" s="110"/>
      <c r="I23" s="80"/>
      <c r="J23" s="119"/>
      <c r="K23" s="131"/>
      <c r="L23" s="130"/>
      <c r="V23" s="132"/>
    </row>
    <row r="24" spans="1:22" s="89" customFormat="1" ht="12" customHeight="1">
      <c r="A24" s="90"/>
      <c r="B24" s="114"/>
      <c r="C24" s="80"/>
      <c r="D24" s="80"/>
      <c r="E24" s="115"/>
      <c r="F24" s="113" t="s">
        <v>144</v>
      </c>
      <c r="G24" s="110"/>
      <c r="H24" s="110"/>
      <c r="I24" s="80"/>
      <c r="J24" s="119"/>
      <c r="K24" s="131"/>
      <c r="L24" s="130"/>
      <c r="V24" s="132"/>
    </row>
    <row r="25" spans="1:22" s="89" customFormat="1" ht="12" customHeight="1">
      <c r="A25" s="111">
        <v>2</v>
      </c>
      <c r="B25" s="112"/>
      <c r="C25" s="116" t="s">
        <v>95</v>
      </c>
      <c r="D25" s="113"/>
      <c r="E25" s="117"/>
      <c r="F25" s="83"/>
      <c r="G25" s="118"/>
      <c r="H25" s="119"/>
      <c r="I25" s="119"/>
      <c r="J25" s="119"/>
      <c r="K25" s="131"/>
      <c r="L25" s="130"/>
      <c r="V25" s="132"/>
    </row>
    <row r="26" spans="1:22" s="89" customFormat="1" ht="12" customHeight="1">
      <c r="A26" s="90"/>
      <c r="B26" s="114"/>
      <c r="D26" s="80"/>
      <c r="E26" s="80"/>
      <c r="F26" s="83"/>
      <c r="G26" s="134" t="s">
        <v>144</v>
      </c>
      <c r="H26" s="110"/>
      <c r="I26" s="119"/>
      <c r="J26" s="119"/>
      <c r="K26" s="131"/>
      <c r="L26" s="130"/>
      <c r="V26" s="132"/>
    </row>
    <row r="27" spans="1:22" s="89" customFormat="1" ht="12" customHeight="1">
      <c r="A27" s="111">
        <v>3</v>
      </c>
      <c r="B27" s="113" t="s">
        <v>38</v>
      </c>
      <c r="C27" s="116" t="s">
        <v>145</v>
      </c>
      <c r="D27" s="113"/>
      <c r="E27" s="113"/>
      <c r="F27" s="83"/>
      <c r="G27" s="135">
        <v>20</v>
      </c>
      <c r="H27" s="135"/>
      <c r="I27" s="119"/>
      <c r="J27" s="119"/>
      <c r="K27" s="131"/>
      <c r="L27" s="130"/>
      <c r="V27" s="132"/>
    </row>
    <row r="28" spans="1:22" s="89" customFormat="1" ht="12" customHeight="1">
      <c r="A28" s="90"/>
      <c r="B28" s="114"/>
      <c r="D28" s="80"/>
      <c r="E28" s="115"/>
      <c r="F28" s="116" t="s">
        <v>146</v>
      </c>
      <c r="G28" s="124"/>
      <c r="H28" s="119"/>
      <c r="I28" s="119"/>
      <c r="J28" s="119"/>
      <c r="K28" s="131"/>
      <c r="L28" s="130"/>
      <c r="V28" s="132"/>
    </row>
    <row r="29" spans="1:22" s="89" customFormat="1" ht="12" customHeight="1" thickBot="1">
      <c r="A29" s="111">
        <v>4</v>
      </c>
      <c r="B29" s="112" t="s">
        <v>39</v>
      </c>
      <c r="C29" s="116" t="s">
        <v>135</v>
      </c>
      <c r="D29" s="113"/>
      <c r="E29" s="117"/>
      <c r="F29" s="83" t="s">
        <v>99</v>
      </c>
      <c r="G29" s="125"/>
      <c r="H29" s="126"/>
      <c r="I29" s="119"/>
      <c r="J29" s="119"/>
      <c r="K29" s="131"/>
      <c r="L29" s="130"/>
      <c r="V29" s="132"/>
    </row>
    <row r="30" spans="1:22" s="89" customFormat="1" ht="12" customHeight="1">
      <c r="A30" s="90"/>
      <c r="B30" s="114"/>
      <c r="D30" s="80"/>
      <c r="E30" s="80"/>
      <c r="F30" s="83"/>
      <c r="G30" s="125"/>
      <c r="H30" s="312" t="s">
        <v>147</v>
      </c>
      <c r="I30" s="313"/>
      <c r="J30" s="119"/>
      <c r="K30" s="120"/>
      <c r="L30" s="121"/>
      <c r="V30" s="132"/>
    </row>
    <row r="31" spans="1:22" s="89" customFormat="1" ht="12" customHeight="1" thickBot="1">
      <c r="A31" s="111">
        <v>5</v>
      </c>
      <c r="B31" s="112" t="s">
        <v>40</v>
      </c>
      <c r="C31" s="116" t="s">
        <v>136</v>
      </c>
      <c r="D31" s="113"/>
      <c r="E31" s="113"/>
      <c r="F31" s="83"/>
      <c r="G31" s="125"/>
      <c r="H31" s="309" t="s">
        <v>99</v>
      </c>
      <c r="I31" s="310"/>
      <c r="J31" s="119"/>
      <c r="K31" s="120"/>
      <c r="L31" s="121"/>
      <c r="V31" s="132"/>
    </row>
    <row r="32" spans="1:22" s="89" customFormat="1" ht="12" customHeight="1">
      <c r="A32" s="90"/>
      <c r="B32" s="114"/>
      <c r="D32" s="80"/>
      <c r="E32" s="115"/>
      <c r="F32" s="113" t="s">
        <v>147</v>
      </c>
      <c r="G32" s="127"/>
      <c r="H32" s="119"/>
      <c r="I32" s="119"/>
      <c r="J32" s="119"/>
      <c r="K32" s="120"/>
      <c r="L32" s="121"/>
      <c r="V32" s="132"/>
    </row>
    <row r="33" spans="1:22" s="89" customFormat="1" ht="12" customHeight="1">
      <c r="A33" s="111">
        <v>6</v>
      </c>
      <c r="B33" s="112" t="s">
        <v>41</v>
      </c>
      <c r="C33" s="116" t="s">
        <v>137</v>
      </c>
      <c r="D33" s="113"/>
      <c r="E33" s="117"/>
      <c r="F33" s="83" t="s">
        <v>99</v>
      </c>
      <c r="G33" s="124"/>
      <c r="H33" s="119"/>
      <c r="I33" s="119"/>
      <c r="J33" s="119"/>
      <c r="K33" s="120"/>
      <c r="L33" s="121"/>
      <c r="V33" s="132"/>
    </row>
    <row r="34" spans="1:22" s="89" customFormat="1" ht="12" customHeight="1">
      <c r="A34" s="90"/>
      <c r="B34" s="114"/>
      <c r="D34" s="80"/>
      <c r="E34" s="80"/>
      <c r="F34" s="83"/>
      <c r="G34" s="128" t="s">
        <v>147</v>
      </c>
      <c r="H34" s="118"/>
      <c r="I34" s="119"/>
      <c r="J34" s="119"/>
      <c r="K34" s="120"/>
      <c r="L34" s="121"/>
      <c r="V34" s="132"/>
    </row>
    <row r="35" spans="1:22" s="89" customFormat="1" ht="12" customHeight="1">
      <c r="A35" s="111">
        <v>7</v>
      </c>
      <c r="B35" s="113"/>
      <c r="C35" s="116" t="s">
        <v>95</v>
      </c>
      <c r="D35" s="113"/>
      <c r="E35" s="113"/>
      <c r="F35" s="83"/>
      <c r="G35" s="129" t="s">
        <v>99</v>
      </c>
      <c r="H35" s="119"/>
      <c r="I35" s="119"/>
      <c r="J35" s="119"/>
      <c r="K35" s="120"/>
      <c r="L35" s="121"/>
      <c r="V35" s="132"/>
    </row>
    <row r="36" spans="1:22" s="89" customFormat="1" ht="12" customHeight="1">
      <c r="A36" s="90"/>
      <c r="B36" s="114"/>
      <c r="D36" s="80"/>
      <c r="E36" s="115"/>
      <c r="F36" s="113" t="s">
        <v>148</v>
      </c>
      <c r="G36" s="118"/>
      <c r="H36" s="119"/>
      <c r="I36" s="119"/>
      <c r="J36" s="119"/>
      <c r="K36" s="120"/>
      <c r="L36" s="121"/>
      <c r="V36" s="132"/>
    </row>
    <row r="37" spans="1:22" s="89" customFormat="1" ht="12" customHeight="1">
      <c r="A37" s="111">
        <v>8</v>
      </c>
      <c r="B37" s="112" t="s">
        <v>42</v>
      </c>
      <c r="C37" s="116" t="s">
        <v>138</v>
      </c>
      <c r="D37" s="113"/>
      <c r="E37" s="117"/>
      <c r="F37" s="83"/>
      <c r="G37" s="119"/>
      <c r="H37" s="119"/>
      <c r="I37" s="119"/>
      <c r="J37" s="119"/>
      <c r="K37" s="120"/>
      <c r="L37" s="121"/>
      <c r="V37" s="132"/>
    </row>
    <row r="38" spans="1:22" s="89" customFormat="1" ht="12.75">
      <c r="A38" s="90"/>
      <c r="B38" s="114"/>
      <c r="D38" s="80"/>
      <c r="E38" s="80"/>
      <c r="F38" s="83"/>
      <c r="G38" s="119"/>
      <c r="H38" s="119"/>
      <c r="I38" s="80"/>
      <c r="J38" s="119"/>
      <c r="K38" s="120"/>
      <c r="L38" s="121"/>
      <c r="V38" s="132"/>
    </row>
    <row r="39" spans="1:22" s="89" customFormat="1" ht="12.75">
      <c r="A39" s="90"/>
      <c r="B39" s="110"/>
      <c r="C39" s="80"/>
      <c r="D39" s="80"/>
      <c r="E39" s="80"/>
      <c r="F39" s="80"/>
      <c r="G39" s="119"/>
      <c r="H39" s="119"/>
      <c r="I39" s="119"/>
      <c r="J39" s="119"/>
      <c r="K39" s="120"/>
      <c r="L39" s="121"/>
      <c r="V39" s="132"/>
    </row>
    <row r="40" spans="1:22" s="89" customFormat="1" ht="12.75">
      <c r="A40" s="90"/>
      <c r="B40" s="110"/>
      <c r="C40" s="80"/>
      <c r="D40" s="80"/>
      <c r="E40" s="80"/>
      <c r="F40" s="83"/>
      <c r="G40" s="119"/>
      <c r="H40" s="119"/>
      <c r="I40" s="119"/>
      <c r="J40" s="119"/>
      <c r="K40" s="120"/>
      <c r="L40" s="121"/>
      <c r="V40" s="132"/>
    </row>
    <row r="41" spans="1:22" s="89" customFormat="1" ht="12.75">
      <c r="A41" s="90"/>
      <c r="B41" s="110"/>
      <c r="C41" s="80"/>
      <c r="D41" s="80"/>
      <c r="E41" s="80"/>
      <c r="F41" s="83"/>
      <c r="G41" s="80"/>
      <c r="H41" s="119"/>
      <c r="I41" s="119"/>
      <c r="J41" s="119"/>
      <c r="K41" s="120"/>
      <c r="L41" s="121"/>
      <c r="V41" s="132"/>
    </row>
    <row r="42" spans="1:22" s="89" customFormat="1" ht="12.75">
      <c r="A42" s="90"/>
      <c r="B42" s="110"/>
      <c r="C42" s="80"/>
      <c r="D42" s="80"/>
      <c r="E42" s="80"/>
      <c r="F42" s="83"/>
      <c r="G42" s="126"/>
      <c r="H42" s="119"/>
      <c r="I42" s="119"/>
      <c r="J42" s="119"/>
      <c r="K42" s="120"/>
      <c r="L42" s="121"/>
      <c r="V42" s="132"/>
    </row>
    <row r="43" spans="1:22" s="89" customFormat="1" ht="12.75">
      <c r="A43" s="90"/>
      <c r="B43" s="110"/>
      <c r="C43" s="80"/>
      <c r="D43" s="80"/>
      <c r="E43" s="80"/>
      <c r="F43" s="80"/>
      <c r="G43" s="119"/>
      <c r="H43" s="119"/>
      <c r="I43" s="119"/>
      <c r="J43" s="119"/>
      <c r="K43" s="120"/>
      <c r="L43" s="121"/>
      <c r="V43" s="132"/>
    </row>
    <row r="44" spans="1:22" s="89" customFormat="1" ht="12.75">
      <c r="A44" s="90"/>
      <c r="B44" s="110"/>
      <c r="C44" s="80"/>
      <c r="D44" s="80"/>
      <c r="E44" s="80"/>
      <c r="F44" s="83"/>
      <c r="G44" s="126"/>
      <c r="H44" s="126"/>
      <c r="I44" s="126"/>
      <c r="J44" s="119"/>
      <c r="K44" s="120"/>
      <c r="L44" s="121"/>
      <c r="V44" s="132"/>
    </row>
    <row r="45" spans="1:22" s="89" customFormat="1" ht="12.75">
      <c r="A45" s="90"/>
      <c r="B45" s="110"/>
      <c r="C45" s="80"/>
      <c r="D45" s="80"/>
      <c r="E45" s="80"/>
      <c r="F45" s="83"/>
      <c r="G45" s="126"/>
      <c r="H45" s="80"/>
      <c r="I45" s="126"/>
      <c r="J45" s="119"/>
      <c r="K45" s="120"/>
      <c r="L45" s="121"/>
      <c r="V45" s="132"/>
    </row>
    <row r="46" spans="1:22" s="89" customFormat="1" ht="12.75">
      <c r="A46" s="90"/>
      <c r="B46" s="110"/>
      <c r="C46" s="80"/>
      <c r="D46" s="80"/>
      <c r="E46" s="80"/>
      <c r="F46" s="83"/>
      <c r="G46" s="126"/>
      <c r="H46" s="126"/>
      <c r="I46" s="126"/>
      <c r="J46" s="119"/>
      <c r="K46" s="120"/>
      <c r="L46" s="121"/>
      <c r="V46" s="132"/>
    </row>
    <row r="47" spans="1:22" s="89" customFormat="1" ht="12.75">
      <c r="A47" s="90"/>
      <c r="B47" s="110"/>
      <c r="C47" s="80"/>
      <c r="D47" s="80"/>
      <c r="E47" s="80"/>
      <c r="F47" s="80"/>
      <c r="G47" s="126"/>
      <c r="H47" s="126"/>
      <c r="I47" s="126"/>
      <c r="J47" s="119"/>
      <c r="K47" s="120"/>
      <c r="L47" s="121"/>
      <c r="V47" s="132"/>
    </row>
    <row r="48" spans="1:22" s="89" customFormat="1" ht="12.75">
      <c r="A48" s="90"/>
      <c r="B48" s="110"/>
      <c r="C48" s="119"/>
      <c r="D48" s="80"/>
      <c r="E48" s="80"/>
      <c r="F48" s="83"/>
      <c r="G48" s="119"/>
      <c r="H48" s="119"/>
      <c r="I48" s="119"/>
      <c r="J48" s="119"/>
      <c r="K48" s="120"/>
      <c r="L48" s="121"/>
      <c r="V48" s="132"/>
    </row>
    <row r="49" spans="1:22" s="89" customFormat="1" ht="12.75">
      <c r="A49" s="90"/>
      <c r="B49" s="110"/>
      <c r="C49" s="80"/>
      <c r="D49" s="80"/>
      <c r="E49" s="80"/>
      <c r="F49" s="83"/>
      <c r="G49" s="80"/>
      <c r="H49" s="119"/>
      <c r="I49" s="119"/>
      <c r="J49" s="119"/>
      <c r="K49" s="120"/>
      <c r="L49" s="121"/>
      <c r="V49" s="132"/>
    </row>
    <row r="50" spans="1:22" s="89" customFormat="1" ht="12.75">
      <c r="A50" s="90"/>
      <c r="B50" s="110"/>
      <c r="C50" s="80"/>
      <c r="D50" s="80"/>
      <c r="E50" s="80"/>
      <c r="F50" s="83"/>
      <c r="G50" s="126"/>
      <c r="H50" s="119"/>
      <c r="I50" s="119"/>
      <c r="J50" s="119"/>
      <c r="K50" s="120"/>
      <c r="L50" s="121"/>
      <c r="V50" s="132"/>
    </row>
    <row r="51" spans="1:22" s="89" customFormat="1" ht="12.75">
      <c r="A51" s="90"/>
      <c r="B51" s="110"/>
      <c r="C51" s="80"/>
      <c r="D51" s="80"/>
      <c r="E51" s="80"/>
      <c r="F51" s="80"/>
      <c r="G51" s="110"/>
      <c r="H51" s="119"/>
      <c r="I51" s="119"/>
      <c r="J51" s="119"/>
      <c r="K51" s="120"/>
      <c r="L51" s="121"/>
      <c r="V51" s="132"/>
    </row>
    <row r="52" spans="1:22" s="89" customFormat="1" ht="12.75">
      <c r="A52" s="90"/>
      <c r="B52" s="110"/>
      <c r="C52" s="80"/>
      <c r="D52" s="80"/>
      <c r="E52" s="80"/>
      <c r="F52" s="83"/>
      <c r="G52" s="110"/>
      <c r="H52" s="110"/>
      <c r="I52" s="80"/>
      <c r="J52" s="80"/>
      <c r="K52" s="88"/>
      <c r="V52" s="132"/>
    </row>
  </sheetData>
  <mergeCells count="6">
    <mergeCell ref="H31:I31"/>
    <mergeCell ref="I4:J4"/>
    <mergeCell ref="H13:I13"/>
    <mergeCell ref="H14:I14"/>
    <mergeCell ref="J22:K22"/>
    <mergeCell ref="H30:I30"/>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1]!Jun_Show_CU">
                <anchor moveWithCells="1" sizeWithCells="1">
                  <from>
                    <xdr:col>10</xdr:col>
                    <xdr:colOff>495300</xdr:colOff>
                    <xdr:row>0</xdr:row>
                    <xdr:rowOff>7620</xdr:rowOff>
                  </from>
                  <to>
                    <xdr:col>12</xdr:col>
                    <xdr:colOff>441960</xdr:colOff>
                    <xdr:row>0</xdr:row>
                    <xdr:rowOff>175260</xdr:rowOff>
                  </to>
                </anchor>
              </controlPr>
            </control>
          </mc:Choice>
        </mc:AlternateContent>
        <mc:AlternateContent>
          <mc:Choice Requires="x14">
            <control xmlns:r="http://schemas.openxmlformats.org/officeDocument/2006/relationships" shapeId="3074" r:id="rId5" name="Button 2">
              <controlPr defaultSize="0" print="0" autoFill="0" autoPict="0" macro="[1]!Jun_Hide_CU">
                <anchor moveWithCells="1" sizeWithCells="1">
                  <from>
                    <xdr:col>10</xdr:col>
                    <xdr:colOff>502920</xdr:colOff>
                    <xdr:row>0</xdr:row>
                    <xdr:rowOff>182880</xdr:rowOff>
                  </from>
                  <to>
                    <xdr:col>12</xdr:col>
                    <xdr:colOff>426720</xdr:colOff>
                    <xdr:row>1</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3039A-4CAE-4FA4-9BF6-AF6CAE2875CC}">
  <dimension ref="A1:IU213"/>
  <sheetViews>
    <sheetView showGridLines="0" showZeros="0" zoomScale="50" zoomScaleNormal="50" workbookViewId="0" topLeftCell="A13">
      <selection activeCell="F19" sqref="F19"/>
    </sheetView>
  </sheetViews>
  <sheetFormatPr defaultColWidth="15.28125" defaultRowHeight="12.75"/>
  <cols>
    <col min="1" max="1" width="7.57421875" style="73" customWidth="1"/>
    <col min="2" max="2" width="5.57421875" style="73" customWidth="1"/>
    <col min="3" max="3" width="13.7109375" style="73" customWidth="1"/>
    <col min="4" max="4" width="47.57421875" style="73" customWidth="1"/>
    <col min="5" max="5" width="31.140625" style="73" customWidth="1"/>
    <col min="6" max="6" width="19.28125" style="73" customWidth="1"/>
    <col min="7" max="10" width="18.57421875" style="73" customWidth="1"/>
    <col min="11" max="11" width="14.28125" style="73" customWidth="1"/>
    <col min="12" max="12" width="16.00390625" style="73" customWidth="1"/>
    <col min="13" max="13" width="5.00390625" style="74"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293" t="s">
        <v>0</v>
      </c>
      <c r="I1" s="293"/>
      <c r="J1" s="293"/>
      <c r="K1" s="293"/>
      <c r="L1" s="29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94"/>
      <c r="I2" s="7" t="s">
        <v>1</v>
      </c>
      <c r="J2" s="7"/>
      <c r="K2" s="8"/>
      <c r="L2" s="9"/>
      <c r="N2" s="3"/>
      <c r="O2" s="10" t="str">
        <f>'[3]vnos podatkov'!$A$6</f>
        <v>OP 8-11 - MIDI TENIS</v>
      </c>
      <c r="P2" s="11"/>
      <c r="Q2" s="11"/>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94"/>
      <c r="I3" s="12" t="s">
        <v>2</v>
      </c>
      <c r="J3" s="12"/>
      <c r="K3" s="13">
        <f>'[3]vnos podatkov'!$A$8</f>
        <v>0</v>
      </c>
      <c r="L3" s="136"/>
      <c r="N3" s="3"/>
      <c r="O3" s="14">
        <f>'[3]vnos podatkov'!$A$8</f>
        <v>0</v>
      </c>
      <c r="P3" s="14">
        <f>'[3]vnos podatkov'!$B$8</f>
        <v>0</v>
      </c>
      <c r="Q3" s="14">
        <f>'[3]vnos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95" t="s">
        <v>3</v>
      </c>
      <c r="D4" s="295"/>
      <c r="E4" s="296" t="s">
        <v>58</v>
      </c>
      <c r="F4" s="296">
        <f>'[3]vnos podatkov'!$C$10</f>
        <v>0</v>
      </c>
      <c r="G4" s="297">
        <f>'[3]vnos podatkov'!$C$10</f>
        <v>0</v>
      </c>
      <c r="H4" s="297">
        <f>'[3]vnos podatkov'!$C$10</f>
        <v>0</v>
      </c>
      <c r="I4" s="17" t="s">
        <v>4</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95" t="s">
        <v>5</v>
      </c>
      <c r="D5" s="295"/>
      <c r="E5" s="296" t="str">
        <f>'[3]vnos podatkov'!$A$6</f>
        <v>OP 8-11 - MIDI TENIS</v>
      </c>
      <c r="F5" s="296"/>
      <c r="G5" s="297"/>
      <c r="H5" s="297"/>
      <c r="I5" s="298" t="s">
        <v>43</v>
      </c>
      <c r="J5" s="298"/>
      <c r="K5" s="21"/>
      <c r="L5" s="137"/>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67.5" customHeight="1" thickBot="1">
      <c r="A7" s="1"/>
      <c r="B7" s="315" t="s">
        <v>44</v>
      </c>
      <c r="C7" s="316"/>
      <c r="D7" s="317"/>
      <c r="E7" s="24"/>
      <c r="F7" s="25"/>
      <c r="G7" s="299"/>
      <c r="H7" s="299"/>
      <c r="I7" s="299"/>
      <c r="J7" s="299"/>
      <c r="K7" s="300" t="s">
        <v>8</v>
      </c>
      <c r="L7" s="300" t="s">
        <v>9</v>
      </c>
      <c r="M7" s="74"/>
      <c r="N7" s="27"/>
      <c r="O7" s="301" t="s">
        <v>10</v>
      </c>
      <c r="P7" s="302"/>
      <c r="Q7" s="302"/>
      <c r="R7" s="302"/>
      <c r="S7" s="303"/>
      <c r="T7" s="138"/>
      <c r="U7" s="138"/>
      <c r="V7" s="138"/>
      <c r="W7" s="138"/>
      <c r="X7" s="138"/>
      <c r="Y7" s="138"/>
      <c r="Z7" s="138"/>
      <c r="AA7" s="138"/>
      <c r="AB7" s="138"/>
      <c r="AC7" s="138"/>
      <c r="AD7" s="138"/>
      <c r="AE7" s="138"/>
      <c r="AF7" s="138"/>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t="s">
        <v>11</v>
      </c>
      <c r="D8" s="29" t="s">
        <v>12</v>
      </c>
      <c r="E8" s="29" t="s">
        <v>13</v>
      </c>
      <c r="F8" s="29" t="s">
        <v>14</v>
      </c>
      <c r="G8" s="299"/>
      <c r="H8" s="299"/>
      <c r="I8" s="299"/>
      <c r="J8" s="299"/>
      <c r="K8" s="300"/>
      <c r="L8" s="300"/>
      <c r="M8" s="74"/>
      <c r="N8" s="31"/>
      <c r="O8" s="32" t="s">
        <v>11</v>
      </c>
      <c r="P8" s="32" t="s">
        <v>12</v>
      </c>
      <c r="Q8" s="32" t="s">
        <v>13</v>
      </c>
      <c r="R8" s="32" t="s">
        <v>14</v>
      </c>
      <c r="S8" s="33"/>
      <c r="T8" s="33"/>
      <c r="U8" s="33"/>
      <c r="V8" s="33"/>
      <c r="W8" s="139"/>
      <c r="X8" s="32" t="s">
        <v>11</v>
      </c>
      <c r="Y8" s="32" t="s">
        <v>12</v>
      </c>
      <c r="Z8" s="32" t="s">
        <v>13</v>
      </c>
      <c r="AA8" s="32" t="s">
        <v>14</v>
      </c>
      <c r="AB8" s="139"/>
      <c r="AC8" s="139"/>
      <c r="AD8" s="139"/>
      <c r="AE8" s="139"/>
      <c r="AF8" s="34" t="s">
        <v>15</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69" customHeight="1">
      <c r="A9" s="36">
        <v>4</v>
      </c>
      <c r="B9" s="37">
        <v>1</v>
      </c>
      <c r="C9" s="38" t="str">
        <f>UPPER(IF($A9="","",VLOOKUP($A9,'[3]ž round robin žrebna lista'!$A$7:$R$128,2)))</f>
        <v/>
      </c>
      <c r="D9" s="39" t="str">
        <f>UPPER(IF($A9="","",VLOOKUP($A9,'[3]ž round robin žrebna lista'!$A$7:$R$128,3)))</f>
        <v>LOVŠIN, AJDA</v>
      </c>
      <c r="E9" s="39" t="str">
        <f>PROPER(IF($A9="","",VLOOKUP($A9,'[3]ž round robin žrebna lista'!$A$7:$R$128,4)))</f>
        <v/>
      </c>
      <c r="F9" s="40" t="s">
        <v>119</v>
      </c>
      <c r="G9" s="41"/>
      <c r="H9" s="42" t="s">
        <v>98</v>
      </c>
      <c r="I9" s="42" t="s">
        <v>98</v>
      </c>
      <c r="J9" s="42" t="s">
        <v>98</v>
      </c>
      <c r="K9" s="43">
        <v>3</v>
      </c>
      <c r="L9" s="43">
        <v>1</v>
      </c>
      <c r="M9" s="74">
        <f>IF($A9="","",VLOOKUP($A9,'[3]ž round robin žrebna lista'!$A$7:$R$128,14))</f>
        <v>0</v>
      </c>
      <c r="N9" s="4">
        <v>1</v>
      </c>
      <c r="O9" s="45" t="str">
        <f>UPPER(IF($A9="","",VLOOKUP($A9,'[3]ž round robin žrebna lista'!$A$7:$R$128,2)))</f>
        <v/>
      </c>
      <c r="P9" s="45" t="str">
        <f>UPPER(IF($A9="","",VLOOKUP($A9,'[3]ž round robin žrebna lista'!$A$7:$R$128,3)))</f>
        <v>LOVŠIN, AJDA</v>
      </c>
      <c r="Q9" s="45" t="str">
        <f>PROPER(IF($A9="","",VLOOKUP($A9,'[3]ž round robin žrebna lista'!$A$7:$R$128,4)))</f>
        <v/>
      </c>
      <c r="R9" s="45" t="str">
        <f>UPPER(IF($A9="","",VLOOKUP($A9,'[3]ž round robin žrebna lista'!$A$7:$R$128,5)))</f>
        <v/>
      </c>
      <c r="S9" s="140"/>
      <c r="T9" s="47"/>
      <c r="U9" s="47"/>
      <c r="V9" s="47"/>
      <c r="W9" s="4">
        <v>1</v>
      </c>
      <c r="X9" s="45" t="str">
        <f>UPPER(IF($A9="","",VLOOKUP($A9,'[3]ž round robin žrebna lista'!$A$7:$R$128,2)))</f>
        <v/>
      </c>
      <c r="Y9" s="45" t="str">
        <f>UPPER(IF($A9="","",VLOOKUP($A9,'[3]ž round robin žrebna lista'!$A$7:$R$128,3)))</f>
        <v>LOVŠIN, AJDA</v>
      </c>
      <c r="Z9" s="45" t="str">
        <f>PROPER(IF($A9="","",VLOOKUP($A9,'[3]ž round robin žrebna lista'!$A$7:$R$128,4)))</f>
        <v/>
      </c>
      <c r="AA9" s="45" t="str">
        <f>UPPER(IF($A9="","",VLOOKUP($A9,'[3]ž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6">
        <v>3</v>
      </c>
      <c r="B10" s="37">
        <v>2</v>
      </c>
      <c r="C10" s="38" t="str">
        <f>UPPER(IF($A10="","",VLOOKUP($A10,'[3]ž round robin žrebna lista'!$A$7:$R$128,2)))</f>
        <v/>
      </c>
      <c r="D10" s="39" t="str">
        <f>UPPER(IF($A10="","",VLOOKUP($A10,'[3]ž round robin žrebna lista'!$A$7:$R$128,3)))</f>
        <v>DJURIĆ, MILA MILICA</v>
      </c>
      <c r="E10" s="39" t="str">
        <f>PROPER(IF($A10="","",VLOOKUP($A10,'[3]ž round robin žrebna lista'!$A$7:$R$128,4)))</f>
        <v/>
      </c>
      <c r="F10" s="40" t="s">
        <v>122</v>
      </c>
      <c r="G10" s="42" t="s">
        <v>128</v>
      </c>
      <c r="H10" s="41"/>
      <c r="I10" s="42" t="s">
        <v>99</v>
      </c>
      <c r="J10" s="42" t="s">
        <v>71</v>
      </c>
      <c r="K10" s="43">
        <v>1</v>
      </c>
      <c r="L10" s="43">
        <v>3</v>
      </c>
      <c r="M10" s="74">
        <f>IF($A10="","",VLOOKUP($A10,'[3]ž round robin žrebna lista'!$A$7:$R$128,14))</f>
        <v>0</v>
      </c>
      <c r="N10" s="4">
        <v>2</v>
      </c>
      <c r="O10" s="45" t="str">
        <f>UPPER(IF($A10="","",VLOOKUP($A10,'[3]ž round robin žrebna lista'!$A$7:$R$128,2)))</f>
        <v/>
      </c>
      <c r="P10" s="45" t="str">
        <f>UPPER(IF($A10="","",VLOOKUP($A10,'[3]ž round robin žrebna lista'!$A$7:$R$128,3)))</f>
        <v>DJURIĆ, MILA MILICA</v>
      </c>
      <c r="Q10" s="45" t="str">
        <f>PROPER(IF($A10="","",VLOOKUP($A10,'[3]ž round robin žrebna lista'!$A$7:$R$128,4)))</f>
        <v/>
      </c>
      <c r="R10" s="45" t="str">
        <f>UPPER(IF($A10="","",VLOOKUP($A10,'[3]ž round robin žrebna lista'!$A$7:$R$128,5)))</f>
        <v/>
      </c>
      <c r="S10" s="47"/>
      <c r="T10" s="140"/>
      <c r="U10" s="47"/>
      <c r="V10" s="47"/>
      <c r="W10" s="4">
        <v>2</v>
      </c>
      <c r="X10" s="45" t="str">
        <f>UPPER(IF($A10="","",VLOOKUP($A10,'[3]ž round robin žrebna lista'!$A$7:$R$128,2)))</f>
        <v/>
      </c>
      <c r="Y10" s="45" t="str">
        <f>UPPER(IF($A10="","",VLOOKUP($A10,'[3]ž round robin žrebna lista'!$A$7:$R$128,3)))</f>
        <v>DJURIĆ, MILA MILICA</v>
      </c>
      <c r="Z10" s="45" t="str">
        <f>PROPER(IF($A10="","",VLOOKUP($A10,'[3]ž round robin žrebna lista'!$A$7:$R$128,4)))</f>
        <v/>
      </c>
      <c r="AA10" s="45" t="str">
        <f>UPPER(IF($A10="","",VLOOKUP($A10,'[3]ž round robin žrebna lista'!$A$7:$R$128,5)))</f>
        <v/>
      </c>
      <c r="AB10" s="47" t="str">
        <f>IF(S10="","",IF(S10="1bb","1bb",IF(S10="2bb","2bb",IF(S10=1,0,M9))))</f>
        <v/>
      </c>
      <c r="AC10" s="46"/>
      <c r="AD10" s="47" t="str">
        <f>IF(U10="","",IF(U10="2bb","2bb",IF(U10="3bb","3bb",IF(U10=2,M11,0))))</f>
        <v/>
      </c>
      <c r="AE10" s="47" t="str">
        <f>IF(V10="","",IF(V10="2bb","2bb",IF(V10="4bb","4bb",IF(V10=2,M12,0))))</f>
        <v/>
      </c>
      <c r="AF10" s="48">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6">
        <v>6</v>
      </c>
      <c r="B11" s="49">
        <v>3</v>
      </c>
      <c r="C11" s="38" t="str">
        <f>UPPER(IF($A11="","",VLOOKUP($A11,'[3]ž round robin žrebna lista'!$A$7:$R$128,2)))</f>
        <v/>
      </c>
      <c r="D11" s="39" t="str">
        <f>UPPER(IF($A11="","",VLOOKUP($A11,'[3]ž round robin žrebna lista'!$A$7:$R$128,3)))</f>
        <v>REMIŠTAR, LANA</v>
      </c>
      <c r="E11" s="39" t="str">
        <f>PROPER(IF($A11="","",VLOOKUP($A11,'[3]ž round robin žrebna lista'!$A$7:$R$128,4)))</f>
        <v/>
      </c>
      <c r="F11" s="40" t="s">
        <v>122</v>
      </c>
      <c r="G11" s="42" t="s">
        <v>128</v>
      </c>
      <c r="H11" s="42" t="s">
        <v>71</v>
      </c>
      <c r="I11" s="41"/>
      <c r="J11" s="42" t="s">
        <v>71</v>
      </c>
      <c r="K11" s="43">
        <v>0</v>
      </c>
      <c r="L11" s="43">
        <v>4</v>
      </c>
      <c r="M11" s="74">
        <f>IF($A11="","",VLOOKUP($A11,'[3]ž round robin žrebna lista'!$A$7:$R$128,14))</f>
        <v>0</v>
      </c>
      <c r="N11" s="4">
        <v>3</v>
      </c>
      <c r="O11" s="45" t="str">
        <f>UPPER(IF($A11="","",VLOOKUP($A11,'[3]ž round robin žrebna lista'!$A$7:$R$128,2)))</f>
        <v/>
      </c>
      <c r="P11" s="45" t="str">
        <f>UPPER(IF($A11="","",VLOOKUP($A11,'[3]ž round robin žrebna lista'!$A$7:$R$128,3)))</f>
        <v>REMIŠTAR, LANA</v>
      </c>
      <c r="Q11" s="45" t="str">
        <f>PROPER(IF($A11="","",VLOOKUP($A11,'[3]ž round robin žrebna lista'!$A$7:$R$128,4)))</f>
        <v/>
      </c>
      <c r="R11" s="45" t="str">
        <f>UPPER(IF($A11="","",VLOOKUP($A11,'[3]ž round robin žrebna lista'!$A$7:$R$128,5)))</f>
        <v/>
      </c>
      <c r="S11" s="47"/>
      <c r="T11" s="47"/>
      <c r="U11" s="140"/>
      <c r="V11" s="47"/>
      <c r="W11" s="4">
        <v>3</v>
      </c>
      <c r="X11" s="45" t="str">
        <f>UPPER(IF($A11="","",VLOOKUP($A11,'[3]ž round robin žrebna lista'!$A$7:$R$128,2)))</f>
        <v/>
      </c>
      <c r="Y11" s="45" t="str">
        <f>UPPER(IF($A11="","",VLOOKUP($A11,'[3]ž round robin žrebna lista'!$A$7:$R$128,3)))</f>
        <v>REMIŠTAR, LANA</v>
      </c>
      <c r="Z11" s="45" t="str">
        <f>PROPER(IF($A11="","",VLOOKUP($A11,'[3]ž round robin žrebna lista'!$A$7:$R$128,4)))</f>
        <v/>
      </c>
      <c r="AA11" s="45" t="str">
        <f>UPPER(IF($A11="","",VLOOKUP($A11,'[3]ž round robin žrebna lista'!$A$7:$R$128,5)))</f>
        <v/>
      </c>
      <c r="AB11" s="47" t="str">
        <f>IF(S11="","",IF(S11="1bb","1bb",IF(S11="3bb","3bb",IF(S11=1,0,M9))))</f>
        <v/>
      </c>
      <c r="AC11" s="47" t="str">
        <f>IF(T11="","",IF(T11="2bb","2bb",IF(T11="3bb","3bb",IF(T11=2,0,M10))))</f>
        <v/>
      </c>
      <c r="AD11" s="46"/>
      <c r="AE11" s="47" t="str">
        <f>IF(V11="","",IF(V11="3bb","3bb",IF(V11="4bb","4bb",IF(V11=3,M12,0))))</f>
        <v/>
      </c>
      <c r="AF11" s="48">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6">
        <v>10</v>
      </c>
      <c r="B12" s="37">
        <v>4</v>
      </c>
      <c r="C12" s="38" t="str">
        <f>UPPER(IF($A12="","",VLOOKUP($A12,'[3]ž round robin žrebna lista'!$A$7:$R$128,2)))</f>
        <v/>
      </c>
      <c r="D12" s="39" t="str">
        <f>UPPER(IF($A12="","",VLOOKUP($A12,'[3]ž round robin žrebna lista'!$A$7:$R$128,3)))</f>
        <v>ČOP, IVA</v>
      </c>
      <c r="E12" s="39" t="str">
        <f>PROPER(IF($A12="","",VLOOKUP($A12,'[3]ž round robin žrebna lista'!$A$7:$R$128,4)))</f>
        <v/>
      </c>
      <c r="F12" s="40" t="s">
        <v>126</v>
      </c>
      <c r="G12" s="42" t="s">
        <v>128</v>
      </c>
      <c r="H12" s="42" t="s">
        <v>99</v>
      </c>
      <c r="I12" s="42" t="s">
        <v>99</v>
      </c>
      <c r="J12" s="41"/>
      <c r="K12" s="43">
        <v>2</v>
      </c>
      <c r="L12" s="43">
        <v>2</v>
      </c>
      <c r="M12" s="74">
        <f>IF($A12="","",VLOOKUP($A12,'[3]ž round robin žrebna lista'!$A$7:$R$128,14))</f>
        <v>0</v>
      </c>
      <c r="N12" s="4">
        <v>4</v>
      </c>
      <c r="O12" s="45" t="str">
        <f>UPPER(IF($A12="","",VLOOKUP($A12,'[3]ž round robin žrebna lista'!$A$7:$R$128,2)))</f>
        <v/>
      </c>
      <c r="P12" s="45" t="str">
        <f>UPPER(IF($A12="","",VLOOKUP($A12,'[3]ž round robin žrebna lista'!$A$7:$R$128,3)))</f>
        <v>ČOP, IVA</v>
      </c>
      <c r="Q12" s="45" t="str">
        <f>PROPER(IF($A12="","",VLOOKUP($A12,'[3]ž round robin žrebna lista'!$A$7:$R$128,4)))</f>
        <v/>
      </c>
      <c r="R12" s="45" t="str">
        <f>UPPER(IF($A12="","",VLOOKUP($A12,'[3]ž round robin žrebna lista'!$A$7:$R$128,5)))</f>
        <v/>
      </c>
      <c r="S12" s="47"/>
      <c r="T12" s="47"/>
      <c r="U12" s="47"/>
      <c r="V12" s="140"/>
      <c r="W12" s="4">
        <v>4</v>
      </c>
      <c r="X12" s="45" t="str">
        <f>UPPER(IF($A12="","",VLOOKUP($A12,'[3]ž round robin žrebna lista'!$A$7:$R$128,2)))</f>
        <v/>
      </c>
      <c r="Y12" s="45" t="str">
        <f>UPPER(IF($A12="","",VLOOKUP($A12,'[3]ž round robin žrebna lista'!$A$7:$R$128,3)))</f>
        <v>ČOP, IVA</v>
      </c>
      <c r="Z12" s="45" t="str">
        <f>PROPER(IF($A12="","",VLOOKUP($A12,'[3]ž round robin žrebna lista'!$A$7:$R$128,4)))</f>
        <v/>
      </c>
      <c r="AA12" s="45" t="str">
        <f>UPPER(IF($A12="","",VLOOKUP($A12,'[3]ž round robin žrebna lista'!$A$7:$R$128,5)))</f>
        <v/>
      </c>
      <c r="AB12" s="47" t="str">
        <f>IF(S12="","",IF(S12="1bb","1bb",IF(S12="4bb","4bb",IF(S12=1,0,M9))))</f>
        <v/>
      </c>
      <c r="AC12" s="47" t="str">
        <f>IF(T12="","",IF(T12="2bb","2bb",IF(T12="4bb","4bb",IF(T12=2,0,M10))))</f>
        <v/>
      </c>
      <c r="AD12" s="47" t="str">
        <f>IF(U12="","",IF(U12="3bb","3bb",IF(U12="4bb","4bb",IF(U12=3,0,M11))))</f>
        <v/>
      </c>
      <c r="AE12" s="46"/>
      <c r="AF12" s="48">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thickBot="1">
      <c r="A13" s="50"/>
      <c r="B13" s="51"/>
      <c r="C13" s="52"/>
      <c r="D13" s="53"/>
      <c r="E13" s="53"/>
      <c r="F13" s="54"/>
      <c r="G13" s="55"/>
      <c r="H13" s="55"/>
      <c r="I13" s="55"/>
      <c r="J13" s="56"/>
      <c r="K13" s="57"/>
      <c r="L13" s="57"/>
      <c r="N13" s="4"/>
      <c r="O13" s="11"/>
      <c r="P13" s="11"/>
      <c r="Q13" s="11"/>
      <c r="R13" s="11"/>
      <c r="S13" s="33"/>
      <c r="T13" s="33"/>
      <c r="U13" s="33"/>
      <c r="V13" s="141"/>
      <c r="W13" s="4"/>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5.5" customHeight="1" thickBot="1">
      <c r="A14" s="26"/>
      <c r="B14" s="315" t="s">
        <v>45</v>
      </c>
      <c r="C14" s="316"/>
      <c r="D14" s="317"/>
      <c r="E14" s="24"/>
      <c r="F14" s="25"/>
      <c r="G14" s="299"/>
      <c r="H14" s="299"/>
      <c r="I14" s="299"/>
      <c r="J14" s="299"/>
      <c r="K14" s="300" t="s">
        <v>8</v>
      </c>
      <c r="L14" s="300"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t="s">
        <v>11</v>
      </c>
      <c r="D15" s="29" t="s">
        <v>12</v>
      </c>
      <c r="E15" s="59" t="s">
        <v>13</v>
      </c>
      <c r="F15" s="29" t="s">
        <v>14</v>
      </c>
      <c r="G15" s="299"/>
      <c r="H15" s="299"/>
      <c r="I15" s="299"/>
      <c r="J15" s="299"/>
      <c r="K15" s="300"/>
      <c r="L15" s="300"/>
      <c r="M15" s="74"/>
      <c r="N15" s="31"/>
      <c r="O15" s="32" t="s">
        <v>11</v>
      </c>
      <c r="P15" s="32" t="s">
        <v>12</v>
      </c>
      <c r="Q15" s="32" t="s">
        <v>13</v>
      </c>
      <c r="R15" s="32" t="s">
        <v>14</v>
      </c>
      <c r="S15" s="33"/>
      <c r="T15" s="31"/>
      <c r="U15" s="31"/>
      <c r="V15" s="31"/>
      <c r="W15" s="31"/>
      <c r="X15" s="32" t="s">
        <v>11</v>
      </c>
      <c r="Y15" s="32" t="s">
        <v>12</v>
      </c>
      <c r="Z15" s="32" t="s">
        <v>13</v>
      </c>
      <c r="AA15" s="32" t="s">
        <v>14</v>
      </c>
      <c r="AB15" s="139"/>
      <c r="AC15" s="139"/>
      <c r="AD15" s="139"/>
      <c r="AE15" s="139"/>
      <c r="AF15" s="34" t="s">
        <v>15</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69" customHeight="1">
      <c r="A16" s="36">
        <v>8</v>
      </c>
      <c r="B16" s="37">
        <v>1</v>
      </c>
      <c r="C16" s="38" t="str">
        <f>UPPER(IF($A16="","",VLOOKUP($A16,'[3]ž round robin žrebna lista'!$A$7:$R$128,2)))</f>
        <v/>
      </c>
      <c r="D16" s="39" t="str">
        <f>UPPER(IF($A16="","",VLOOKUP($A16,'[3]ž round robin žrebna lista'!$A$7:$R$128,3)))</f>
        <v>SAVSEK, TESA</v>
      </c>
      <c r="E16" s="39" t="str">
        <f>PROPER(IF($A16="","",VLOOKUP($A16,'[3]ž round robin žrebna lista'!$A$7:$R$128,4)))</f>
        <v/>
      </c>
      <c r="F16" s="40" t="s">
        <v>117</v>
      </c>
      <c r="G16" s="41"/>
      <c r="H16" s="42" t="s">
        <v>128</v>
      </c>
      <c r="I16" s="42" t="s">
        <v>98</v>
      </c>
      <c r="J16" s="42" t="s">
        <v>98</v>
      </c>
      <c r="K16" s="43">
        <v>2</v>
      </c>
      <c r="L16" s="43">
        <v>2</v>
      </c>
      <c r="M16" s="74">
        <f>IF($A16="","",VLOOKUP($A16,'[3]ž round robin žrebna lista'!$A$7:$R$128,14))</f>
        <v>0</v>
      </c>
      <c r="N16" s="4">
        <v>1</v>
      </c>
      <c r="O16" s="45" t="str">
        <f>UPPER(IF($A16="","",VLOOKUP($A16,'[3]ž round robin žrebna lista'!$A$7:$R$128,2)))</f>
        <v/>
      </c>
      <c r="P16" s="45" t="str">
        <f>UPPER(IF($A16="","",VLOOKUP($A16,'[3]ž round robin žrebna lista'!$A$7:$R$128,3)))</f>
        <v>SAVSEK, TESA</v>
      </c>
      <c r="Q16" s="45" t="str">
        <f>PROPER(IF($A16="","",VLOOKUP($A16,'[3]ž round robin žrebna lista'!$A$7:$R$128,4)))</f>
        <v/>
      </c>
      <c r="R16" s="45" t="str">
        <f>UPPER(IF($A16="","",VLOOKUP($A16,'[3]ž round robin žrebna lista'!$A$7:$R$128,5)))</f>
        <v/>
      </c>
      <c r="S16" s="140"/>
      <c r="T16" s="47"/>
      <c r="U16" s="47"/>
      <c r="V16" s="47"/>
      <c r="W16" s="4">
        <v>1</v>
      </c>
      <c r="X16" s="45" t="str">
        <f>UPPER(IF($A16="","",VLOOKUP($A16,'[3]ž round robin žrebna lista'!$A$7:$R$128,2)))</f>
        <v/>
      </c>
      <c r="Y16" s="45" t="str">
        <f>UPPER(IF($A16="","",VLOOKUP($A16,'[3]ž round robin žrebna lista'!$A$7:$R$128,3)))</f>
        <v>SAVSEK, TESA</v>
      </c>
      <c r="Z16" s="45" t="str">
        <f>PROPER(IF($A16="","",VLOOKUP($A16,'[3]ž round robin žrebna lista'!$A$7:$R$128,4)))</f>
        <v/>
      </c>
      <c r="AA16" s="45" t="str">
        <f>UPPER(IF($A16="","",VLOOKUP($A16,'[3]ž round robin žrebna lista'!$A$7:$R$128,5)))</f>
        <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6">
        <v>5</v>
      </c>
      <c r="B17" s="37">
        <v>2</v>
      </c>
      <c r="C17" s="38" t="str">
        <f>UPPER(IF($A17="","",VLOOKUP($A17,'[3]ž round robin žrebna lista'!$A$7:$R$128,2)))</f>
        <v/>
      </c>
      <c r="D17" s="39" t="s">
        <v>124</v>
      </c>
      <c r="E17" s="39" t="str">
        <f>PROPER(IF($A17="","",VLOOKUP($A17,'[3]ž round robin žrebna lista'!$A$7:$R$128,4)))</f>
        <v/>
      </c>
      <c r="F17" s="40" t="s">
        <v>125</v>
      </c>
      <c r="G17" s="42" t="s">
        <v>98</v>
      </c>
      <c r="H17" s="41"/>
      <c r="I17" s="42" t="s">
        <v>99</v>
      </c>
      <c r="J17" s="42" t="s">
        <v>128</v>
      </c>
      <c r="K17" s="43">
        <v>2</v>
      </c>
      <c r="L17" s="43">
        <v>1</v>
      </c>
      <c r="M17" s="74">
        <f>IF($A17="","",VLOOKUP($A17,'[3]ž round robin žrebna lista'!$A$7:$R$128,14))</f>
        <v>0</v>
      </c>
      <c r="N17" s="4">
        <v>2</v>
      </c>
      <c r="O17" s="45" t="str">
        <f>UPPER(IF($A17="","",VLOOKUP($A17,'[3]ž round robin žrebna lista'!$A$7:$R$128,2)))</f>
        <v/>
      </c>
      <c r="P17" s="45" t="str">
        <f>UPPER(IF($A17="","",VLOOKUP($A17,'[3]ž round robin žrebna lista'!$A$7:$R$128,3)))</f>
        <v>PERIC, MILA</v>
      </c>
      <c r="Q17" s="45" t="str">
        <f>PROPER(IF($A17="","",VLOOKUP($A17,'[3]ž round robin žrebna lista'!$A$7:$R$128,4)))</f>
        <v/>
      </c>
      <c r="R17" s="45" t="str">
        <f>UPPER(IF($A17="","",VLOOKUP($A17,'[3]ž round robin žrebna lista'!$A$7:$R$128,5)))</f>
        <v/>
      </c>
      <c r="S17" s="47"/>
      <c r="T17" s="140"/>
      <c r="U17" s="47"/>
      <c r="V17" s="47"/>
      <c r="W17" s="4">
        <v>2</v>
      </c>
      <c r="X17" s="45" t="str">
        <f>UPPER(IF($A17="","",VLOOKUP($A17,'[3]ž round robin žrebna lista'!$A$7:$R$128,2)))</f>
        <v/>
      </c>
      <c r="Y17" s="45" t="str">
        <f>UPPER(IF($A17="","",VLOOKUP($A17,'[3]ž round robin žrebna lista'!$A$7:$R$128,3)))</f>
        <v>PERIC, MILA</v>
      </c>
      <c r="Z17" s="45" t="str">
        <f>PROPER(IF($A17="","",VLOOKUP($A17,'[3]ž round robin žrebna lista'!$A$7:$R$128,4)))</f>
        <v/>
      </c>
      <c r="AA17" s="45" t="str">
        <f>UPPER(IF($A17="","",VLOOKUP($A17,'[3]ž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6">
        <v>9</v>
      </c>
      <c r="B18" s="37">
        <v>3</v>
      </c>
      <c r="C18" s="38" t="str">
        <f>UPPER(IF($A18="","",VLOOKUP($A18,'[3]ž round robin žrebna lista'!$A$7:$R$128,2)))</f>
        <v/>
      </c>
      <c r="D18" s="39" t="str">
        <f>UPPER(IF($A18="","",VLOOKUP($A18,'[3]ž round robin žrebna lista'!$A$7:$R$128,3)))</f>
        <v>STEGOVEC, ELLY</v>
      </c>
      <c r="E18" s="39" t="str">
        <f>PROPER(IF($A18="","",VLOOKUP($A18,'[3]ž round robin žrebna lista'!$A$7:$R$128,4)))</f>
        <v/>
      </c>
      <c r="F18" s="40" t="s">
        <v>122</v>
      </c>
      <c r="G18" s="42" t="s">
        <v>128</v>
      </c>
      <c r="H18" s="42" t="s">
        <v>71</v>
      </c>
      <c r="I18" s="41"/>
      <c r="J18" s="42" t="s">
        <v>99</v>
      </c>
      <c r="K18" s="43">
        <v>1</v>
      </c>
      <c r="L18" s="43">
        <v>3</v>
      </c>
      <c r="M18" s="74">
        <f>IF($A18="","",VLOOKUP($A18,'[3]ž round robin žrebna lista'!$A$7:$R$128,14))</f>
        <v>0</v>
      </c>
      <c r="N18" s="4">
        <v>3</v>
      </c>
      <c r="O18" s="45" t="str">
        <f>UPPER(IF($A18="","",VLOOKUP($A18,'[3]ž round robin žrebna lista'!$A$7:$R$128,2)))</f>
        <v/>
      </c>
      <c r="P18" s="45" t="str">
        <f>UPPER(IF($A18="","",VLOOKUP($A18,'[3]ž round robin žrebna lista'!$A$7:$R$128,3)))</f>
        <v>STEGOVEC, ELLY</v>
      </c>
      <c r="Q18" s="45" t="str">
        <f>PROPER(IF($A18="","",VLOOKUP($A18,'[3]ž round robin žrebna lista'!$A$7:$R$128,4)))</f>
        <v/>
      </c>
      <c r="R18" s="45" t="str">
        <f>UPPER(IF($A18="","",VLOOKUP($A18,'[3]ž round robin žrebna lista'!$A$7:$R$128,5)))</f>
        <v/>
      </c>
      <c r="S18" s="47"/>
      <c r="T18" s="47"/>
      <c r="U18" s="140"/>
      <c r="V18" s="47"/>
      <c r="W18" s="4">
        <v>3</v>
      </c>
      <c r="X18" s="45" t="str">
        <f>UPPER(IF($A18="","",VLOOKUP($A18,'[3]ž round robin žrebna lista'!$A$7:$R$128,2)))</f>
        <v/>
      </c>
      <c r="Y18" s="45" t="str">
        <f>UPPER(IF($A18="","",VLOOKUP($A18,'[3]ž round robin žrebna lista'!$A$7:$R$128,3)))</f>
        <v>STEGOVEC, ELLY</v>
      </c>
      <c r="Z18" s="45" t="str">
        <f>PROPER(IF($A18="","",VLOOKUP($A18,'[3]ž round robin žrebna lista'!$A$7:$R$128,4)))</f>
        <v/>
      </c>
      <c r="AA18" s="45" t="str">
        <f>UPPER(IF($A18="","",VLOOKUP($A18,'[3]ž round robin žrebna lista'!$A$7:$R$128,5)))</f>
        <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69" customHeight="1">
      <c r="A19" s="36">
        <v>7</v>
      </c>
      <c r="B19" s="37">
        <v>4</v>
      </c>
      <c r="C19" s="38" t="str">
        <f>UPPER(IF($A19="","",VLOOKUP($A19,'[3]ž round robin žrebna lista'!$A$7:$R$128,2)))</f>
        <v/>
      </c>
      <c r="D19" s="39" t="str">
        <f>UPPER(IF($A19="","",VLOOKUP($A19,'[3]ž round robin žrebna lista'!$A$7:$R$128,3)))</f>
        <v>SATLER, ISABELLA</v>
      </c>
      <c r="E19" s="39" t="str">
        <f>PROPER(IF($A19="","",VLOOKUP($A19,'[3]ž round robin žrebna lista'!$A$7:$R$128,4)))</f>
        <v/>
      </c>
      <c r="F19" s="40" t="s">
        <v>119</v>
      </c>
      <c r="G19" s="42" t="s">
        <v>128</v>
      </c>
      <c r="H19" s="42" t="s">
        <v>98</v>
      </c>
      <c r="I19" s="42" t="s">
        <v>71</v>
      </c>
      <c r="J19" s="41"/>
      <c r="K19" s="43">
        <v>1</v>
      </c>
      <c r="L19" s="43">
        <v>4</v>
      </c>
      <c r="M19" s="74">
        <f>IF($A19="","",VLOOKUP($A19,'[3]ž round robin žrebna lista'!$A$7:$R$128,14))</f>
        <v>0</v>
      </c>
      <c r="N19" s="4">
        <v>4</v>
      </c>
      <c r="O19" s="45" t="str">
        <f>UPPER(IF($A19="","",VLOOKUP($A19,'[3]ž round robin žrebna lista'!$A$7:$R$128,2)))</f>
        <v/>
      </c>
      <c r="P19" s="45" t="str">
        <f>UPPER(IF($A19="","",VLOOKUP($A19,'[3]ž round robin žrebna lista'!$A$7:$R$128,3)))</f>
        <v>SATLER, ISABELLA</v>
      </c>
      <c r="Q19" s="45" t="str">
        <f>PROPER(IF($A19="","",VLOOKUP($A19,'[3]ž round robin žrebna lista'!$A$7:$R$128,4)))</f>
        <v/>
      </c>
      <c r="R19" s="45" t="str">
        <f>UPPER(IF($A19="","",VLOOKUP($A19,'[3]ž round robin žrebna lista'!$A$7:$R$128,5)))</f>
        <v/>
      </c>
      <c r="S19" s="47"/>
      <c r="T19" s="47"/>
      <c r="U19" s="47"/>
      <c r="V19" s="140"/>
      <c r="W19" s="4">
        <v>4</v>
      </c>
      <c r="X19" s="45" t="str">
        <f>UPPER(IF($A19="","",VLOOKUP($A19,'[3]ž round robin žrebna lista'!$A$7:$R$128,2)))</f>
        <v/>
      </c>
      <c r="Y19" s="45" t="str">
        <f>UPPER(IF($A19="","",VLOOKUP($A19,'[3]ž round robin žrebna lista'!$A$7:$R$128,3)))</f>
        <v>SATLER, ISABELLA</v>
      </c>
      <c r="Z19" s="45" t="str">
        <f>PROPER(IF($A19="","",VLOOKUP($A19,'[3]ž round robin žrebna lista'!$A$7:$R$128,4)))</f>
        <v/>
      </c>
      <c r="AA19" s="45" t="str">
        <f>UPPER(IF($A19="","",VLOOKUP($A19,'[3]ž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5.5" customHeight="1" thickBot="1">
      <c r="A20" s="50"/>
      <c r="B20" s="51"/>
      <c r="C20" s="52"/>
      <c r="D20" s="53"/>
      <c r="E20" s="53"/>
      <c r="F20" s="54"/>
      <c r="G20" s="55"/>
      <c r="H20" s="55"/>
      <c r="I20" s="55"/>
      <c r="J20" s="56"/>
      <c r="K20" s="57"/>
      <c r="L20" s="57"/>
      <c r="N20" s="4"/>
      <c r="O20" s="11"/>
      <c r="P20" s="11"/>
      <c r="Q20" s="11"/>
      <c r="R20" s="11"/>
      <c r="S20" s="33"/>
      <c r="T20" s="33"/>
      <c r="U20" s="33"/>
      <c r="V20" s="141"/>
      <c r="W20" s="4"/>
      <c r="X20" s="11"/>
      <c r="Y20" s="11"/>
      <c r="Z20" s="11"/>
      <c r="AA20" s="11"/>
      <c r="AB20" s="33"/>
      <c r="AC20" s="33"/>
      <c r="AD20" s="33"/>
      <c r="AE20" s="58"/>
      <c r="AF20" s="32"/>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
      <c r="B21" s="315" t="s">
        <v>175</v>
      </c>
      <c r="C21" s="316"/>
      <c r="D21" s="317"/>
      <c r="E21" s="24"/>
      <c r="F21" s="25"/>
      <c r="G21" s="299"/>
      <c r="H21" s="299"/>
      <c r="I21" s="299"/>
      <c r="J21" s="299"/>
      <c r="K21" s="300" t="s">
        <v>8</v>
      </c>
      <c r="L21" s="300"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5" customFormat="1" ht="40.5" customHeight="1">
      <c r="A22" s="142"/>
      <c r="B22" s="142"/>
      <c r="C22" s="29" t="s">
        <v>11</v>
      </c>
      <c r="D22" s="29" t="s">
        <v>12</v>
      </c>
      <c r="E22" s="59" t="s">
        <v>13</v>
      </c>
      <c r="F22" s="29" t="s">
        <v>14</v>
      </c>
      <c r="G22" s="299"/>
      <c r="H22" s="299"/>
      <c r="I22" s="299"/>
      <c r="J22" s="299"/>
      <c r="K22" s="300"/>
      <c r="L22" s="300"/>
      <c r="M22" s="74"/>
      <c r="N22" s="31"/>
      <c r="O22" s="32" t="s">
        <v>11</v>
      </c>
      <c r="P22" s="32" t="s">
        <v>12</v>
      </c>
      <c r="Q22" s="32" t="s">
        <v>13</v>
      </c>
      <c r="R22" s="32" t="s">
        <v>14</v>
      </c>
      <c r="S22" s="33"/>
      <c r="T22" s="31"/>
      <c r="U22" s="31"/>
      <c r="V22" s="31"/>
      <c r="W22" s="31"/>
      <c r="X22" s="32" t="s">
        <v>11</v>
      </c>
      <c r="Y22" s="32" t="s">
        <v>12</v>
      </c>
      <c r="Z22" s="32" t="s">
        <v>13</v>
      </c>
      <c r="AA22" s="32" t="s">
        <v>14</v>
      </c>
      <c r="AB22" s="139"/>
      <c r="AC22" s="139"/>
      <c r="AD22" s="139"/>
      <c r="AE22" s="139"/>
      <c r="AF22" s="34" t="s">
        <v>15</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ht="69" customHeight="1">
      <c r="A23" s="36">
        <v>1</v>
      </c>
      <c r="B23" s="37">
        <v>1</v>
      </c>
      <c r="C23" s="38" t="str">
        <f>UPPER(IF($A23="","",VLOOKUP($A23,'[3]ž round robin žrebna lista'!$A$7:$R$128,2)))</f>
        <v/>
      </c>
      <c r="D23" s="39" t="str">
        <f>UPPER(IF($A23="","",VLOOKUP($A23,'[3]ž round robin žrebna lista'!$A$7:$R$128,3)))</f>
        <v>BABIC, VERONIKA</v>
      </c>
      <c r="E23" s="39" t="str">
        <f>PROPER(IF($A23="","",VLOOKUP($A23,'[3]ž round robin žrebna lista'!$A$7:$R$128,4)))</f>
        <v/>
      </c>
      <c r="F23" s="40" t="s">
        <v>122</v>
      </c>
      <c r="G23" s="41"/>
      <c r="H23" s="42" t="s">
        <v>99</v>
      </c>
      <c r="I23" s="42" t="s">
        <v>98</v>
      </c>
      <c r="J23" s="42" t="s">
        <v>99</v>
      </c>
      <c r="K23" s="43">
        <v>3</v>
      </c>
      <c r="L23" s="43">
        <v>1</v>
      </c>
      <c r="M23" s="74">
        <f>IF($A23="","",VLOOKUP($A23,'[3]ž round robin žrebna lista'!$A$7:$R$128,14))</f>
        <v>0</v>
      </c>
      <c r="N23" s="4">
        <v>1</v>
      </c>
      <c r="O23" s="45" t="str">
        <f>UPPER(IF($A23="","",VLOOKUP($A23,'[3]ž round robin žrebna lista'!$A$7:$R$128,2)))</f>
        <v/>
      </c>
      <c r="P23" s="45" t="str">
        <f>UPPER(IF($A23="","",VLOOKUP($A23,'[3]ž round robin žrebna lista'!$A$7:$R$128,3)))</f>
        <v>BABIC, VERONIKA</v>
      </c>
      <c r="Q23" s="45" t="str">
        <f>PROPER(IF($A23="","",VLOOKUP($A23,'[3]ž round robin žrebna lista'!$A$7:$R$128,4)))</f>
        <v/>
      </c>
      <c r="R23" s="45" t="str">
        <f>UPPER(IF($A23="","",VLOOKUP($A23,'[3]ž round robin žrebna lista'!$A$7:$R$128,5)))</f>
        <v/>
      </c>
      <c r="S23" s="140"/>
      <c r="T23" s="47"/>
      <c r="U23" s="47"/>
      <c r="V23" s="47"/>
      <c r="W23" s="4">
        <v>1</v>
      </c>
      <c r="X23" s="45" t="str">
        <f>UPPER(IF($A23="","",VLOOKUP($A23,'[3]ž round robin žrebna lista'!$A$7:$R$128,2)))</f>
        <v/>
      </c>
      <c r="Y23" s="45" t="str">
        <f>UPPER(IF($A23="","",VLOOKUP($A23,'[3]ž round robin žrebna lista'!$A$7:$R$128,3)))</f>
        <v>BABIC, VERONIKA</v>
      </c>
      <c r="Z23" s="45" t="str">
        <f>PROPER(IF($A23="","",VLOOKUP($A23,'[3]ž round robin žrebna lista'!$A$7:$R$128,4)))</f>
        <v/>
      </c>
      <c r="AA23" s="45" t="str">
        <f>UPPER(IF($A23="","",VLOOKUP($A23,'[3]ž round robin žrebna lista'!$A$7:$R$128,5)))</f>
        <v/>
      </c>
      <c r="AB23" s="46"/>
      <c r="AC23" s="47" t="str">
        <f>IF(T23="","",IF(T23="1bb","1bb",IF(T23="2bb","2bb",IF(T23=1,$M24,0))))</f>
        <v/>
      </c>
      <c r="AD23" s="47" t="str">
        <f>IF(U23="","",IF(U23="1bb","1bb",IF(U23="3bb","3bb",IF(U23=1,$M25,0))))</f>
        <v/>
      </c>
      <c r="AE23" s="47"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6">
        <v>2</v>
      </c>
      <c r="B24" s="37">
        <v>2</v>
      </c>
      <c r="C24" s="38" t="str">
        <f>UPPER(IF($A24="","",VLOOKUP($A24,'[3]ž round robin žrebna lista'!$A$7:$R$128,2)))</f>
        <v/>
      </c>
      <c r="D24" s="39" t="str">
        <f>UPPER(IF($A24="","",VLOOKUP($A24,'[3]ž round robin žrebna lista'!$A$7:$R$128,3)))</f>
        <v>COKAN, VARIS</v>
      </c>
      <c r="E24" s="39" t="str">
        <f>PROPER(IF($A24="","",VLOOKUP($A24,'[3]ž round robin žrebna lista'!$A$7:$R$128,4)))</f>
        <v/>
      </c>
      <c r="F24" s="40" t="s">
        <v>125</v>
      </c>
      <c r="G24" s="42" t="s">
        <v>71</v>
      </c>
      <c r="H24" s="41"/>
      <c r="I24" s="42" t="s">
        <v>98</v>
      </c>
      <c r="J24" s="42" t="s">
        <v>98</v>
      </c>
      <c r="K24" s="43">
        <v>2</v>
      </c>
      <c r="L24" s="43">
        <v>2</v>
      </c>
      <c r="M24" s="74">
        <f>IF($A24="","",VLOOKUP($A24,'[3]ž round robin žrebna lista'!$A$7:$R$128,14))</f>
        <v>0</v>
      </c>
      <c r="N24" s="4">
        <v>2</v>
      </c>
      <c r="O24" s="45" t="str">
        <f>UPPER(IF($A24="","",VLOOKUP($A24,'[3]ž round robin žrebna lista'!$A$7:$R$128,2)))</f>
        <v/>
      </c>
      <c r="P24" s="45" t="str">
        <f>UPPER(IF($A24="","",VLOOKUP($A24,'[3]ž round robin žrebna lista'!$A$7:$R$128,3)))</f>
        <v>COKAN, VARIS</v>
      </c>
      <c r="Q24" s="45" t="str">
        <f>PROPER(IF($A24="","",VLOOKUP($A24,'[3]ž round robin žrebna lista'!$A$7:$R$128,4)))</f>
        <v/>
      </c>
      <c r="R24" s="45" t="str">
        <f>UPPER(IF($A24="","",VLOOKUP($A24,'[3]ž round robin žrebna lista'!$A$7:$R$128,5)))</f>
        <v/>
      </c>
      <c r="S24" s="47"/>
      <c r="T24" s="140"/>
      <c r="U24" s="47"/>
      <c r="V24" s="47"/>
      <c r="W24" s="4">
        <v>2</v>
      </c>
      <c r="X24" s="45" t="str">
        <f>UPPER(IF($A24="","",VLOOKUP($A24,'[3]ž round robin žrebna lista'!$A$7:$R$128,2)))</f>
        <v/>
      </c>
      <c r="Y24" s="45" t="str">
        <f>UPPER(IF($A24="","",VLOOKUP($A24,'[3]ž round robin žrebna lista'!$A$7:$R$128,3)))</f>
        <v>COKAN, VARIS</v>
      </c>
      <c r="Z24" s="45" t="str">
        <f>PROPER(IF($A24="","",VLOOKUP($A24,'[3]ž round robin žrebna lista'!$A$7:$R$128,4)))</f>
        <v/>
      </c>
      <c r="AA24" s="45" t="str">
        <f>UPPER(IF($A24="","",VLOOKUP($A24,'[3]ž round robin žrebna lista'!$A$7:$R$128,5)))</f>
        <v/>
      </c>
      <c r="AB24" s="47" t="str">
        <f>IF(S24="","",IF(S24="1bb","1bb",IF(S24="2bb","2bb",IF(S24=1,0,M23))))</f>
        <v/>
      </c>
      <c r="AC24" s="46"/>
      <c r="AD24" s="47" t="str">
        <f>IF(U24="","",IF(U24="2bb","2bb",IF(U24="3bb","3bb",IF(U24=2,M25,0))))</f>
        <v/>
      </c>
      <c r="AE24" s="47"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6">
        <v>11</v>
      </c>
      <c r="B25" s="37">
        <v>3</v>
      </c>
      <c r="C25" s="38" t="str">
        <f>UPPER(IF($A25="","",VLOOKUP($A25,'[3]ž round robin žrebna lista'!$A$7:$R$128,2)))</f>
        <v/>
      </c>
      <c r="D25" s="39" t="str">
        <f>UPPER(IF($A25="","",VLOOKUP($A25,'[3]ž round robin žrebna lista'!$A$7:$R$128,3)))</f>
        <v>ŠKOFLEK, ISABELA</v>
      </c>
      <c r="E25" s="39" t="str">
        <f>PROPER(IF($A25="","",VLOOKUP($A25,'[3]ž round robin žrebna lista'!$A$7:$R$128,4)))</f>
        <v/>
      </c>
      <c r="F25" s="40" t="s">
        <v>125</v>
      </c>
      <c r="G25" s="42" t="s">
        <v>128</v>
      </c>
      <c r="H25" s="42" t="s">
        <v>128</v>
      </c>
      <c r="I25" s="41"/>
      <c r="J25" s="42" t="s">
        <v>98</v>
      </c>
      <c r="K25" s="43">
        <v>1</v>
      </c>
      <c r="L25" s="43">
        <v>3</v>
      </c>
      <c r="M25" s="74">
        <f>IF($A25="","",VLOOKUP($A25,'[3]ž round robin žrebna lista'!$A$7:$R$128,14))</f>
        <v>0</v>
      </c>
      <c r="N25" s="4">
        <v>3</v>
      </c>
      <c r="O25" s="45" t="str">
        <f>UPPER(IF($A25="","",VLOOKUP($A25,'[3]ž round robin žrebna lista'!$A$7:$R$128,2)))</f>
        <v/>
      </c>
      <c r="P25" s="45" t="str">
        <f>UPPER(IF($A25="","",VLOOKUP($A25,'[3]ž round robin žrebna lista'!$A$7:$R$128,3)))</f>
        <v>ŠKOFLEK, ISABELA</v>
      </c>
      <c r="Q25" s="45" t="str">
        <f>PROPER(IF($A25="","",VLOOKUP($A25,'[3]ž round robin žrebna lista'!$A$7:$R$128,4)))</f>
        <v/>
      </c>
      <c r="R25" s="45" t="str">
        <f>UPPER(IF($A25="","",VLOOKUP($A25,'[3]ž round robin žrebna lista'!$A$7:$R$128,5)))</f>
        <v/>
      </c>
      <c r="S25" s="47"/>
      <c r="T25" s="47"/>
      <c r="U25" s="140"/>
      <c r="V25" s="47"/>
      <c r="W25" s="4">
        <v>3</v>
      </c>
      <c r="X25" s="45" t="str">
        <f>UPPER(IF($A25="","",VLOOKUP($A25,'[3]ž round robin žrebna lista'!$A$7:$R$128,2)))</f>
        <v/>
      </c>
      <c r="Y25" s="45" t="str">
        <f>UPPER(IF($A25="","",VLOOKUP($A25,'[3]ž round robin žrebna lista'!$A$7:$R$128,3)))</f>
        <v>ŠKOFLEK, ISABELA</v>
      </c>
      <c r="Z25" s="45" t="str">
        <f>PROPER(IF($A25="","",VLOOKUP($A25,'[3]ž round robin žrebna lista'!$A$7:$R$128,4)))</f>
        <v/>
      </c>
      <c r="AA25" s="45" t="str">
        <f>UPPER(IF($A25="","",VLOOKUP($A25,'[3]ž round robin žrebna lista'!$A$7:$R$128,5)))</f>
        <v/>
      </c>
      <c r="AB25" s="47" t="str">
        <f>IF(S25="","",IF(S25="1bb","1bb",IF(S25="3bb","3bb",IF(S25=1,0,M23))))</f>
        <v/>
      </c>
      <c r="AC25" s="47" t="str">
        <f>IF(T25="","",IF(T25="2bb","2bb",IF(T25="3bb","3bb",IF(T25=2,0,M24))))</f>
        <v/>
      </c>
      <c r="AD25" s="46"/>
      <c r="AE25" s="47"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6"/>
      <c r="B26" s="37">
        <v>4</v>
      </c>
      <c r="C26" s="38" t="str">
        <f>UPPER(IF($A26="","",VLOOKUP($A26,'[3]ž round robin žrebna lista'!$A$7:$R$128,2)))</f>
        <v/>
      </c>
      <c r="D26" s="39" t="s">
        <v>123</v>
      </c>
      <c r="E26" s="39" t="str">
        <f>PROPER(IF($A26="","",VLOOKUP($A26,'[3]ž round robin žrebna lista'!$A$7:$R$128,4)))</f>
        <v/>
      </c>
      <c r="F26" s="40" t="s">
        <v>122</v>
      </c>
      <c r="G26" s="42" t="s">
        <v>71</v>
      </c>
      <c r="H26" s="42" t="s">
        <v>128</v>
      </c>
      <c r="I26" s="42" t="s">
        <v>128</v>
      </c>
      <c r="J26" s="41"/>
      <c r="K26" s="43">
        <v>0</v>
      </c>
      <c r="L26" s="43">
        <v>4</v>
      </c>
      <c r="M26" s="74" t="str">
        <f>IF($A26="","",VLOOKUP($A26,'[3]ž round robin žrebna lista'!$A$7:$R$128,14))</f>
        <v/>
      </c>
      <c r="N26" s="4">
        <v>4</v>
      </c>
      <c r="O26" s="45" t="str">
        <f>UPPER(IF($A26="","",VLOOKUP($A26,'[3]ž round robin žrebna lista'!$A$7:$R$128,2)))</f>
        <v/>
      </c>
      <c r="P26" s="45" t="str">
        <f>UPPER(IF($A26="","",VLOOKUP($A26,'[3]ž round robin žrebna lista'!$A$7:$R$128,3)))</f>
        <v/>
      </c>
      <c r="Q26" s="45" t="str">
        <f>PROPER(IF($A26="","",VLOOKUP($A26,'[3]ž round robin žrebna lista'!$A$7:$R$128,4)))</f>
        <v/>
      </c>
      <c r="R26" s="45" t="str">
        <f>UPPER(IF($A26="","",VLOOKUP($A26,'[3]ž round robin žrebna lista'!$A$7:$R$128,5)))</f>
        <v/>
      </c>
      <c r="S26" s="47"/>
      <c r="T26" s="47"/>
      <c r="U26" s="47"/>
      <c r="V26" s="140"/>
      <c r="W26" s="4">
        <v>4</v>
      </c>
      <c r="X26" s="45" t="str">
        <f>UPPER(IF($A26="","",VLOOKUP($A26,'[3]ž round robin žrebna lista'!$A$7:$R$128,2)))</f>
        <v/>
      </c>
      <c r="Y26" s="45" t="str">
        <f>UPPER(IF($A26="","",VLOOKUP($A26,'[3]ž round robin žrebna lista'!$A$7:$R$128,3)))</f>
        <v/>
      </c>
      <c r="Z26" s="45" t="str">
        <f>PROPER(IF($A26="","",VLOOKUP($A26,'[3]ž round robin žrebna lista'!$A$7:$R$128,4)))</f>
        <v/>
      </c>
      <c r="AA26" s="45" t="str">
        <f>UPPER(IF($A26="","",VLOOKUP($A26,'[3]ž round robin žrebna lista'!$A$7:$R$128,5)))</f>
        <v/>
      </c>
      <c r="AB26" s="47" t="str">
        <f>IF(S26="","",IF(S26="1bb","1bb",IF(S26="4bb","4bb",IF(S26=1,0,M23))))</f>
        <v/>
      </c>
      <c r="AC26" s="47" t="str">
        <f>IF(T26="","",IF(T26="2bb","2bb",IF(T26="4bb","4bb",IF(T26=2,0,M24))))</f>
        <v/>
      </c>
      <c r="AD26" s="47" t="str">
        <f>IF(U26="","",IF(U26="3bb","3bb",IF(U26="4bb","4bb",IF(U26=3,0,M25))))</f>
        <v/>
      </c>
      <c r="AE26" s="46"/>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305"/>
      <c r="B27" s="305"/>
      <c r="C27" s="306"/>
      <c r="D27" s="306"/>
      <c r="E27" s="1"/>
      <c r="F27" s="60" t="s">
        <v>18</v>
      </c>
      <c r="G27" s="61" t="s">
        <v>59</v>
      </c>
      <c r="H27" s="61"/>
      <c r="I27" s="61"/>
      <c r="J27" s="62" t="s">
        <v>19</v>
      </c>
      <c r="K27" s="307"/>
      <c r="L27" s="307"/>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8" customFormat="1" ht="50.1" customHeight="1">
      <c r="A28" s="305"/>
      <c r="B28" s="305"/>
      <c r="C28" s="63" t="s">
        <v>20</v>
      </c>
      <c r="D28" s="1"/>
      <c r="E28" s="1"/>
      <c r="F28" s="64" t="s">
        <v>21</v>
      </c>
      <c r="G28" s="308" t="str">
        <f>'[3]vnos podatkov'!$E$10</f>
        <v>ANJA REGENT</v>
      </c>
      <c r="H28" s="308" t="str">
        <f>'[3]vnos podatkov'!$E$10</f>
        <v>ANJA REGENT</v>
      </c>
      <c r="I28" s="308" t="str">
        <f>'[3]vnos podatkov'!$E$10</f>
        <v>ANJA REGENT</v>
      </c>
      <c r="J28" s="62" t="s">
        <v>19</v>
      </c>
      <c r="K28" s="304"/>
      <c r="L28" s="304"/>
      <c r="M28" s="74"/>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12" ht="50.1" customHeight="1">
      <c r="A29" s="305"/>
      <c r="B29" s="305"/>
      <c r="C29" s="66" t="s">
        <v>22</v>
      </c>
      <c r="D29" s="1"/>
      <c r="E29" s="1"/>
      <c r="F29" s="60" t="s">
        <v>46</v>
      </c>
      <c r="G29" s="308"/>
      <c r="H29" s="308"/>
      <c r="I29" s="308"/>
      <c r="J29" s="62" t="s">
        <v>19</v>
      </c>
      <c r="K29" s="304"/>
      <c r="L29" s="304"/>
    </row>
    <row r="30" spans="1:255" ht="12.75">
      <c r="A30" s="305"/>
      <c r="B30" s="305"/>
      <c r="C30" s="305"/>
      <c r="D30" s="305"/>
      <c r="E30" s="305"/>
      <c r="F30" s="305"/>
      <c r="G30" s="305"/>
      <c r="H30" s="305"/>
      <c r="I30" s="305"/>
      <c r="J30" s="305"/>
      <c r="K30" s="305"/>
      <c r="L30" s="305"/>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8" customFormat="1" ht="30.6">
      <c r="A31" s="63"/>
      <c r="B31" s="63"/>
      <c r="C31" s="63"/>
      <c r="D31" s="63"/>
      <c r="E31" s="63"/>
      <c r="F31" s="5"/>
      <c r="G31" s="63"/>
      <c r="H31" s="63"/>
      <c r="I31" s="63"/>
      <c r="J31" s="63"/>
      <c r="K31" s="63"/>
      <c r="L31" s="63"/>
      <c r="M31" s="143"/>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2.75">
      <c r="A32" s="6"/>
      <c r="B32" s="71"/>
      <c r="C32" s="71"/>
      <c r="D32" s="71"/>
      <c r="E32" s="71"/>
      <c r="F32" s="71"/>
      <c r="G32" s="71"/>
      <c r="H32" s="71"/>
      <c r="I32" s="71"/>
      <c r="J32" s="71"/>
      <c r="K32" s="71"/>
      <c r="L32" s="71"/>
      <c r="M32" s="143"/>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5"/>
      <c r="K35" s="75"/>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5"/>
      <c r="K36" s="75"/>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5"/>
      <c r="K37" s="75"/>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5"/>
      <c r="K38" s="75"/>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5"/>
      <c r="K39" s="75"/>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5"/>
      <c r="K40" s="75"/>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5"/>
      <c r="K41" s="75"/>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5"/>
      <c r="K42" s="75"/>
      <c r="N42" s="76"/>
      <c r="O42" s="76"/>
      <c r="P42" s="76"/>
      <c r="Q42" s="76"/>
      <c r="R42" s="76"/>
      <c r="S42" s="76"/>
      <c r="T42" s="76"/>
    </row>
    <row r="43" spans="10:20" ht="30">
      <c r="J43" s="75"/>
      <c r="K43" s="75"/>
      <c r="N43" s="76"/>
      <c r="O43" s="76"/>
      <c r="P43" s="76"/>
      <c r="Q43" s="76"/>
      <c r="R43" s="76"/>
      <c r="S43" s="76"/>
      <c r="T43" s="76"/>
    </row>
    <row r="44" spans="10:20" ht="30">
      <c r="J44" s="75"/>
      <c r="K44" s="75"/>
      <c r="N44" s="76"/>
      <c r="O44" s="76"/>
      <c r="P44" s="76"/>
      <c r="Q44" s="76"/>
      <c r="R44" s="76"/>
      <c r="S44" s="76"/>
      <c r="T44" s="76"/>
    </row>
    <row r="45" spans="10:20" ht="30">
      <c r="J45" s="75"/>
      <c r="K45" s="75"/>
      <c r="N45" s="76"/>
      <c r="O45" s="76"/>
      <c r="P45" s="76"/>
      <c r="Q45" s="76"/>
      <c r="R45" s="76"/>
      <c r="S45" s="76"/>
      <c r="T45" s="76"/>
    </row>
    <row r="46" spans="10:20" ht="30">
      <c r="J46" s="75"/>
      <c r="K46" s="75"/>
      <c r="N46" s="76"/>
      <c r="O46" s="76"/>
      <c r="P46" s="76"/>
      <c r="Q46" s="76"/>
      <c r="R46" s="76"/>
      <c r="S46" s="76"/>
      <c r="T46" s="76"/>
    </row>
    <row r="47" spans="10:20" ht="30">
      <c r="J47" s="75"/>
      <c r="K47" s="75"/>
      <c r="N47" s="76"/>
      <c r="O47" s="76"/>
      <c r="P47" s="76"/>
      <c r="Q47" s="76"/>
      <c r="R47" s="76"/>
      <c r="S47" s="76"/>
      <c r="T47" s="76"/>
    </row>
    <row r="48" spans="10:20" ht="30">
      <c r="J48" s="75"/>
      <c r="K48" s="75"/>
      <c r="N48" s="76"/>
      <c r="O48" s="76"/>
      <c r="P48" s="76"/>
      <c r="Q48" s="76"/>
      <c r="R48" s="76"/>
      <c r="S48" s="76"/>
      <c r="T48" s="76"/>
    </row>
    <row r="49" spans="10:20" ht="30">
      <c r="J49" s="75"/>
      <c r="K49" s="75"/>
      <c r="N49" s="76"/>
      <c r="O49" s="76"/>
      <c r="P49" s="76"/>
      <c r="Q49" s="76"/>
      <c r="R49" s="76"/>
      <c r="S49" s="76"/>
      <c r="T49" s="76"/>
    </row>
    <row r="50" spans="10:20" ht="30">
      <c r="J50" s="75"/>
      <c r="K50" s="75"/>
      <c r="N50" s="76"/>
      <c r="O50" s="76"/>
      <c r="P50" s="76"/>
      <c r="Q50" s="76"/>
      <c r="R50" s="76"/>
      <c r="S50" s="76"/>
      <c r="T50" s="76"/>
    </row>
    <row r="51" spans="10:20" ht="30">
      <c r="J51" s="75"/>
      <c r="K51" s="75"/>
      <c r="N51" s="76"/>
      <c r="O51" s="76"/>
      <c r="P51" s="76"/>
      <c r="Q51" s="76"/>
      <c r="R51" s="76"/>
      <c r="S51" s="76"/>
      <c r="T51" s="76"/>
    </row>
    <row r="52" spans="10:20" ht="30">
      <c r="J52" s="75"/>
      <c r="K52" s="75"/>
      <c r="N52" s="76"/>
      <c r="O52" s="76"/>
      <c r="P52" s="76"/>
      <c r="Q52" s="76"/>
      <c r="R52" s="76"/>
      <c r="S52" s="76"/>
      <c r="T52" s="76"/>
    </row>
    <row r="53" spans="10:20" ht="30">
      <c r="J53" s="75"/>
      <c r="K53" s="75"/>
      <c r="N53" s="76"/>
      <c r="O53" s="76"/>
      <c r="P53" s="76"/>
      <c r="Q53" s="76"/>
      <c r="R53" s="76"/>
      <c r="S53" s="76"/>
      <c r="T53" s="76"/>
    </row>
    <row r="54" spans="10:20" ht="30">
      <c r="J54" s="75"/>
      <c r="K54" s="75"/>
      <c r="N54" s="76"/>
      <c r="O54" s="76"/>
      <c r="P54" s="76"/>
      <c r="Q54" s="76"/>
      <c r="R54" s="76"/>
      <c r="S54" s="76"/>
      <c r="T54" s="76"/>
    </row>
    <row r="55" spans="10:20" ht="30">
      <c r="J55" s="75"/>
      <c r="K55" s="75"/>
      <c r="N55" s="76"/>
      <c r="O55" s="76"/>
      <c r="P55" s="76"/>
      <c r="Q55" s="76"/>
      <c r="R55" s="76"/>
      <c r="S55" s="76"/>
      <c r="T55" s="76"/>
    </row>
    <row r="56" spans="10:20" ht="30">
      <c r="J56" s="75"/>
      <c r="K56" s="75"/>
      <c r="N56" s="76"/>
      <c r="O56" s="76"/>
      <c r="P56" s="76"/>
      <c r="Q56" s="76"/>
      <c r="R56" s="76"/>
      <c r="S56" s="76"/>
      <c r="T56" s="76"/>
    </row>
    <row r="57" spans="10:20" ht="30">
      <c r="J57" s="75"/>
      <c r="K57" s="75"/>
      <c r="N57" s="76"/>
      <c r="O57" s="76"/>
      <c r="P57" s="76"/>
      <c r="Q57" s="76"/>
      <c r="R57" s="76"/>
      <c r="S57" s="76"/>
      <c r="T57" s="76"/>
    </row>
    <row r="58" spans="10:20" ht="30">
      <c r="J58" s="75"/>
      <c r="K58" s="75"/>
      <c r="N58" s="76"/>
      <c r="O58" s="76"/>
      <c r="P58" s="76"/>
      <c r="Q58" s="76"/>
      <c r="R58" s="76"/>
      <c r="S58" s="76"/>
      <c r="T58" s="76"/>
    </row>
    <row r="59" spans="10:20" ht="30">
      <c r="J59" s="75"/>
      <c r="K59" s="75"/>
      <c r="N59" s="76"/>
      <c r="O59" s="76"/>
      <c r="P59" s="76"/>
      <c r="Q59" s="76"/>
      <c r="R59" s="76"/>
      <c r="S59" s="76"/>
      <c r="T59" s="76"/>
    </row>
    <row r="60" spans="10:20" ht="30">
      <c r="J60" s="75"/>
      <c r="K60" s="75"/>
      <c r="N60" s="76"/>
      <c r="O60" s="76"/>
      <c r="P60" s="76"/>
      <c r="Q60" s="76"/>
      <c r="R60" s="76"/>
      <c r="S60" s="76"/>
      <c r="T60" s="76"/>
    </row>
    <row r="61" spans="10:20" ht="30">
      <c r="J61" s="75"/>
      <c r="K61" s="75"/>
      <c r="N61" s="76"/>
      <c r="O61" s="76"/>
      <c r="P61" s="76"/>
      <c r="Q61" s="76"/>
      <c r="R61" s="76"/>
      <c r="S61" s="76"/>
      <c r="T61" s="76"/>
    </row>
    <row r="62" spans="10:20" ht="30">
      <c r="J62" s="75"/>
      <c r="K62" s="75"/>
      <c r="N62" s="76"/>
      <c r="O62" s="76"/>
      <c r="P62" s="76"/>
      <c r="Q62" s="76"/>
      <c r="R62" s="76"/>
      <c r="S62" s="76"/>
      <c r="T62" s="76"/>
    </row>
    <row r="63" spans="10:20" ht="30">
      <c r="J63" s="75"/>
      <c r="K63" s="75"/>
      <c r="N63" s="76"/>
      <c r="O63" s="76"/>
      <c r="P63" s="76"/>
      <c r="Q63" s="76"/>
      <c r="R63" s="76"/>
      <c r="S63" s="76"/>
      <c r="T63" s="76"/>
    </row>
    <row r="64" spans="10:20" ht="30">
      <c r="J64" s="75"/>
      <c r="K64" s="75"/>
      <c r="N64" s="76"/>
      <c r="O64" s="76"/>
      <c r="P64" s="76"/>
      <c r="Q64" s="76"/>
      <c r="R64" s="76"/>
      <c r="S64" s="76"/>
      <c r="T64" s="76"/>
    </row>
    <row r="65" spans="10:20" ht="30">
      <c r="J65" s="75"/>
      <c r="K65" s="75"/>
      <c r="N65" s="76"/>
      <c r="O65" s="76"/>
      <c r="P65" s="76"/>
      <c r="Q65" s="76"/>
      <c r="R65" s="76"/>
      <c r="S65" s="76"/>
      <c r="T65" s="76"/>
    </row>
    <row r="66" spans="10:20" ht="30">
      <c r="J66" s="75"/>
      <c r="K66" s="75"/>
      <c r="N66" s="76"/>
      <c r="O66" s="76"/>
      <c r="P66" s="76"/>
      <c r="Q66" s="76"/>
      <c r="R66" s="76"/>
      <c r="S66" s="76"/>
      <c r="T66" s="76"/>
    </row>
    <row r="67" spans="10:20" ht="30">
      <c r="J67" s="75"/>
      <c r="K67" s="75"/>
      <c r="N67" s="76"/>
      <c r="O67" s="76"/>
      <c r="P67" s="76"/>
      <c r="Q67" s="76"/>
      <c r="R67" s="76"/>
      <c r="S67" s="76"/>
      <c r="T67" s="76"/>
    </row>
    <row r="68" spans="10:20" ht="30">
      <c r="J68" s="75"/>
      <c r="K68" s="75"/>
      <c r="N68" s="76"/>
      <c r="O68" s="76"/>
      <c r="P68" s="76"/>
      <c r="Q68" s="76"/>
      <c r="R68" s="76"/>
      <c r="S68" s="76"/>
      <c r="T68" s="76"/>
    </row>
    <row r="69" spans="10:20" ht="30">
      <c r="J69" s="75"/>
      <c r="K69" s="75"/>
      <c r="N69" s="76"/>
      <c r="O69" s="76"/>
      <c r="P69" s="76"/>
      <c r="Q69" s="76"/>
      <c r="R69" s="76"/>
      <c r="S69" s="76"/>
      <c r="T69" s="76"/>
    </row>
    <row r="70" spans="10:20" ht="30">
      <c r="J70" s="75"/>
      <c r="K70" s="75"/>
      <c r="N70" s="76"/>
      <c r="O70" s="76"/>
      <c r="P70" s="76"/>
      <c r="Q70" s="76"/>
      <c r="R70" s="76"/>
      <c r="S70" s="76"/>
      <c r="T70" s="76"/>
    </row>
    <row r="71" spans="10:20" ht="30">
      <c r="J71" s="75"/>
      <c r="K71" s="75"/>
      <c r="N71" s="76"/>
      <c r="O71" s="76"/>
      <c r="P71" s="76"/>
      <c r="Q71" s="76"/>
      <c r="R71" s="76"/>
      <c r="S71" s="76"/>
      <c r="T71" s="76"/>
    </row>
    <row r="72" spans="10:20" ht="30">
      <c r="J72" s="75"/>
      <c r="K72" s="75"/>
      <c r="N72" s="76"/>
      <c r="O72" s="76"/>
      <c r="P72" s="76"/>
      <c r="Q72" s="76"/>
      <c r="R72" s="76"/>
      <c r="S72" s="76"/>
      <c r="T72" s="76"/>
    </row>
    <row r="73" spans="10:20" ht="30">
      <c r="J73" s="75"/>
      <c r="K73" s="75"/>
      <c r="N73" s="76"/>
      <c r="O73" s="76"/>
      <c r="P73" s="76"/>
      <c r="Q73" s="76"/>
      <c r="R73" s="76"/>
      <c r="S73" s="76"/>
      <c r="T73" s="76"/>
    </row>
    <row r="74" spans="10:20" ht="30">
      <c r="J74" s="75"/>
      <c r="K74" s="75"/>
      <c r="N74" s="76"/>
      <c r="O74" s="76"/>
      <c r="P74" s="76"/>
      <c r="Q74" s="76"/>
      <c r="R74" s="76"/>
      <c r="S74" s="76"/>
      <c r="T74" s="76"/>
    </row>
    <row r="75" spans="10:20" ht="30">
      <c r="J75" s="75"/>
      <c r="K75" s="75"/>
      <c r="N75" s="76"/>
      <c r="O75" s="76"/>
      <c r="P75" s="76"/>
      <c r="Q75" s="76"/>
      <c r="R75" s="76"/>
      <c r="S75" s="76"/>
      <c r="T75" s="76"/>
    </row>
    <row r="76" spans="10:20" ht="30">
      <c r="J76" s="75"/>
      <c r="K76" s="75"/>
      <c r="N76" s="76"/>
      <c r="O76" s="76"/>
      <c r="P76" s="76"/>
      <c r="Q76" s="76"/>
      <c r="R76" s="76"/>
      <c r="S76" s="76"/>
      <c r="T76" s="76"/>
    </row>
    <row r="77" spans="10:20" ht="30">
      <c r="J77" s="75"/>
      <c r="K77" s="75"/>
      <c r="N77" s="76"/>
      <c r="O77" s="76"/>
      <c r="P77" s="76"/>
      <c r="Q77" s="76"/>
      <c r="R77" s="76"/>
      <c r="S77" s="76"/>
      <c r="T77" s="76"/>
    </row>
    <row r="78" spans="10:20" ht="30">
      <c r="J78" s="75"/>
      <c r="K78" s="75"/>
      <c r="N78" s="76"/>
      <c r="O78" s="76"/>
      <c r="P78" s="76"/>
      <c r="Q78" s="76"/>
      <c r="R78" s="76"/>
      <c r="S78" s="76"/>
      <c r="T78" s="76"/>
    </row>
    <row r="79" spans="10:20" ht="30">
      <c r="J79" s="75"/>
      <c r="K79" s="75"/>
      <c r="N79" s="76"/>
      <c r="O79" s="76"/>
      <c r="P79" s="76"/>
      <c r="Q79" s="76"/>
      <c r="R79" s="76"/>
      <c r="S79" s="76"/>
      <c r="T79" s="76"/>
    </row>
    <row r="80" spans="10:20" ht="30">
      <c r="J80" s="75"/>
      <c r="K80" s="75"/>
      <c r="N80" s="76"/>
      <c r="O80" s="76"/>
      <c r="P80" s="76"/>
      <c r="Q80" s="76"/>
      <c r="R80" s="76"/>
      <c r="S80" s="76"/>
      <c r="T80" s="76"/>
    </row>
    <row r="81" spans="10:20" ht="30">
      <c r="J81" s="75"/>
      <c r="K81" s="75"/>
      <c r="N81" s="76"/>
      <c r="O81" s="76"/>
      <c r="P81" s="76"/>
      <c r="Q81" s="76"/>
      <c r="R81" s="76"/>
      <c r="S81" s="76"/>
      <c r="T81" s="76"/>
    </row>
    <row r="82" spans="10:20" ht="30">
      <c r="J82" s="75"/>
      <c r="K82" s="75"/>
      <c r="N82" s="76"/>
      <c r="O82" s="76"/>
      <c r="P82" s="76"/>
      <c r="Q82" s="76"/>
      <c r="R82" s="76"/>
      <c r="S82" s="76"/>
      <c r="T82" s="76"/>
    </row>
    <row r="83" spans="10:20" ht="30">
      <c r="J83" s="75"/>
      <c r="K83" s="78"/>
      <c r="N83" s="76"/>
      <c r="O83" s="76"/>
      <c r="P83" s="76"/>
      <c r="Q83" s="76"/>
      <c r="R83" s="76"/>
      <c r="S83" s="76"/>
      <c r="T83" s="76"/>
    </row>
    <row r="84" spans="10:20" ht="30">
      <c r="J84" s="75"/>
      <c r="K84" s="75"/>
      <c r="N84" s="76"/>
      <c r="O84" s="76"/>
      <c r="P84" s="76"/>
      <c r="Q84" s="76"/>
      <c r="R84" s="76"/>
      <c r="S84" s="76"/>
      <c r="T84" s="76"/>
    </row>
    <row r="85" spans="10:20" ht="30">
      <c r="J85" s="75"/>
      <c r="K85" s="75"/>
      <c r="N85" s="76"/>
      <c r="O85" s="76"/>
      <c r="P85" s="76"/>
      <c r="Q85" s="76"/>
      <c r="R85" s="76"/>
      <c r="S85" s="76"/>
      <c r="T85" s="76"/>
    </row>
    <row r="86" spans="10:20" ht="30">
      <c r="J86" s="75"/>
      <c r="K86" s="75"/>
      <c r="N86" s="76"/>
      <c r="O86" s="76"/>
      <c r="P86" s="76"/>
      <c r="Q86" s="76"/>
      <c r="R86" s="76"/>
      <c r="S86" s="76"/>
      <c r="T86" s="76"/>
    </row>
    <row r="87" spans="10:20" ht="30">
      <c r="J87" s="75"/>
      <c r="K87" s="75"/>
      <c r="N87" s="76"/>
      <c r="O87" s="76"/>
      <c r="P87" s="76"/>
      <c r="Q87" s="76"/>
      <c r="R87" s="76"/>
      <c r="S87" s="76"/>
      <c r="T87" s="76"/>
    </row>
    <row r="88" spans="10:20" ht="30">
      <c r="J88" s="75"/>
      <c r="K88" s="75"/>
      <c r="N88" s="76"/>
      <c r="O88" s="76"/>
      <c r="P88" s="76"/>
      <c r="Q88" s="76"/>
      <c r="R88" s="76"/>
      <c r="S88" s="76"/>
      <c r="T88" s="76"/>
    </row>
    <row r="89" spans="10:20" ht="30">
      <c r="J89" s="75"/>
      <c r="K89" s="75"/>
      <c r="N89" s="76"/>
      <c r="O89" s="76"/>
      <c r="P89" s="76"/>
      <c r="Q89" s="76"/>
      <c r="R89" s="76"/>
      <c r="S89" s="76"/>
      <c r="T89" s="76"/>
    </row>
    <row r="90" spans="10:20" ht="30">
      <c r="J90" s="75"/>
      <c r="K90" s="75"/>
      <c r="N90" s="76"/>
      <c r="O90" s="76"/>
      <c r="P90" s="76"/>
      <c r="Q90" s="76"/>
      <c r="R90" s="76"/>
      <c r="S90" s="76"/>
      <c r="T90" s="76"/>
    </row>
    <row r="91" spans="10:20" ht="30">
      <c r="J91" s="75"/>
      <c r="K91" s="75"/>
      <c r="N91" s="76"/>
      <c r="O91" s="76"/>
      <c r="P91" s="76"/>
      <c r="Q91" s="76"/>
      <c r="R91" s="76"/>
      <c r="S91" s="76"/>
      <c r="T91" s="76"/>
    </row>
    <row r="92" spans="10:20" ht="30">
      <c r="J92" s="75"/>
      <c r="K92" s="75"/>
      <c r="N92" s="76"/>
      <c r="O92" s="76"/>
      <c r="P92" s="76"/>
      <c r="Q92" s="76"/>
      <c r="R92" s="76"/>
      <c r="S92" s="76"/>
      <c r="T92" s="76"/>
    </row>
    <row r="93" spans="10:20" ht="30">
      <c r="J93" s="75"/>
      <c r="K93" s="75"/>
      <c r="N93" s="76"/>
      <c r="O93" s="76"/>
      <c r="P93" s="76"/>
      <c r="Q93" s="76"/>
      <c r="R93" s="76"/>
      <c r="S93" s="76"/>
      <c r="T93" s="76"/>
    </row>
    <row r="94" spans="10:20" ht="30">
      <c r="J94" s="75"/>
      <c r="K94" s="75"/>
      <c r="N94" s="76"/>
      <c r="O94" s="76"/>
      <c r="P94" s="76"/>
      <c r="Q94" s="76"/>
      <c r="R94" s="76"/>
      <c r="S94" s="76"/>
      <c r="T94" s="76"/>
    </row>
    <row r="95" spans="10:20" ht="30">
      <c r="J95" s="75"/>
      <c r="K95" s="75"/>
      <c r="N95" s="76"/>
      <c r="O95" s="76"/>
      <c r="P95" s="76"/>
      <c r="Q95" s="76"/>
      <c r="R95" s="76"/>
      <c r="S95" s="76"/>
      <c r="T95" s="76"/>
    </row>
    <row r="96" spans="10:20" ht="30">
      <c r="J96" s="75"/>
      <c r="K96" s="75"/>
      <c r="N96" s="76"/>
      <c r="O96" s="76"/>
      <c r="P96" s="76"/>
      <c r="Q96" s="76"/>
      <c r="R96" s="76"/>
      <c r="S96" s="76"/>
      <c r="T96" s="76"/>
    </row>
    <row r="97" spans="10:20" ht="30">
      <c r="J97" s="75"/>
      <c r="K97" s="75"/>
      <c r="N97" s="76"/>
      <c r="O97" s="76"/>
      <c r="P97" s="76"/>
      <c r="Q97" s="76"/>
      <c r="R97" s="76"/>
      <c r="S97" s="76"/>
      <c r="T97" s="76"/>
    </row>
    <row r="98" spans="10:20" ht="30">
      <c r="J98" s="75"/>
      <c r="K98" s="75"/>
      <c r="N98" s="76"/>
      <c r="O98" s="76"/>
      <c r="P98" s="76"/>
      <c r="Q98" s="76"/>
      <c r="R98" s="76"/>
      <c r="S98" s="76"/>
      <c r="T98" s="76"/>
    </row>
    <row r="99" spans="10:20" ht="30">
      <c r="J99" s="75"/>
      <c r="K99" s="75"/>
      <c r="N99" s="76"/>
      <c r="O99" s="76"/>
      <c r="P99" s="76"/>
      <c r="Q99" s="76"/>
      <c r="R99" s="76"/>
      <c r="S99" s="76"/>
      <c r="T99" s="76"/>
    </row>
    <row r="100" spans="10:20" ht="30">
      <c r="J100" s="75"/>
      <c r="K100" s="75"/>
      <c r="N100" s="76"/>
      <c r="O100" s="76"/>
      <c r="P100" s="76"/>
      <c r="Q100" s="76"/>
      <c r="R100" s="76"/>
      <c r="S100" s="76"/>
      <c r="T100" s="76"/>
    </row>
    <row r="101" spans="10:20" ht="30">
      <c r="J101" s="75"/>
      <c r="K101" s="75"/>
      <c r="N101" s="76"/>
      <c r="O101" s="76"/>
      <c r="P101" s="76"/>
      <c r="Q101" s="76"/>
      <c r="R101" s="76"/>
      <c r="S101" s="76"/>
      <c r="T101" s="76"/>
    </row>
    <row r="102" spans="10:20" ht="30">
      <c r="J102" s="75"/>
      <c r="K102" s="75"/>
      <c r="N102" s="76"/>
      <c r="O102" s="76"/>
      <c r="P102" s="76"/>
      <c r="Q102" s="76"/>
      <c r="R102" s="76"/>
      <c r="S102" s="76"/>
      <c r="T102" s="76"/>
    </row>
    <row r="103" spans="10:20" ht="30">
      <c r="J103" s="75"/>
      <c r="K103" s="75"/>
      <c r="N103" s="76"/>
      <c r="O103" s="76"/>
      <c r="P103" s="76"/>
      <c r="Q103" s="76"/>
      <c r="R103" s="76"/>
      <c r="S103" s="76"/>
      <c r="T103" s="76"/>
    </row>
    <row r="104" spans="10:20" ht="30">
      <c r="J104" s="75"/>
      <c r="K104" s="75"/>
      <c r="N104" s="76"/>
      <c r="O104" s="76"/>
      <c r="P104" s="76"/>
      <c r="Q104" s="76"/>
      <c r="R104" s="76"/>
      <c r="S104" s="76"/>
      <c r="T104" s="76"/>
    </row>
    <row r="105" spans="10:20" ht="30">
      <c r="J105" s="75"/>
      <c r="K105" s="75"/>
      <c r="N105" s="76"/>
      <c r="O105" s="76"/>
      <c r="P105" s="76"/>
      <c r="Q105" s="76"/>
      <c r="R105" s="76"/>
      <c r="S105" s="76"/>
      <c r="T105" s="76"/>
    </row>
    <row r="106" spans="10:20" ht="30">
      <c r="J106" s="75"/>
      <c r="K106" s="75"/>
      <c r="N106" s="76"/>
      <c r="O106" s="76"/>
      <c r="P106" s="76"/>
      <c r="Q106" s="76"/>
      <c r="R106" s="76"/>
      <c r="S106" s="76"/>
      <c r="T106" s="76"/>
    </row>
    <row r="107" spans="10:20" ht="30">
      <c r="J107" s="75"/>
      <c r="K107" s="75"/>
      <c r="N107" s="76"/>
      <c r="O107" s="76"/>
      <c r="P107" s="76"/>
      <c r="Q107" s="76"/>
      <c r="R107" s="76"/>
      <c r="S107" s="76"/>
      <c r="T107" s="76"/>
    </row>
    <row r="108" spans="10:20" ht="30">
      <c r="J108" s="75"/>
      <c r="K108" s="75"/>
      <c r="N108" s="76"/>
      <c r="O108" s="76"/>
      <c r="P108" s="76"/>
      <c r="Q108" s="76"/>
      <c r="R108" s="76"/>
      <c r="S108" s="76"/>
      <c r="T108" s="76"/>
    </row>
    <row r="109" spans="10:20" ht="30">
      <c r="J109" s="75"/>
      <c r="K109" s="75"/>
      <c r="N109" s="76"/>
      <c r="O109" s="76"/>
      <c r="P109" s="76"/>
      <c r="Q109" s="76"/>
      <c r="R109" s="76"/>
      <c r="S109" s="76"/>
      <c r="T109" s="76"/>
    </row>
    <row r="110" spans="10:20" ht="30">
      <c r="J110" s="75"/>
      <c r="K110" s="75"/>
      <c r="N110" s="76"/>
      <c r="O110" s="76"/>
      <c r="P110" s="76"/>
      <c r="Q110" s="76"/>
      <c r="R110" s="76"/>
      <c r="S110" s="76"/>
      <c r="T110" s="76"/>
    </row>
    <row r="111" spans="10:20" ht="30">
      <c r="J111" s="75"/>
      <c r="K111" s="75"/>
      <c r="N111" s="76"/>
      <c r="O111" s="76"/>
      <c r="P111" s="76"/>
      <c r="Q111" s="76"/>
      <c r="R111" s="76"/>
      <c r="S111" s="76"/>
      <c r="T111" s="76"/>
    </row>
    <row r="112" spans="10:20" ht="30">
      <c r="J112" s="75"/>
      <c r="K112" s="75"/>
      <c r="N112" s="76"/>
      <c r="O112" s="76"/>
      <c r="P112" s="76"/>
      <c r="Q112" s="76"/>
      <c r="R112" s="76"/>
      <c r="S112" s="76"/>
      <c r="T112" s="76"/>
    </row>
    <row r="113" spans="10:20" ht="30">
      <c r="J113" s="75"/>
      <c r="K113" s="75"/>
      <c r="N113" s="76"/>
      <c r="O113" s="76"/>
      <c r="P113" s="76"/>
      <c r="Q113" s="76"/>
      <c r="R113" s="76"/>
      <c r="S113" s="76"/>
      <c r="T113" s="76"/>
    </row>
    <row r="114" spans="10:20" ht="30">
      <c r="J114" s="75"/>
      <c r="K114" s="75"/>
      <c r="N114" s="76"/>
      <c r="O114" s="76"/>
      <c r="P114" s="76"/>
      <c r="Q114" s="76"/>
      <c r="R114" s="76"/>
      <c r="S114" s="76"/>
      <c r="T114" s="76"/>
    </row>
    <row r="115" spans="10:20" ht="30">
      <c r="J115" s="75"/>
      <c r="K115" s="75"/>
      <c r="N115" s="76"/>
      <c r="O115" s="76"/>
      <c r="P115" s="76"/>
      <c r="Q115" s="76"/>
      <c r="R115" s="76"/>
      <c r="S115" s="76"/>
      <c r="T115" s="76"/>
    </row>
    <row r="116" spans="10:20" ht="30">
      <c r="J116" s="75"/>
      <c r="K116" s="75"/>
      <c r="N116" s="76"/>
      <c r="O116" s="76"/>
      <c r="P116" s="76"/>
      <c r="Q116" s="76"/>
      <c r="R116" s="76"/>
      <c r="S116" s="76"/>
      <c r="T116" s="76"/>
    </row>
    <row r="117" spans="10:20" ht="30">
      <c r="J117" s="75"/>
      <c r="K117" s="75"/>
      <c r="N117" s="76"/>
      <c r="O117" s="76"/>
      <c r="P117" s="76"/>
      <c r="Q117" s="76"/>
      <c r="R117" s="76"/>
      <c r="S117" s="76"/>
      <c r="T117" s="76"/>
    </row>
    <row r="118" spans="10:20" ht="30">
      <c r="J118" s="75"/>
      <c r="K118" s="75"/>
      <c r="N118" s="76"/>
      <c r="O118" s="76"/>
      <c r="P118" s="76"/>
      <c r="Q118" s="76"/>
      <c r="R118" s="76"/>
      <c r="S118" s="76"/>
      <c r="T118" s="76"/>
    </row>
    <row r="119" spans="10:20" ht="30">
      <c r="J119" s="75"/>
      <c r="K119" s="75"/>
      <c r="N119" s="76"/>
      <c r="O119" s="76"/>
      <c r="P119" s="76"/>
      <c r="Q119" s="76"/>
      <c r="R119" s="76"/>
      <c r="S119" s="76"/>
      <c r="T119" s="76"/>
    </row>
    <row r="120" spans="10:20" ht="30">
      <c r="J120" s="75"/>
      <c r="K120" s="75"/>
      <c r="N120" s="76"/>
      <c r="O120" s="76"/>
      <c r="P120" s="76"/>
      <c r="Q120" s="76"/>
      <c r="R120" s="76"/>
      <c r="S120" s="76"/>
      <c r="T120" s="76"/>
    </row>
    <row r="121" spans="10:20" ht="30">
      <c r="J121" s="75"/>
      <c r="K121" s="75"/>
      <c r="N121" s="76"/>
      <c r="O121" s="76"/>
      <c r="P121" s="76"/>
      <c r="Q121" s="76"/>
      <c r="R121" s="76"/>
      <c r="S121" s="76"/>
      <c r="T121" s="76"/>
    </row>
    <row r="122" spans="10:20" ht="30">
      <c r="J122" s="75"/>
      <c r="K122" s="75"/>
      <c r="N122" s="76"/>
      <c r="O122" s="76"/>
      <c r="P122" s="76"/>
      <c r="Q122" s="76"/>
      <c r="R122" s="76"/>
      <c r="S122" s="76"/>
      <c r="T122" s="76"/>
    </row>
    <row r="123" spans="10:20" ht="30">
      <c r="J123" s="75"/>
      <c r="K123" s="75"/>
      <c r="N123" s="76"/>
      <c r="O123" s="76"/>
      <c r="P123" s="76"/>
      <c r="Q123" s="76"/>
      <c r="R123" s="76"/>
      <c r="S123" s="76"/>
      <c r="T123" s="76"/>
    </row>
    <row r="124" spans="10:20" ht="30">
      <c r="J124" s="75"/>
      <c r="K124" s="75"/>
      <c r="N124" s="76"/>
      <c r="O124" s="76"/>
      <c r="P124" s="76"/>
      <c r="Q124" s="76"/>
      <c r="R124" s="76"/>
      <c r="S124" s="76"/>
      <c r="T124" s="76"/>
    </row>
    <row r="125" spans="10:20" ht="30">
      <c r="J125" s="75"/>
      <c r="K125" s="75"/>
      <c r="N125" s="76"/>
      <c r="O125" s="76"/>
      <c r="P125" s="76"/>
      <c r="Q125" s="76"/>
      <c r="R125" s="76"/>
      <c r="S125" s="76"/>
      <c r="T125" s="76"/>
    </row>
    <row r="126" spans="10:20" ht="30">
      <c r="J126" s="75"/>
      <c r="K126" s="75"/>
      <c r="N126" s="76"/>
      <c r="O126" s="76"/>
      <c r="P126" s="76"/>
      <c r="Q126" s="76"/>
      <c r="R126" s="76"/>
      <c r="S126" s="76"/>
      <c r="T126" s="76"/>
    </row>
    <row r="127" spans="10:20" ht="30">
      <c r="J127" s="75"/>
      <c r="K127" s="75"/>
      <c r="N127" s="76"/>
      <c r="O127" s="76"/>
      <c r="P127" s="76"/>
      <c r="Q127" s="76"/>
      <c r="R127" s="76"/>
      <c r="S127" s="76"/>
      <c r="T127" s="76"/>
    </row>
    <row r="128" spans="10:20" ht="30">
      <c r="J128" s="75"/>
      <c r="K128" s="75"/>
      <c r="N128" s="76"/>
      <c r="O128" s="76"/>
      <c r="P128" s="76"/>
      <c r="Q128" s="76"/>
      <c r="R128" s="76"/>
      <c r="S128" s="76"/>
      <c r="T128" s="76"/>
    </row>
    <row r="129" spans="10:20" ht="30">
      <c r="J129" s="75"/>
      <c r="K129" s="75"/>
      <c r="N129" s="76"/>
      <c r="O129" s="76"/>
      <c r="P129" s="76"/>
      <c r="Q129" s="76"/>
      <c r="R129" s="76"/>
      <c r="S129" s="76"/>
      <c r="T129" s="76"/>
    </row>
    <row r="130" spans="10:20" ht="30">
      <c r="J130" s="75"/>
      <c r="K130" s="75"/>
      <c r="N130" s="76"/>
      <c r="O130" s="76"/>
      <c r="P130" s="76"/>
      <c r="Q130" s="76"/>
      <c r="R130" s="76"/>
      <c r="S130" s="76"/>
      <c r="T130" s="76"/>
    </row>
    <row r="131" spans="10:20" ht="30">
      <c r="J131" s="75"/>
      <c r="K131" s="75"/>
      <c r="N131" s="76"/>
      <c r="O131" s="76"/>
      <c r="P131" s="76"/>
      <c r="Q131" s="76"/>
      <c r="R131" s="76"/>
      <c r="S131" s="76"/>
      <c r="T131" s="76"/>
    </row>
    <row r="132" spans="10:20" ht="30">
      <c r="J132" s="75"/>
      <c r="K132" s="75"/>
      <c r="N132" s="76"/>
      <c r="O132" s="76"/>
      <c r="P132" s="76"/>
      <c r="Q132" s="76"/>
      <c r="R132" s="76"/>
      <c r="S132" s="76"/>
      <c r="T132" s="76"/>
    </row>
    <row r="133" spans="10:20" ht="30">
      <c r="J133" s="75"/>
      <c r="K133" s="75"/>
      <c r="N133" s="76"/>
      <c r="O133" s="76"/>
      <c r="P133" s="76"/>
      <c r="Q133" s="76"/>
      <c r="R133" s="76"/>
      <c r="S133" s="76"/>
      <c r="T133" s="76"/>
    </row>
    <row r="134" spans="10:20" ht="30">
      <c r="J134" s="75"/>
      <c r="K134" s="75"/>
      <c r="N134" s="76"/>
      <c r="O134" s="76"/>
      <c r="P134" s="76"/>
      <c r="Q134" s="76"/>
      <c r="R134" s="76"/>
      <c r="S134" s="76"/>
      <c r="T134" s="76"/>
    </row>
    <row r="135" spans="10:20" ht="30">
      <c r="J135" s="75"/>
      <c r="K135" s="75"/>
      <c r="N135" s="76"/>
      <c r="O135" s="76"/>
      <c r="P135" s="76"/>
      <c r="Q135" s="76"/>
      <c r="R135" s="76"/>
      <c r="S135" s="76"/>
      <c r="T135" s="76"/>
    </row>
    <row r="136" spans="10:20" ht="30">
      <c r="J136" s="75"/>
      <c r="K136" s="75"/>
      <c r="N136" s="76"/>
      <c r="O136" s="76"/>
      <c r="P136" s="76"/>
      <c r="Q136" s="76"/>
      <c r="R136" s="76"/>
      <c r="S136" s="76"/>
      <c r="T136" s="76"/>
    </row>
    <row r="137" spans="10:20" ht="30">
      <c r="J137" s="75"/>
      <c r="K137" s="75"/>
      <c r="N137" s="76"/>
      <c r="O137" s="76"/>
      <c r="P137" s="76"/>
      <c r="Q137" s="76"/>
      <c r="R137" s="76"/>
      <c r="S137" s="76"/>
      <c r="T137" s="76"/>
    </row>
    <row r="138" spans="10:20" ht="30">
      <c r="J138" s="75"/>
      <c r="K138" s="75"/>
      <c r="N138" s="76"/>
      <c r="O138" s="76"/>
      <c r="P138" s="76"/>
      <c r="Q138" s="76"/>
      <c r="R138" s="76"/>
      <c r="S138" s="76"/>
      <c r="T138" s="76"/>
    </row>
    <row r="139" spans="10:20" ht="30">
      <c r="J139" s="75"/>
      <c r="K139" s="75"/>
      <c r="N139" s="76"/>
      <c r="O139" s="76"/>
      <c r="P139" s="76"/>
      <c r="Q139" s="76"/>
      <c r="R139" s="76"/>
      <c r="S139" s="76"/>
      <c r="T139" s="76"/>
    </row>
    <row r="140" spans="10:20" ht="30">
      <c r="J140" s="75"/>
      <c r="K140" s="75"/>
      <c r="N140" s="76"/>
      <c r="O140" s="76"/>
      <c r="P140" s="76"/>
      <c r="Q140" s="76"/>
      <c r="R140" s="76"/>
      <c r="S140" s="76"/>
      <c r="T140" s="76"/>
    </row>
    <row r="141" spans="10:20" ht="30">
      <c r="J141" s="75"/>
      <c r="K141" s="75"/>
      <c r="N141" s="76"/>
      <c r="O141" s="76"/>
      <c r="P141" s="76"/>
      <c r="Q141" s="76"/>
      <c r="R141" s="76"/>
      <c r="S141" s="76"/>
      <c r="T141" s="76"/>
    </row>
    <row r="142" spans="10:20" ht="30">
      <c r="J142" s="75"/>
      <c r="K142" s="75"/>
      <c r="N142" s="76"/>
      <c r="O142" s="76"/>
      <c r="P142" s="76"/>
      <c r="Q142" s="76"/>
      <c r="R142" s="76"/>
      <c r="S142" s="76"/>
      <c r="T142" s="76"/>
    </row>
    <row r="143" spans="10:20" ht="30">
      <c r="J143" s="75"/>
      <c r="K143" s="75"/>
      <c r="N143" s="76"/>
      <c r="O143" s="76"/>
      <c r="P143" s="76"/>
      <c r="Q143" s="76"/>
      <c r="R143" s="76"/>
      <c r="S143" s="76"/>
      <c r="T143" s="76"/>
    </row>
    <row r="144" spans="10:20" ht="30">
      <c r="J144" s="75"/>
      <c r="K144" s="75"/>
      <c r="N144" s="76"/>
      <c r="O144" s="76"/>
      <c r="P144" s="76"/>
      <c r="Q144" s="76"/>
      <c r="R144" s="76"/>
      <c r="S144" s="76"/>
      <c r="T144" s="76"/>
    </row>
    <row r="145" spans="10:20" ht="30">
      <c r="J145" s="75"/>
      <c r="K145" s="75"/>
      <c r="N145" s="76"/>
      <c r="O145" s="76"/>
      <c r="P145" s="76"/>
      <c r="Q145" s="76"/>
      <c r="R145" s="76"/>
      <c r="S145" s="76"/>
      <c r="T145" s="76"/>
    </row>
    <row r="146" spans="10:20" ht="30">
      <c r="J146" s="75"/>
      <c r="K146" s="75"/>
      <c r="N146" s="76"/>
      <c r="O146" s="76"/>
      <c r="P146" s="76"/>
      <c r="Q146" s="76"/>
      <c r="R146" s="76"/>
      <c r="S146" s="76"/>
      <c r="T146" s="76"/>
    </row>
    <row r="147" spans="10:20" ht="30">
      <c r="J147" s="75"/>
      <c r="K147" s="75"/>
      <c r="N147" s="76"/>
      <c r="O147" s="76"/>
      <c r="P147" s="76"/>
      <c r="Q147" s="76"/>
      <c r="R147" s="76"/>
      <c r="S147" s="76"/>
      <c r="T147" s="76"/>
    </row>
    <row r="148" spans="10:20" ht="30">
      <c r="J148" s="75"/>
      <c r="K148" s="75"/>
      <c r="N148" s="76"/>
      <c r="O148" s="76"/>
      <c r="P148" s="76"/>
      <c r="Q148" s="76"/>
      <c r="R148" s="76"/>
      <c r="S148" s="76"/>
      <c r="T148" s="76"/>
    </row>
    <row r="149" spans="10:20" ht="30">
      <c r="J149" s="75"/>
      <c r="K149" s="75"/>
      <c r="N149" s="76"/>
      <c r="O149" s="76"/>
      <c r="P149" s="76"/>
      <c r="Q149" s="76"/>
      <c r="R149" s="76"/>
      <c r="S149" s="76"/>
      <c r="T149" s="76"/>
    </row>
    <row r="150" spans="10:20" ht="30">
      <c r="J150" s="75"/>
      <c r="K150" s="75"/>
      <c r="N150" s="76"/>
      <c r="O150" s="76"/>
      <c r="P150" s="76"/>
      <c r="Q150" s="76"/>
      <c r="R150" s="76"/>
      <c r="S150" s="76"/>
      <c r="T150" s="76"/>
    </row>
    <row r="151" spans="10:20" ht="30">
      <c r="J151" s="75"/>
      <c r="K151" s="75"/>
      <c r="N151" s="76"/>
      <c r="O151" s="76"/>
      <c r="P151" s="76"/>
      <c r="Q151" s="76"/>
      <c r="R151" s="76"/>
      <c r="S151" s="76"/>
      <c r="T151" s="76"/>
    </row>
    <row r="152" spans="10:20" ht="30">
      <c r="J152" s="75"/>
      <c r="K152" s="75"/>
      <c r="N152" s="76"/>
      <c r="O152" s="76"/>
      <c r="P152" s="76"/>
      <c r="Q152" s="76"/>
      <c r="R152" s="76"/>
      <c r="S152" s="76"/>
      <c r="T152" s="76"/>
    </row>
    <row r="153" spans="10:20" ht="30">
      <c r="J153" s="75"/>
      <c r="K153" s="75"/>
      <c r="N153" s="76"/>
      <c r="O153" s="76"/>
      <c r="P153" s="76"/>
      <c r="Q153" s="76"/>
      <c r="R153" s="76"/>
      <c r="S153" s="76"/>
      <c r="T153" s="76"/>
    </row>
    <row r="154" spans="10:20" ht="30">
      <c r="J154" s="75"/>
      <c r="K154" s="75"/>
      <c r="N154" s="76"/>
      <c r="O154" s="76"/>
      <c r="P154" s="76"/>
      <c r="Q154" s="76"/>
      <c r="R154" s="76"/>
      <c r="S154" s="76"/>
      <c r="T154" s="76"/>
    </row>
    <row r="155" spans="10:20" ht="30">
      <c r="J155" s="75"/>
      <c r="K155" s="75"/>
      <c r="N155" s="76"/>
      <c r="O155" s="76"/>
      <c r="P155" s="76"/>
      <c r="Q155" s="76"/>
      <c r="R155" s="76"/>
      <c r="S155" s="76"/>
      <c r="T155" s="76"/>
    </row>
    <row r="156" spans="10:20" ht="30">
      <c r="J156" s="75"/>
      <c r="K156" s="75"/>
      <c r="N156" s="76"/>
      <c r="O156" s="76"/>
      <c r="P156" s="76"/>
      <c r="Q156" s="76"/>
      <c r="R156" s="76"/>
      <c r="S156" s="76"/>
      <c r="T156" s="76"/>
    </row>
    <row r="157" spans="10:20" ht="30">
      <c r="J157" s="75"/>
      <c r="K157" s="75"/>
      <c r="N157" s="76"/>
      <c r="O157" s="76"/>
      <c r="P157" s="76"/>
      <c r="Q157" s="76"/>
      <c r="R157" s="76"/>
      <c r="S157" s="76"/>
      <c r="T157" s="76"/>
    </row>
    <row r="158" spans="10:20" ht="30">
      <c r="J158" s="75"/>
      <c r="K158" s="75"/>
      <c r="N158" s="76"/>
      <c r="O158" s="76"/>
      <c r="P158" s="76"/>
      <c r="Q158" s="76"/>
      <c r="R158" s="76"/>
      <c r="S158" s="76"/>
      <c r="T158" s="76"/>
    </row>
    <row r="159" spans="10:20" ht="30">
      <c r="J159" s="75"/>
      <c r="K159" s="75"/>
      <c r="N159" s="76"/>
      <c r="O159" s="76"/>
      <c r="P159" s="76"/>
      <c r="Q159" s="76"/>
      <c r="R159" s="76"/>
      <c r="S159" s="76"/>
      <c r="T159" s="76"/>
    </row>
    <row r="160" spans="10:20" ht="30">
      <c r="J160" s="75"/>
      <c r="K160" s="75"/>
      <c r="N160" s="76"/>
      <c r="O160" s="76"/>
      <c r="P160" s="76"/>
      <c r="Q160" s="76"/>
      <c r="R160" s="76"/>
      <c r="S160" s="76"/>
      <c r="T160" s="76"/>
    </row>
    <row r="161" spans="10:20" ht="30">
      <c r="J161" s="75"/>
      <c r="K161" s="75"/>
      <c r="N161" s="76"/>
      <c r="O161" s="76"/>
      <c r="P161" s="76"/>
      <c r="Q161" s="76"/>
      <c r="R161" s="76"/>
      <c r="S161" s="76"/>
      <c r="T161" s="76"/>
    </row>
    <row r="162" spans="10:20" ht="30">
      <c r="J162" s="75"/>
      <c r="K162" s="75"/>
      <c r="N162" s="76"/>
      <c r="O162" s="76"/>
      <c r="P162" s="76"/>
      <c r="Q162" s="76"/>
      <c r="R162" s="76"/>
      <c r="S162" s="76"/>
      <c r="T162" s="76"/>
    </row>
    <row r="163" spans="10:20" ht="30">
      <c r="J163" s="75"/>
      <c r="K163" s="75"/>
      <c r="N163" s="76"/>
      <c r="O163" s="76"/>
      <c r="P163" s="76"/>
      <c r="Q163" s="76"/>
      <c r="R163" s="76"/>
      <c r="S163" s="76"/>
      <c r="T163" s="76"/>
    </row>
    <row r="164" spans="10:20" ht="30">
      <c r="J164" s="75"/>
      <c r="K164" s="75"/>
      <c r="N164" s="76"/>
      <c r="O164" s="76"/>
      <c r="P164" s="76"/>
      <c r="Q164" s="76"/>
      <c r="R164" s="76"/>
      <c r="S164" s="76"/>
      <c r="T164" s="76"/>
    </row>
    <row r="165" spans="10:20" ht="30">
      <c r="J165" s="75"/>
      <c r="K165" s="75"/>
      <c r="N165" s="76"/>
      <c r="O165" s="76"/>
      <c r="P165" s="76"/>
      <c r="Q165" s="76"/>
      <c r="R165" s="76"/>
      <c r="S165" s="76"/>
      <c r="T165" s="76"/>
    </row>
    <row r="166" spans="10:20" ht="30">
      <c r="J166" s="75"/>
      <c r="K166" s="75"/>
      <c r="N166" s="76"/>
      <c r="O166" s="76"/>
      <c r="P166" s="76"/>
      <c r="Q166" s="76"/>
      <c r="R166" s="76"/>
      <c r="S166" s="76"/>
      <c r="T166" s="76"/>
    </row>
    <row r="167" spans="10:20" ht="30">
      <c r="J167" s="75"/>
      <c r="K167" s="75"/>
      <c r="N167" s="76"/>
      <c r="O167" s="76"/>
      <c r="P167" s="76"/>
      <c r="Q167" s="76"/>
      <c r="R167" s="76"/>
      <c r="S167" s="76"/>
      <c r="T167" s="76"/>
    </row>
    <row r="168" spans="10:20" ht="30">
      <c r="J168" s="75"/>
      <c r="K168" s="75"/>
      <c r="N168" s="76"/>
      <c r="O168" s="76"/>
      <c r="P168" s="76"/>
      <c r="Q168" s="76"/>
      <c r="R168" s="76"/>
      <c r="S168" s="76"/>
      <c r="T168" s="76"/>
    </row>
    <row r="169" spans="10:20" ht="30">
      <c r="J169" s="75"/>
      <c r="K169" s="75"/>
      <c r="N169" s="76"/>
      <c r="O169" s="76"/>
      <c r="P169" s="76"/>
      <c r="Q169" s="76"/>
      <c r="R169" s="76"/>
      <c r="S169" s="76"/>
      <c r="T169" s="76"/>
    </row>
    <row r="170" spans="10:20" ht="30">
      <c r="J170" s="75"/>
      <c r="K170" s="75"/>
      <c r="N170" s="76"/>
      <c r="O170" s="76"/>
      <c r="P170" s="76"/>
      <c r="Q170" s="76"/>
      <c r="R170" s="76"/>
      <c r="S170" s="76"/>
      <c r="T170" s="76"/>
    </row>
    <row r="171" spans="10:20" ht="30">
      <c r="J171" s="75"/>
      <c r="K171" s="75"/>
      <c r="N171" s="76"/>
      <c r="O171" s="76"/>
      <c r="P171" s="76"/>
      <c r="Q171" s="76"/>
      <c r="R171" s="76"/>
      <c r="S171" s="76"/>
      <c r="T171" s="76"/>
    </row>
    <row r="172" spans="10:20" ht="30">
      <c r="J172" s="75"/>
      <c r="K172" s="75"/>
      <c r="N172" s="76"/>
      <c r="O172" s="76"/>
      <c r="P172" s="76"/>
      <c r="Q172" s="76"/>
      <c r="R172" s="76"/>
      <c r="S172" s="76"/>
      <c r="T172" s="76"/>
    </row>
    <row r="173" spans="14:20" ht="12.75">
      <c r="N173" s="76"/>
      <c r="O173" s="76"/>
      <c r="P173" s="76"/>
      <c r="Q173" s="76"/>
      <c r="R173" s="76"/>
      <c r="S173" s="76"/>
      <c r="T173" s="76"/>
    </row>
    <row r="174" spans="14:20" ht="12.75">
      <c r="N174" s="76"/>
      <c r="O174" s="76"/>
      <c r="P174" s="76"/>
      <c r="Q174" s="76"/>
      <c r="R174" s="76"/>
      <c r="S174" s="76"/>
      <c r="T174" s="76"/>
    </row>
    <row r="175" spans="14:20" ht="12.75">
      <c r="N175" s="76"/>
      <c r="O175" s="76"/>
      <c r="P175" s="76"/>
      <c r="Q175" s="76"/>
      <c r="R175" s="76"/>
      <c r="S175" s="76"/>
      <c r="T175" s="76"/>
    </row>
    <row r="176" spans="14:20" ht="12.75">
      <c r="N176" s="76"/>
      <c r="O176" s="76"/>
      <c r="P176" s="76"/>
      <c r="Q176" s="76"/>
      <c r="R176" s="76"/>
      <c r="S176" s="76"/>
      <c r="T176" s="76"/>
    </row>
    <row r="177" spans="14:20" ht="12.75">
      <c r="N177" s="76"/>
      <c r="O177" s="76"/>
      <c r="P177" s="76"/>
      <c r="Q177" s="76"/>
      <c r="R177" s="76"/>
      <c r="S177" s="76"/>
      <c r="T177" s="76"/>
    </row>
    <row r="178" spans="14:20" ht="12.75">
      <c r="N178" s="76"/>
      <c r="O178" s="76"/>
      <c r="P178" s="76"/>
      <c r="Q178" s="76"/>
      <c r="R178" s="76"/>
      <c r="S178" s="76"/>
      <c r="T178" s="76"/>
    </row>
    <row r="179" spans="14:20" ht="12.75">
      <c r="N179" s="76"/>
      <c r="O179" s="76"/>
      <c r="P179" s="76"/>
      <c r="Q179" s="76"/>
      <c r="R179" s="76"/>
      <c r="S179" s="76"/>
      <c r="T179" s="76"/>
    </row>
    <row r="180" spans="14:20" ht="12.75">
      <c r="N180" s="76"/>
      <c r="O180" s="76"/>
      <c r="P180" s="76"/>
      <c r="Q180" s="76"/>
      <c r="R180" s="76"/>
      <c r="S180" s="76"/>
      <c r="T180" s="76"/>
    </row>
    <row r="181" spans="14:20" ht="12.75">
      <c r="N181" s="76"/>
      <c r="O181" s="76"/>
      <c r="P181" s="76"/>
      <c r="Q181" s="76"/>
      <c r="R181" s="76"/>
      <c r="S181" s="76"/>
      <c r="T181" s="76"/>
    </row>
    <row r="182" spans="14:20" ht="12.75">
      <c r="N182" s="76"/>
      <c r="O182" s="76"/>
      <c r="P182" s="76"/>
      <c r="Q182" s="76"/>
      <c r="R182" s="76"/>
      <c r="S182" s="76"/>
      <c r="T182" s="76"/>
    </row>
    <row r="183" spans="14:20" ht="12.75">
      <c r="N183" s="76"/>
      <c r="O183" s="76"/>
      <c r="P183" s="76"/>
      <c r="Q183" s="76"/>
      <c r="R183" s="76"/>
      <c r="S183" s="76"/>
      <c r="T183" s="76"/>
    </row>
    <row r="184" spans="14:20" ht="12.75">
      <c r="N184" s="76"/>
      <c r="O184" s="76"/>
      <c r="P184" s="76"/>
      <c r="Q184" s="76"/>
      <c r="R184" s="76"/>
      <c r="S184" s="76"/>
      <c r="T184" s="76"/>
    </row>
    <row r="185" spans="14:20" ht="12.75">
      <c r="N185" s="76"/>
      <c r="O185" s="76"/>
      <c r="P185" s="76"/>
      <c r="Q185" s="76"/>
      <c r="R185" s="76"/>
      <c r="S185" s="76"/>
      <c r="T185" s="76"/>
    </row>
    <row r="186" spans="14:20" ht="12.75">
      <c r="N186" s="76"/>
      <c r="O186" s="76"/>
      <c r="P186" s="76"/>
      <c r="Q186" s="76"/>
      <c r="R186" s="76"/>
      <c r="S186" s="76"/>
      <c r="T186" s="76"/>
    </row>
    <row r="187" spans="14:20" ht="12.75">
      <c r="N187" s="76"/>
      <c r="O187" s="76"/>
      <c r="P187" s="76"/>
      <c r="Q187" s="76"/>
      <c r="R187" s="76"/>
      <c r="S187" s="76"/>
      <c r="T187" s="76"/>
    </row>
    <row r="188" spans="14:20" ht="12.75">
      <c r="N188" s="76"/>
      <c r="O188" s="76"/>
      <c r="P188" s="76"/>
      <c r="Q188" s="76"/>
      <c r="R188" s="76"/>
      <c r="S188" s="76"/>
      <c r="T188" s="76"/>
    </row>
    <row r="189" spans="14:20" ht="12.75">
      <c r="N189" s="76"/>
      <c r="O189" s="76"/>
      <c r="P189" s="76"/>
      <c r="Q189" s="76"/>
      <c r="R189" s="76"/>
      <c r="S189" s="76"/>
      <c r="T189" s="76"/>
    </row>
    <row r="190" spans="14:20" ht="12.75">
      <c r="N190" s="76"/>
      <c r="O190" s="76"/>
      <c r="P190" s="76"/>
      <c r="Q190" s="76"/>
      <c r="R190" s="76"/>
      <c r="S190" s="76"/>
      <c r="T190" s="76"/>
    </row>
    <row r="191" spans="14:20" ht="12.75">
      <c r="N191" s="76"/>
      <c r="O191" s="76"/>
      <c r="P191" s="76"/>
      <c r="Q191" s="76"/>
      <c r="R191" s="76"/>
      <c r="S191" s="76"/>
      <c r="T191" s="76"/>
    </row>
    <row r="192" spans="14:20" ht="12.75">
      <c r="N192" s="76"/>
      <c r="O192" s="76"/>
      <c r="P192" s="76"/>
      <c r="Q192" s="76"/>
      <c r="R192" s="76"/>
      <c r="S192" s="76"/>
      <c r="T192" s="76"/>
    </row>
    <row r="193" spans="14:20" ht="12.75">
      <c r="N193" s="76"/>
      <c r="O193" s="76"/>
      <c r="P193" s="76"/>
      <c r="Q193" s="76"/>
      <c r="R193" s="76"/>
      <c r="S193" s="76"/>
      <c r="T193" s="76"/>
    </row>
    <row r="194" spans="14:20" ht="12.75">
      <c r="N194" s="76"/>
      <c r="O194" s="76"/>
      <c r="P194" s="76"/>
      <c r="Q194" s="76"/>
      <c r="R194" s="76"/>
      <c r="S194" s="76"/>
      <c r="T194" s="76"/>
    </row>
    <row r="195" spans="14:20" ht="12.75">
      <c r="N195" s="76"/>
      <c r="O195" s="76"/>
      <c r="P195" s="76"/>
      <c r="Q195" s="76"/>
      <c r="R195" s="76"/>
      <c r="S195" s="76"/>
      <c r="T195" s="76"/>
    </row>
    <row r="196" spans="14:20" ht="12.75">
      <c r="N196" s="76"/>
      <c r="O196" s="76"/>
      <c r="P196" s="76"/>
      <c r="Q196" s="76"/>
      <c r="R196" s="76"/>
      <c r="S196" s="76"/>
      <c r="T196" s="76"/>
    </row>
    <row r="197" spans="14:20" ht="12.75">
      <c r="N197" s="76"/>
      <c r="O197" s="76"/>
      <c r="P197" s="76"/>
      <c r="Q197" s="76"/>
      <c r="R197" s="76"/>
      <c r="S197" s="76"/>
      <c r="T197" s="76"/>
    </row>
    <row r="198" spans="14:20" ht="12.75">
      <c r="N198" s="76"/>
      <c r="O198" s="76"/>
      <c r="P198" s="76"/>
      <c r="Q198" s="76"/>
      <c r="R198" s="76"/>
      <c r="S198" s="76"/>
      <c r="T198" s="76"/>
    </row>
    <row r="199" spans="14:20" ht="12.75">
      <c r="N199" s="76"/>
      <c r="O199" s="76"/>
      <c r="P199" s="76"/>
      <c r="Q199" s="76"/>
      <c r="R199" s="76"/>
      <c r="S199" s="76"/>
      <c r="T199" s="76"/>
    </row>
    <row r="200" spans="14:20" ht="12.75">
      <c r="N200" s="76"/>
      <c r="O200" s="76"/>
      <c r="P200" s="76"/>
      <c r="Q200" s="76"/>
      <c r="R200" s="76"/>
      <c r="S200" s="76"/>
      <c r="T200" s="76"/>
    </row>
    <row r="201" spans="14:20" ht="12.75">
      <c r="N201" s="76"/>
      <c r="O201" s="76"/>
      <c r="P201" s="76"/>
      <c r="Q201" s="76"/>
      <c r="R201" s="76"/>
      <c r="S201" s="76"/>
      <c r="T201" s="76"/>
    </row>
    <row r="202" spans="14:20" ht="12.75">
      <c r="N202" s="76"/>
      <c r="O202" s="76"/>
      <c r="P202" s="76"/>
      <c r="Q202" s="76"/>
      <c r="R202" s="76"/>
      <c r="S202" s="76"/>
      <c r="T202" s="76"/>
    </row>
    <row r="203" spans="14:20" ht="12.75">
      <c r="N203" s="76"/>
      <c r="O203" s="76"/>
      <c r="P203" s="76"/>
      <c r="Q203" s="76"/>
      <c r="R203" s="76"/>
      <c r="S203" s="76"/>
      <c r="T203" s="76"/>
    </row>
    <row r="204" spans="14:20" ht="12.75">
      <c r="N204" s="76"/>
      <c r="O204" s="76"/>
      <c r="P204" s="76"/>
      <c r="Q204" s="76"/>
      <c r="R204" s="76"/>
      <c r="S204" s="76"/>
      <c r="T204" s="76"/>
    </row>
    <row r="205" spans="14:20" ht="12.75">
      <c r="N205" s="76"/>
      <c r="O205" s="76"/>
      <c r="P205" s="76"/>
      <c r="Q205" s="76"/>
      <c r="R205" s="76"/>
      <c r="S205" s="76"/>
      <c r="T205" s="76"/>
    </row>
    <row r="206" spans="14:20" ht="12.75">
      <c r="N206" s="76"/>
      <c r="O206" s="76"/>
      <c r="P206" s="76"/>
      <c r="Q206" s="76"/>
      <c r="R206" s="76"/>
      <c r="S206" s="76"/>
      <c r="T206" s="76"/>
    </row>
    <row r="207" spans="14:20" ht="12.75">
      <c r="N207" s="76"/>
      <c r="O207" s="76"/>
      <c r="P207" s="76"/>
      <c r="Q207" s="76"/>
      <c r="R207" s="76"/>
      <c r="S207" s="76"/>
      <c r="T207" s="76"/>
    </row>
    <row r="208" spans="14:20" ht="12.75">
      <c r="N208" s="76"/>
      <c r="O208" s="76"/>
      <c r="P208" s="76"/>
      <c r="Q208" s="76"/>
      <c r="R208" s="76"/>
      <c r="S208" s="76"/>
      <c r="T208" s="76"/>
    </row>
    <row r="209" spans="14:20" ht="12.75">
      <c r="N209" s="76"/>
      <c r="O209" s="76"/>
      <c r="P209" s="76"/>
      <c r="Q209" s="76"/>
      <c r="R209" s="76"/>
      <c r="S209" s="76"/>
      <c r="T209" s="76"/>
    </row>
    <row r="210" spans="14:20" ht="12.75">
      <c r="N210" s="76"/>
      <c r="O210" s="76"/>
      <c r="P210" s="76"/>
      <c r="Q210" s="76"/>
      <c r="R210" s="76"/>
      <c r="S210" s="76"/>
      <c r="T210" s="76"/>
    </row>
    <row r="211" spans="14:20" ht="12.75">
      <c r="N211" s="76"/>
      <c r="O211" s="76"/>
      <c r="P211" s="76"/>
      <c r="Q211" s="76"/>
      <c r="R211" s="76"/>
      <c r="S211" s="76"/>
      <c r="T211" s="76"/>
    </row>
    <row r="212" spans="14:20" ht="12.75">
      <c r="N212" s="76"/>
      <c r="O212" s="76"/>
      <c r="P212" s="76"/>
      <c r="Q212" s="76"/>
      <c r="R212" s="76"/>
      <c r="S212" s="76"/>
      <c r="T212" s="76"/>
    </row>
    <row r="213" spans="14:20" ht="12.75">
      <c r="N213" s="76"/>
      <c r="O213" s="76"/>
      <c r="P213" s="76"/>
      <c r="Q213" s="76"/>
      <c r="R213" s="76"/>
      <c r="S213" s="76"/>
      <c r="T213" s="76"/>
    </row>
  </sheetData>
  <mergeCells count="28">
    <mergeCell ref="O7:S7"/>
    <mergeCell ref="K29:L29"/>
    <mergeCell ref="A30:L30"/>
    <mergeCell ref="B21:D21"/>
    <mergeCell ref="G21:J22"/>
    <mergeCell ref="K21:K22"/>
    <mergeCell ref="L21:L22"/>
    <mergeCell ref="A27:B29"/>
    <mergeCell ref="C27:D27"/>
    <mergeCell ref="K27:L27"/>
    <mergeCell ref="G28:I28"/>
    <mergeCell ref="K28:L28"/>
    <mergeCell ref="G29:I29"/>
    <mergeCell ref="B14:D14"/>
    <mergeCell ref="G14:J15"/>
    <mergeCell ref="K14:K15"/>
    <mergeCell ref="L14:L15"/>
    <mergeCell ref="H1:L1"/>
    <mergeCell ref="H2:H3"/>
    <mergeCell ref="C4:D4"/>
    <mergeCell ref="E4:H4"/>
    <mergeCell ref="C5:D5"/>
    <mergeCell ref="E5:H5"/>
    <mergeCell ref="I5:J5"/>
    <mergeCell ref="B7:D7"/>
    <mergeCell ref="G7:J8"/>
    <mergeCell ref="K7:K8"/>
    <mergeCell ref="L7:L8"/>
  </mergeCells>
  <conditionalFormatting sqref="A9:A13 A16:A20 A23:A26">
    <cfRule type="cellIs" priority="20" dxfId="20" operator="greaterThan" stopIfTrue="1">
      <formula>0</formula>
    </cfRule>
  </conditionalFormatting>
  <conditionalFormatting sqref="K3 E4:H6 G27 G28:I28">
    <cfRule type="cellIs" priority="21" dxfId="19" operator="equal" stopIfTrue="1">
      <formula>0</formula>
    </cfRule>
  </conditionalFormatting>
  <conditionalFormatting sqref="S10">
    <cfRule type="expression" priority="18" dxfId="15" stopIfTrue="1">
      <formula>$S$10&lt;&gt;$T$9</formula>
    </cfRule>
  </conditionalFormatting>
  <conditionalFormatting sqref="S24">
    <cfRule type="expression" priority="4" dxfId="15" stopIfTrue="1">
      <formula>T23&lt;&gt;S24</formula>
    </cfRule>
  </conditionalFormatting>
  <conditionalFormatting sqref="T9 T23">
    <cfRule type="expression" priority="19" dxfId="15" stopIfTrue="1">
      <formula>S10&lt;&gt;T9</formula>
    </cfRule>
  </conditionalFormatting>
  <conditionalFormatting sqref="T16 S17">
    <cfRule type="expression" priority="12" dxfId="15" stopIfTrue="1">
      <formula>$S$17&lt;&gt;$T$16</formula>
    </cfRule>
  </conditionalFormatting>
  <conditionalFormatting sqref="U9 S11">
    <cfRule type="expression" priority="17" dxfId="10" stopIfTrue="1">
      <formula>$U$9&lt;&gt;$S$11</formula>
    </cfRule>
  </conditionalFormatting>
  <conditionalFormatting sqref="U10 T11">
    <cfRule type="expression" priority="15"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9" dxfId="9" stopIfTrue="1">
      <formula>$U$17&lt;&gt;$T$18</formula>
    </cfRule>
  </conditionalFormatting>
  <conditionalFormatting sqref="U23 S25">
    <cfRule type="expression" priority="6" dxfId="10" stopIfTrue="1">
      <formula>$U$23&lt;&gt;$S$25</formula>
    </cfRule>
  </conditionalFormatting>
  <conditionalFormatting sqref="U24 T25">
    <cfRule type="expression" priority="3" dxfId="9" stopIfTrue="1">
      <formula>$U$24&lt;&gt;$T$25</formula>
    </cfRule>
  </conditionalFormatting>
  <conditionalFormatting sqref="V9 S12:S13">
    <cfRule type="expression" priority="16" dxfId="2" stopIfTrue="1">
      <formula>$V$9&lt;&gt;$S$12</formula>
    </cfRule>
  </conditionalFormatting>
  <conditionalFormatting sqref="V10 T12:T13">
    <cfRule type="expression" priority="14" dxfId="1" stopIfTrue="1">
      <formula>$V$10&lt;&gt;$T$12</formula>
    </cfRule>
  </conditionalFormatting>
  <conditionalFormatting sqref="V11 U12:U13">
    <cfRule type="expression" priority="13" dxfId="0" stopIfTrue="1">
      <formula>$V$11&lt;&gt;$U$12</formula>
    </cfRule>
  </conditionalFormatting>
  <conditionalFormatting sqref="V16 S19:S20">
    <cfRule type="expression" priority="10" dxfId="2" stopIfTrue="1">
      <formula>$V$16&lt;&gt;$S$19</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V23 S26">
    <cfRule type="expression" priority="5" dxfId="2" stopIfTrue="1">
      <formula>$V$23&lt;&gt;$S$26</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B8A6E-3DCA-4C02-8086-4768C625DB32}">
  <dimension ref="A1:V52"/>
  <sheetViews>
    <sheetView zoomScale="85" zoomScaleNormal="85" workbookViewId="0" topLeftCell="A1">
      <selection activeCell="D17" sqref="D17"/>
    </sheetView>
  </sheetViews>
  <sheetFormatPr defaultColWidth="9.140625" defaultRowHeight="12.75"/>
  <cols>
    <col min="1" max="1" width="5.8515625" style="90" customWidth="1"/>
    <col min="2" max="2" width="5.7109375" style="80" customWidth="1"/>
    <col min="3" max="3" width="12.28125" style="80" customWidth="1"/>
    <col min="4" max="4" width="8.28125" style="80" customWidth="1"/>
    <col min="5" max="5" width="10.8515625" style="80" customWidth="1"/>
    <col min="6" max="6" width="14.28125" style="83" customWidth="1"/>
    <col min="7" max="7" width="13.28125" style="110" customWidth="1"/>
    <col min="8" max="8" width="12.421875" style="110" customWidth="1"/>
    <col min="9" max="9" width="11.421875" style="80" customWidth="1"/>
    <col min="10" max="10" width="9.140625" style="80" customWidth="1"/>
    <col min="11" max="11" width="8.8515625" style="88" customWidth="1"/>
    <col min="12" max="21" width="9.140625" style="89" customWidth="1"/>
    <col min="22" max="22" width="9.140625" style="132" customWidth="1"/>
    <col min="23" max="26" width="9.140625" style="89" customWidth="1"/>
    <col min="27" max="256" width="9.140625" style="133" customWidth="1"/>
    <col min="257" max="257" width="5.8515625" style="133" customWidth="1"/>
    <col min="258" max="258" width="5.7109375" style="133" customWidth="1"/>
    <col min="259" max="259" width="12.28125" style="133" customWidth="1"/>
    <col min="260" max="260" width="8.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2.28125" style="133" customWidth="1"/>
    <col min="516" max="516" width="8.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2.28125" style="133" customWidth="1"/>
    <col min="772" max="772" width="8.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2.28125" style="133" customWidth="1"/>
    <col min="1028" max="1028" width="8.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2.28125" style="133" customWidth="1"/>
    <col min="1284" max="1284" width="8.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2.28125" style="133" customWidth="1"/>
    <col min="1540" max="1540" width="8.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2.28125" style="133" customWidth="1"/>
    <col min="1796" max="1796" width="8.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2.28125" style="133" customWidth="1"/>
    <col min="2052" max="2052" width="8.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2.28125" style="133" customWidth="1"/>
    <col min="2308" max="2308" width="8.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2.28125" style="133" customWidth="1"/>
    <col min="2564" max="2564" width="8.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2.28125" style="133" customWidth="1"/>
    <col min="2820" max="2820" width="8.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2.28125" style="133" customWidth="1"/>
    <col min="3076" max="3076" width="8.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2.28125" style="133" customWidth="1"/>
    <col min="3332" max="3332" width="8.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2.28125" style="133" customWidth="1"/>
    <col min="3588" max="3588" width="8.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2.28125" style="133" customWidth="1"/>
    <col min="3844" max="3844" width="8.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2.28125" style="133" customWidth="1"/>
    <col min="4100" max="4100" width="8.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2.28125" style="133" customWidth="1"/>
    <col min="4356" max="4356" width="8.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2.28125" style="133" customWidth="1"/>
    <col min="4612" max="4612" width="8.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2.28125" style="133" customWidth="1"/>
    <col min="4868" max="4868" width="8.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2.28125" style="133" customWidth="1"/>
    <col min="5124" max="5124" width="8.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2.28125" style="133" customWidth="1"/>
    <col min="5380" max="5380" width="8.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2.28125" style="133" customWidth="1"/>
    <col min="5636" max="5636" width="8.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2.28125" style="133" customWidth="1"/>
    <col min="5892" max="5892" width="8.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2.28125" style="133" customWidth="1"/>
    <col min="6148" max="6148" width="8.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2.28125" style="133" customWidth="1"/>
    <col min="6404" max="6404" width="8.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2.28125" style="133" customWidth="1"/>
    <col min="6660" max="6660" width="8.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2.28125" style="133" customWidth="1"/>
    <col min="6916" max="6916" width="8.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2.28125" style="133" customWidth="1"/>
    <col min="7172" max="7172" width="8.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2.28125" style="133" customWidth="1"/>
    <col min="7428" max="7428" width="8.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2.28125" style="133" customWidth="1"/>
    <col min="7684" max="7684" width="8.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2.28125" style="133" customWidth="1"/>
    <col min="7940" max="7940" width="8.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2.28125" style="133" customWidth="1"/>
    <col min="8196" max="8196" width="8.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2.28125" style="133" customWidth="1"/>
    <col min="8452" max="8452" width="8.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2.28125" style="133" customWidth="1"/>
    <col min="8708" max="8708" width="8.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2.28125" style="133" customWidth="1"/>
    <col min="8964" max="8964" width="8.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2.28125" style="133" customWidth="1"/>
    <col min="9220" max="9220" width="8.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2.28125" style="133" customWidth="1"/>
    <col min="9476" max="9476" width="8.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2.28125" style="133" customWidth="1"/>
    <col min="9732" max="9732" width="8.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2.28125" style="133" customWidth="1"/>
    <col min="9988" max="9988" width="8.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2.28125" style="133" customWidth="1"/>
    <col min="10244" max="10244" width="8.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2.28125" style="133" customWidth="1"/>
    <col min="10500" max="10500" width="8.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2.28125" style="133" customWidth="1"/>
    <col min="10756" max="10756" width="8.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2.28125" style="133" customWidth="1"/>
    <col min="11012" max="11012" width="8.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2.28125" style="133" customWidth="1"/>
    <col min="11268" max="11268" width="8.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2.28125" style="133" customWidth="1"/>
    <col min="11524" max="11524" width="8.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2.28125" style="133" customWidth="1"/>
    <col min="11780" max="11780" width="8.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2.28125" style="133" customWidth="1"/>
    <col min="12036" max="12036" width="8.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2.28125" style="133" customWidth="1"/>
    <col min="12292" max="12292" width="8.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2.28125" style="133" customWidth="1"/>
    <col min="12548" max="12548" width="8.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2.28125" style="133" customWidth="1"/>
    <col min="12804" max="12804" width="8.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2.28125" style="133" customWidth="1"/>
    <col min="13060" max="13060" width="8.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2.28125" style="133" customWidth="1"/>
    <col min="13316" max="13316" width="8.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2.28125" style="133" customWidth="1"/>
    <col min="13572" max="13572" width="8.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2.28125" style="133" customWidth="1"/>
    <col min="13828" max="13828" width="8.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2.28125" style="133" customWidth="1"/>
    <col min="14084" max="14084" width="8.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2.28125" style="133" customWidth="1"/>
    <col min="14340" max="14340" width="8.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2.28125" style="133" customWidth="1"/>
    <col min="14596" max="14596" width="8.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2.28125" style="133" customWidth="1"/>
    <col min="14852" max="14852" width="8.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2.28125" style="133" customWidth="1"/>
    <col min="15108" max="15108" width="8.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2.28125" style="133" customWidth="1"/>
    <col min="15364" max="15364" width="8.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2.28125" style="133" customWidth="1"/>
    <col min="15620" max="15620" width="8.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2.28125" style="133" customWidth="1"/>
    <col min="15876" max="15876" width="8.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2.28125" style="133" customWidth="1"/>
    <col min="16132" max="16132" width="8.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8">
      <c r="A1" s="79" t="s">
        <v>24</v>
      </c>
      <c r="C1" s="81"/>
      <c r="D1" s="82" t="s">
        <v>25</v>
      </c>
      <c r="G1" s="84"/>
      <c r="H1" s="85" t="s">
        <v>26</v>
      </c>
      <c r="I1" s="86"/>
      <c r="J1" s="87"/>
    </row>
    <row r="2" spans="2:10" ht="15">
      <c r="B2" s="91"/>
      <c r="C2" s="92"/>
      <c r="D2" s="93" t="s">
        <v>47</v>
      </c>
      <c r="F2" s="94"/>
      <c r="G2" s="84"/>
      <c r="H2" s="95"/>
      <c r="I2" s="96"/>
      <c r="J2" s="97"/>
    </row>
    <row r="3" spans="1:10" ht="13.2">
      <c r="A3" s="98" t="s">
        <v>28</v>
      </c>
      <c r="B3" s="98"/>
      <c r="C3" s="98"/>
      <c r="D3" s="99"/>
      <c r="E3" s="98"/>
      <c r="F3" s="99"/>
      <c r="G3" s="99"/>
      <c r="H3" s="99"/>
      <c r="I3" s="98"/>
      <c r="J3" s="100" t="s">
        <v>29</v>
      </c>
    </row>
    <row r="4" spans="1:10" ht="12.75" thickBot="1">
      <c r="A4" s="101" t="s">
        <v>24</v>
      </c>
      <c r="B4" s="101"/>
      <c r="C4" s="102"/>
      <c r="D4" s="103"/>
      <c r="E4" s="103"/>
      <c r="F4" s="104"/>
      <c r="G4" s="105"/>
      <c r="H4" s="106"/>
      <c r="I4" s="311" t="s">
        <v>30</v>
      </c>
      <c r="J4" s="311"/>
    </row>
    <row r="5" spans="1:10" ht="13.2">
      <c r="A5" s="107"/>
      <c r="B5" s="107"/>
      <c r="C5" s="108"/>
      <c r="D5" s="108"/>
      <c r="E5" s="108"/>
      <c r="F5" s="107"/>
      <c r="G5" s="107"/>
      <c r="H5" s="107"/>
      <c r="I5" s="108"/>
      <c r="J5" s="109"/>
    </row>
    <row r="6" spans="1:22" s="89" customFormat="1" ht="13.95" customHeight="1">
      <c r="A6" s="111">
        <v>1</v>
      </c>
      <c r="B6" s="112" t="s">
        <v>31</v>
      </c>
      <c r="C6" s="113" t="s">
        <v>149</v>
      </c>
      <c r="D6" s="113"/>
      <c r="E6" s="113"/>
      <c r="F6" s="83"/>
      <c r="G6" s="110"/>
      <c r="H6" s="110"/>
      <c r="I6" s="80"/>
      <c r="J6" s="80"/>
      <c r="K6" s="88"/>
      <c r="V6" s="132"/>
    </row>
    <row r="7" spans="1:22" s="89" customFormat="1" ht="13.95" customHeight="1">
      <c r="A7" s="90"/>
      <c r="B7" s="114"/>
      <c r="C7" s="80"/>
      <c r="D7" s="80"/>
      <c r="E7" s="115"/>
      <c r="F7" s="113" t="s">
        <v>169</v>
      </c>
      <c r="G7" s="110"/>
      <c r="H7" s="110"/>
      <c r="I7" s="80"/>
      <c r="J7" s="80"/>
      <c r="K7" s="88"/>
      <c r="V7" s="132"/>
    </row>
    <row r="8" spans="1:22" s="89" customFormat="1" ht="13.95" customHeight="1">
      <c r="A8" s="111">
        <v>2</v>
      </c>
      <c r="B8" s="112"/>
      <c r="C8" s="116" t="s">
        <v>95</v>
      </c>
      <c r="D8" s="113"/>
      <c r="E8" s="117"/>
      <c r="F8" s="83"/>
      <c r="G8" s="118"/>
      <c r="H8" s="119"/>
      <c r="I8" s="119"/>
      <c r="J8" s="119"/>
      <c r="K8" s="120"/>
      <c r="L8" s="121"/>
      <c r="V8" s="132"/>
    </row>
    <row r="9" spans="1:22" s="89" customFormat="1" ht="13.95" customHeight="1">
      <c r="A9" s="90"/>
      <c r="B9" s="114"/>
      <c r="D9" s="80"/>
      <c r="E9" s="80"/>
      <c r="F9" s="83"/>
      <c r="G9" s="122" t="s">
        <v>161</v>
      </c>
      <c r="H9" s="119"/>
      <c r="I9" s="119"/>
      <c r="J9" s="119"/>
      <c r="K9" s="120"/>
      <c r="L9" s="121"/>
      <c r="V9" s="132"/>
    </row>
    <row r="10" spans="1:22" s="89" customFormat="1" ht="13.95" customHeight="1">
      <c r="A10" s="111">
        <v>3</v>
      </c>
      <c r="B10" s="113" t="s">
        <v>32</v>
      </c>
      <c r="C10" s="116" t="s">
        <v>150</v>
      </c>
      <c r="D10" s="113"/>
      <c r="E10" s="113"/>
      <c r="F10" s="83"/>
      <c r="G10" s="123" t="s">
        <v>99</v>
      </c>
      <c r="H10" s="119"/>
      <c r="I10" s="119"/>
      <c r="J10" s="119"/>
      <c r="K10" s="120"/>
      <c r="L10" s="121"/>
      <c r="V10" s="132"/>
    </row>
    <row r="11" spans="1:22" s="89" customFormat="1" ht="13.95" customHeight="1">
      <c r="A11" s="90"/>
      <c r="B11" s="114"/>
      <c r="D11" s="80"/>
      <c r="E11" s="115"/>
      <c r="F11" s="116" t="s">
        <v>162</v>
      </c>
      <c r="G11" s="124"/>
      <c r="H11" s="119"/>
      <c r="I11" s="119"/>
      <c r="J11" s="119"/>
      <c r="K11" s="120"/>
      <c r="L11" s="121"/>
      <c r="V11" s="132"/>
    </row>
    <row r="12" spans="1:22" s="89" customFormat="1" ht="13.95" customHeight="1" thickBot="1">
      <c r="A12" s="111">
        <v>4</v>
      </c>
      <c r="B12" s="112" t="s">
        <v>33</v>
      </c>
      <c r="C12" s="116" t="s">
        <v>151</v>
      </c>
      <c r="D12" s="113"/>
      <c r="E12" s="117"/>
      <c r="F12" s="83" t="s">
        <v>99</v>
      </c>
      <c r="G12" s="125"/>
      <c r="H12" s="126"/>
      <c r="I12" s="119"/>
      <c r="J12" s="119"/>
      <c r="K12" s="120"/>
      <c r="L12" s="121"/>
      <c r="V12" s="132"/>
    </row>
    <row r="13" spans="1:22" s="89" customFormat="1" ht="13.95" customHeight="1" thickBot="1">
      <c r="A13" s="90"/>
      <c r="B13" s="114"/>
      <c r="D13" s="80"/>
      <c r="E13" s="80"/>
      <c r="F13" s="83"/>
      <c r="G13" s="125"/>
      <c r="H13" s="318" t="s">
        <v>161</v>
      </c>
      <c r="I13" s="319"/>
      <c r="J13" s="119"/>
      <c r="K13" s="120"/>
      <c r="L13" s="121"/>
      <c r="V13" s="132"/>
    </row>
    <row r="14" spans="1:22" s="89" customFormat="1" ht="13.95" customHeight="1">
      <c r="A14" s="111">
        <v>5</v>
      </c>
      <c r="B14" s="112" t="s">
        <v>34</v>
      </c>
      <c r="C14" s="116" t="s">
        <v>152</v>
      </c>
      <c r="D14" s="113"/>
      <c r="E14" s="113"/>
      <c r="F14" s="83"/>
      <c r="G14" s="125"/>
      <c r="H14" s="89">
        <v>21</v>
      </c>
      <c r="J14" s="119"/>
      <c r="K14" s="120"/>
      <c r="L14" s="121"/>
      <c r="V14" s="132"/>
    </row>
    <row r="15" spans="1:22" s="89" customFormat="1" ht="13.95" customHeight="1">
      <c r="A15" s="90"/>
      <c r="B15" s="114"/>
      <c r="D15" s="80"/>
      <c r="E15" s="115"/>
      <c r="F15" s="113" t="s">
        <v>163</v>
      </c>
      <c r="G15" s="127"/>
      <c r="J15" s="119"/>
      <c r="K15" s="120"/>
      <c r="L15" s="121"/>
      <c r="V15" s="132"/>
    </row>
    <row r="16" spans="1:22" s="89" customFormat="1" ht="13.95" customHeight="1">
      <c r="A16" s="111">
        <v>6</v>
      </c>
      <c r="B16" s="112" t="s">
        <v>35</v>
      </c>
      <c r="C16" s="116" t="s">
        <v>153</v>
      </c>
      <c r="D16" s="113"/>
      <c r="E16" s="117"/>
      <c r="F16" s="83" t="s">
        <v>98</v>
      </c>
      <c r="G16" s="124"/>
      <c r="H16" s="119"/>
      <c r="I16" s="119"/>
      <c r="J16" s="119"/>
      <c r="K16" s="120"/>
      <c r="L16" s="121"/>
      <c r="V16" s="132"/>
    </row>
    <row r="17" spans="1:22" s="89" customFormat="1" ht="13.95" customHeight="1">
      <c r="A17" s="90"/>
      <c r="B17" s="114"/>
      <c r="D17" s="80"/>
      <c r="E17" s="80"/>
      <c r="F17" s="83"/>
      <c r="G17" s="128" t="s">
        <v>163</v>
      </c>
      <c r="H17" s="118"/>
      <c r="I17" s="119"/>
      <c r="J17" s="119"/>
      <c r="K17" s="120"/>
      <c r="L17" s="121"/>
      <c r="V17" s="132"/>
    </row>
    <row r="18" spans="1:22" s="89" customFormat="1" ht="13.95" customHeight="1">
      <c r="A18" s="111">
        <v>7</v>
      </c>
      <c r="B18" s="113"/>
      <c r="C18" s="116" t="s">
        <v>95</v>
      </c>
      <c r="D18" s="113"/>
      <c r="E18" s="113"/>
      <c r="F18" s="83"/>
      <c r="G18" s="129" t="s">
        <v>99</v>
      </c>
      <c r="H18" s="119"/>
      <c r="I18" s="119"/>
      <c r="J18" s="119"/>
      <c r="K18" s="120"/>
      <c r="L18" s="121"/>
      <c r="V18" s="132"/>
    </row>
    <row r="19" spans="1:22" s="89" customFormat="1" ht="13.95" customHeight="1">
      <c r="A19" s="90"/>
      <c r="B19" s="114"/>
      <c r="D19" s="80"/>
      <c r="E19" s="115"/>
      <c r="F19" s="113" t="s">
        <v>164</v>
      </c>
      <c r="G19" s="118"/>
      <c r="H19" s="119"/>
      <c r="I19" s="119"/>
      <c r="J19" s="119"/>
      <c r="K19" s="120"/>
      <c r="L19" s="121"/>
      <c r="V19" s="132"/>
    </row>
    <row r="20" spans="1:22" s="89" customFormat="1" ht="13.95" customHeight="1">
      <c r="A20" s="111">
        <v>8</v>
      </c>
      <c r="B20" s="112" t="s">
        <v>36</v>
      </c>
      <c r="C20" s="116" t="s">
        <v>154</v>
      </c>
      <c r="D20" s="113"/>
      <c r="E20" s="117"/>
      <c r="F20" s="83"/>
      <c r="G20" s="119"/>
      <c r="H20" s="119"/>
      <c r="I20" s="119"/>
      <c r="J20" s="119"/>
      <c r="K20" s="120"/>
      <c r="L20" s="121"/>
      <c r="V20" s="132"/>
    </row>
    <row r="21" spans="1:22" s="89" customFormat="1" ht="13.95" customHeight="1">
      <c r="A21" s="90"/>
      <c r="B21" s="114"/>
      <c r="D21" s="80"/>
      <c r="E21" s="80"/>
      <c r="F21" s="83"/>
      <c r="G21" s="119"/>
      <c r="H21" s="119"/>
      <c r="I21" s="80"/>
      <c r="J21" s="80"/>
      <c r="K21" s="120"/>
      <c r="L21" s="121"/>
      <c r="V21" s="132"/>
    </row>
    <row r="22" spans="1:22" s="89" customFormat="1" ht="13.95" customHeight="1">
      <c r="A22" s="90"/>
      <c r="B22" s="110"/>
      <c r="C22" s="80"/>
      <c r="D22" s="80"/>
      <c r="E22" s="80"/>
      <c r="F22" s="83"/>
      <c r="G22" s="119"/>
      <c r="H22" s="119"/>
      <c r="I22" s="119"/>
      <c r="J22" s="314"/>
      <c r="K22" s="314"/>
      <c r="L22" s="130"/>
      <c r="V22" s="132"/>
    </row>
    <row r="23" spans="1:22" s="89" customFormat="1" ht="13.95" customHeight="1">
      <c r="A23" s="111">
        <v>1</v>
      </c>
      <c r="B23" s="112" t="s">
        <v>37</v>
      </c>
      <c r="C23" s="113" t="s">
        <v>155</v>
      </c>
      <c r="D23" s="113"/>
      <c r="E23" s="113"/>
      <c r="F23" s="83"/>
      <c r="G23" s="110"/>
      <c r="H23" s="110"/>
      <c r="I23" s="80"/>
      <c r="J23" s="119"/>
      <c r="K23" s="131"/>
      <c r="L23" s="130"/>
      <c r="V23" s="132"/>
    </row>
    <row r="24" spans="1:22" s="89" customFormat="1" ht="13.95" customHeight="1">
      <c r="A24" s="90"/>
      <c r="B24" s="114"/>
      <c r="C24" s="80"/>
      <c r="D24" s="80"/>
      <c r="E24" s="115"/>
      <c r="F24" s="113" t="s">
        <v>165</v>
      </c>
      <c r="G24" s="110"/>
      <c r="H24" s="110"/>
      <c r="I24" s="80"/>
      <c r="J24" s="119"/>
      <c r="K24" s="131"/>
      <c r="L24" s="130"/>
      <c r="V24" s="132"/>
    </row>
    <row r="25" spans="1:22" s="89" customFormat="1" ht="13.95" customHeight="1">
      <c r="A25" s="111">
        <v>2</v>
      </c>
      <c r="B25" s="112"/>
      <c r="C25" s="116" t="s">
        <v>95</v>
      </c>
      <c r="D25" s="113"/>
      <c r="E25" s="117"/>
      <c r="F25" s="83"/>
      <c r="G25" s="118"/>
      <c r="H25" s="119"/>
      <c r="I25" s="119"/>
      <c r="J25" s="119"/>
      <c r="K25" s="131"/>
      <c r="L25" s="130"/>
      <c r="V25" s="132"/>
    </row>
    <row r="26" spans="1:22" s="89" customFormat="1" ht="13.95" customHeight="1">
      <c r="A26" s="90"/>
      <c r="B26" s="114"/>
      <c r="D26" s="80"/>
      <c r="E26" s="80"/>
      <c r="F26" s="83"/>
      <c r="G26" s="134" t="s">
        <v>170</v>
      </c>
      <c r="H26" s="110"/>
      <c r="I26" s="119"/>
      <c r="J26" s="119"/>
      <c r="K26" s="131"/>
      <c r="L26" s="130"/>
      <c r="V26" s="132"/>
    </row>
    <row r="27" spans="1:22" s="89" customFormat="1" ht="13.95" customHeight="1">
      <c r="A27" s="111">
        <v>3</v>
      </c>
      <c r="B27" s="113" t="s">
        <v>38</v>
      </c>
      <c r="C27" s="116" t="s">
        <v>156</v>
      </c>
      <c r="D27" s="113"/>
      <c r="E27" s="113"/>
      <c r="F27" s="83"/>
      <c r="G27" s="135">
        <v>21</v>
      </c>
      <c r="H27" s="135"/>
      <c r="I27" s="119"/>
      <c r="J27" s="119"/>
      <c r="K27" s="131"/>
      <c r="L27" s="130"/>
      <c r="V27" s="132"/>
    </row>
    <row r="28" spans="1:22" s="89" customFormat="1" ht="13.95" customHeight="1">
      <c r="A28" s="90"/>
      <c r="B28" s="114"/>
      <c r="D28" s="80"/>
      <c r="E28" s="115"/>
      <c r="F28" s="116" t="s">
        <v>166</v>
      </c>
      <c r="G28" s="124"/>
      <c r="H28" s="119"/>
      <c r="I28" s="119"/>
      <c r="J28" s="119"/>
      <c r="K28" s="131"/>
      <c r="L28" s="130"/>
      <c r="V28" s="132"/>
    </row>
    <row r="29" spans="1:22" s="89" customFormat="1" ht="13.95" customHeight="1" thickBot="1">
      <c r="A29" s="111">
        <v>4</v>
      </c>
      <c r="B29" s="112"/>
      <c r="C29" s="116" t="s">
        <v>157</v>
      </c>
      <c r="D29" s="113"/>
      <c r="E29" s="117"/>
      <c r="F29" s="83" t="s">
        <v>98</v>
      </c>
      <c r="G29" s="125"/>
      <c r="H29" s="126"/>
      <c r="I29" s="119"/>
      <c r="J29" s="119"/>
      <c r="K29" s="131"/>
      <c r="L29" s="130"/>
      <c r="V29" s="132"/>
    </row>
    <row r="30" spans="1:22" s="89" customFormat="1" ht="13.95" customHeight="1" thickBot="1">
      <c r="A30" s="90"/>
      <c r="B30" s="114"/>
      <c r="D30" s="80"/>
      <c r="E30" s="80"/>
      <c r="F30" s="83"/>
      <c r="G30" s="125"/>
      <c r="H30" s="318" t="s">
        <v>170</v>
      </c>
      <c r="I30" s="319"/>
      <c r="J30" s="119"/>
      <c r="K30" s="120"/>
      <c r="L30" s="121"/>
      <c r="V30" s="132"/>
    </row>
    <row r="31" spans="1:22" s="89" customFormat="1" ht="13.95" customHeight="1">
      <c r="A31" s="111">
        <v>5</v>
      </c>
      <c r="B31" s="112" t="s">
        <v>40</v>
      </c>
      <c r="C31" s="116" t="s">
        <v>158</v>
      </c>
      <c r="D31" s="113"/>
      <c r="E31" s="113"/>
      <c r="F31" s="83"/>
      <c r="G31" s="125"/>
      <c r="H31" s="89">
        <v>20</v>
      </c>
      <c r="J31" s="119"/>
      <c r="K31" s="120"/>
      <c r="L31" s="121"/>
      <c r="V31" s="132"/>
    </row>
    <row r="32" spans="1:22" s="89" customFormat="1" ht="13.95" customHeight="1">
      <c r="A32" s="90"/>
      <c r="B32" s="114"/>
      <c r="D32" s="80"/>
      <c r="E32" s="115"/>
      <c r="F32" s="113" t="s">
        <v>167</v>
      </c>
      <c r="G32" s="127"/>
      <c r="H32" s="119"/>
      <c r="I32" s="119"/>
      <c r="J32" s="119"/>
      <c r="K32" s="120"/>
      <c r="L32" s="121"/>
      <c r="V32" s="132"/>
    </row>
    <row r="33" spans="1:22" s="89" customFormat="1" ht="13.95" customHeight="1">
      <c r="A33" s="111">
        <v>6</v>
      </c>
      <c r="B33" s="112" t="s">
        <v>41</v>
      </c>
      <c r="C33" s="116" t="s">
        <v>159</v>
      </c>
      <c r="D33" s="113"/>
      <c r="E33" s="117"/>
      <c r="F33" s="83" t="s">
        <v>99</v>
      </c>
      <c r="G33" s="124"/>
      <c r="H33" s="119"/>
      <c r="I33" s="119"/>
      <c r="J33" s="119"/>
      <c r="K33" s="120"/>
      <c r="L33" s="121"/>
      <c r="V33" s="132"/>
    </row>
    <row r="34" spans="1:22" s="89" customFormat="1" ht="13.95" customHeight="1">
      <c r="A34" s="90"/>
      <c r="B34" s="114"/>
      <c r="D34" s="80"/>
      <c r="E34" s="80"/>
      <c r="F34" s="83"/>
      <c r="G34" s="128" t="s">
        <v>168</v>
      </c>
      <c r="H34" s="118"/>
      <c r="I34" s="119"/>
      <c r="J34" s="119"/>
      <c r="K34" s="120"/>
      <c r="L34" s="121"/>
      <c r="V34" s="132"/>
    </row>
    <row r="35" spans="1:22" s="89" customFormat="1" ht="13.95" customHeight="1">
      <c r="A35" s="111">
        <v>7</v>
      </c>
      <c r="B35" s="113"/>
      <c r="C35" s="116" t="s">
        <v>95</v>
      </c>
      <c r="D35" s="113"/>
      <c r="E35" s="113"/>
      <c r="F35" s="83"/>
      <c r="G35" s="129" t="s">
        <v>98</v>
      </c>
      <c r="H35" s="119"/>
      <c r="I35" s="119"/>
      <c r="J35" s="119"/>
      <c r="K35" s="120"/>
      <c r="L35" s="121"/>
      <c r="V35" s="132"/>
    </row>
    <row r="36" spans="1:22" s="89" customFormat="1" ht="13.95" customHeight="1">
      <c r="A36" s="90"/>
      <c r="B36" s="114"/>
      <c r="D36" s="80"/>
      <c r="E36" s="115"/>
      <c r="F36" s="113" t="s">
        <v>168</v>
      </c>
      <c r="G36" s="118"/>
      <c r="H36" s="119"/>
      <c r="I36" s="119"/>
      <c r="J36" s="119"/>
      <c r="K36" s="120"/>
      <c r="L36" s="121"/>
      <c r="V36" s="132"/>
    </row>
    <row r="37" spans="1:22" s="89" customFormat="1" ht="13.95" customHeight="1">
      <c r="A37" s="111">
        <v>8</v>
      </c>
      <c r="B37" s="112" t="s">
        <v>42</v>
      </c>
      <c r="C37" s="116" t="s">
        <v>160</v>
      </c>
      <c r="D37" s="113"/>
      <c r="E37" s="117"/>
      <c r="F37" s="83"/>
      <c r="G37" s="119"/>
      <c r="H37" s="119"/>
      <c r="I37" s="119"/>
      <c r="J37" s="119"/>
      <c r="K37" s="120"/>
      <c r="L37" s="121"/>
      <c r="V37" s="132"/>
    </row>
    <row r="38" spans="1:22" s="89" customFormat="1" ht="12.75">
      <c r="A38" s="90"/>
      <c r="B38" s="114"/>
      <c r="D38" s="80"/>
      <c r="E38" s="80"/>
      <c r="F38" s="83"/>
      <c r="G38" s="119"/>
      <c r="H38" s="119"/>
      <c r="I38" s="80"/>
      <c r="J38" s="119"/>
      <c r="K38" s="120"/>
      <c r="L38" s="121"/>
      <c r="V38" s="132"/>
    </row>
    <row r="39" spans="1:22" s="89" customFormat="1" ht="12.75">
      <c r="A39" s="90"/>
      <c r="B39" s="110"/>
      <c r="C39" s="80"/>
      <c r="D39" s="80"/>
      <c r="E39" s="80"/>
      <c r="F39" s="80"/>
      <c r="G39" s="119"/>
      <c r="H39" s="119"/>
      <c r="I39" s="119"/>
      <c r="J39" s="119"/>
      <c r="K39" s="120"/>
      <c r="L39" s="121"/>
      <c r="V39" s="132"/>
    </row>
    <row r="40" spans="1:22" s="89" customFormat="1" ht="12.75">
      <c r="A40" s="90"/>
      <c r="B40" s="110"/>
      <c r="C40" s="80"/>
      <c r="D40" s="80"/>
      <c r="E40" s="80"/>
      <c r="F40" s="83"/>
      <c r="G40" s="119"/>
      <c r="H40" s="119"/>
      <c r="I40" s="119"/>
      <c r="J40" s="119"/>
      <c r="K40" s="120"/>
      <c r="L40" s="121"/>
      <c r="V40" s="132"/>
    </row>
    <row r="41" spans="1:22" s="89" customFormat="1" ht="12.75">
      <c r="A41" s="90"/>
      <c r="B41" s="110"/>
      <c r="C41" s="80"/>
      <c r="D41" s="80"/>
      <c r="E41" s="80"/>
      <c r="F41" s="83"/>
      <c r="G41" s="80"/>
      <c r="H41" s="119"/>
      <c r="I41" s="119"/>
      <c r="J41" s="119"/>
      <c r="K41" s="120"/>
      <c r="L41" s="121"/>
      <c r="V41" s="132"/>
    </row>
    <row r="42" spans="1:22" s="89" customFormat="1" ht="12.75">
      <c r="A42" s="90"/>
      <c r="B42" s="110"/>
      <c r="C42" s="80"/>
      <c r="D42" s="80"/>
      <c r="E42" s="80"/>
      <c r="F42" s="83"/>
      <c r="G42" s="126"/>
      <c r="H42" s="119"/>
      <c r="I42" s="119"/>
      <c r="J42" s="119"/>
      <c r="K42" s="120"/>
      <c r="L42" s="121"/>
      <c r="V42" s="132"/>
    </row>
    <row r="43" spans="1:22" s="89" customFormat="1" ht="12.75">
      <c r="A43" s="90"/>
      <c r="B43" s="110"/>
      <c r="C43" s="80"/>
      <c r="D43" s="80"/>
      <c r="E43" s="80"/>
      <c r="F43" s="80"/>
      <c r="G43" s="119"/>
      <c r="H43" s="119"/>
      <c r="I43" s="119"/>
      <c r="J43" s="119"/>
      <c r="K43" s="120"/>
      <c r="L43" s="121"/>
      <c r="V43" s="132"/>
    </row>
    <row r="44" spans="1:22" s="89" customFormat="1" ht="12.75">
      <c r="A44" s="90"/>
      <c r="B44" s="110"/>
      <c r="C44" s="80"/>
      <c r="D44" s="80"/>
      <c r="E44" s="80"/>
      <c r="F44" s="83"/>
      <c r="G44" s="126"/>
      <c r="H44" s="126"/>
      <c r="I44" s="126"/>
      <c r="J44" s="119"/>
      <c r="K44" s="120"/>
      <c r="L44" s="121"/>
      <c r="V44" s="132"/>
    </row>
    <row r="45" spans="1:22" s="89" customFormat="1" ht="12.75">
      <c r="A45" s="90"/>
      <c r="B45" s="110"/>
      <c r="C45" s="80"/>
      <c r="D45" s="80"/>
      <c r="E45" s="80"/>
      <c r="F45" s="83"/>
      <c r="G45" s="126"/>
      <c r="H45" s="80"/>
      <c r="I45" s="126"/>
      <c r="J45" s="119"/>
      <c r="K45" s="120"/>
      <c r="L45" s="121"/>
      <c r="V45" s="132"/>
    </row>
    <row r="46" spans="1:22" s="89" customFormat="1" ht="12.75">
      <c r="A46" s="90"/>
      <c r="B46" s="110"/>
      <c r="C46" s="80"/>
      <c r="D46" s="80"/>
      <c r="E46" s="80"/>
      <c r="F46" s="83"/>
      <c r="G46" s="126"/>
      <c r="H46" s="126"/>
      <c r="I46" s="126"/>
      <c r="J46" s="119"/>
      <c r="K46" s="120"/>
      <c r="L46" s="121"/>
      <c r="V46" s="132"/>
    </row>
    <row r="47" spans="1:22" s="89" customFormat="1" ht="12.75">
      <c r="A47" s="90"/>
      <c r="B47" s="110"/>
      <c r="C47" s="80"/>
      <c r="D47" s="80"/>
      <c r="E47" s="80"/>
      <c r="F47" s="80"/>
      <c r="G47" s="126"/>
      <c r="H47" s="126"/>
      <c r="I47" s="126"/>
      <c r="J47" s="119"/>
      <c r="K47" s="120"/>
      <c r="L47" s="121"/>
      <c r="V47" s="132"/>
    </row>
    <row r="48" spans="1:22" s="89" customFormat="1" ht="12.75">
      <c r="A48" s="90"/>
      <c r="B48" s="110"/>
      <c r="C48" s="119"/>
      <c r="D48" s="80"/>
      <c r="E48" s="80"/>
      <c r="F48" s="83"/>
      <c r="G48" s="119"/>
      <c r="H48" s="119"/>
      <c r="I48" s="119"/>
      <c r="J48" s="119"/>
      <c r="K48" s="120"/>
      <c r="L48" s="121"/>
      <c r="V48" s="132"/>
    </row>
    <row r="49" spans="1:22" s="89" customFormat="1" ht="12.75">
      <c r="A49" s="90"/>
      <c r="B49" s="110"/>
      <c r="C49" s="80"/>
      <c r="D49" s="80"/>
      <c r="E49" s="80"/>
      <c r="F49" s="83"/>
      <c r="G49" s="80"/>
      <c r="H49" s="119"/>
      <c r="I49" s="119"/>
      <c r="J49" s="119"/>
      <c r="K49" s="120"/>
      <c r="L49" s="121"/>
      <c r="V49" s="132"/>
    </row>
    <row r="50" spans="1:22" s="89" customFormat="1" ht="12.75">
      <c r="A50" s="90"/>
      <c r="B50" s="110"/>
      <c r="C50" s="80"/>
      <c r="D50" s="80"/>
      <c r="E50" s="80"/>
      <c r="F50" s="83"/>
      <c r="G50" s="126"/>
      <c r="H50" s="119"/>
      <c r="I50" s="119"/>
      <c r="J50" s="119"/>
      <c r="K50" s="120"/>
      <c r="L50" s="121"/>
      <c r="V50" s="132"/>
    </row>
    <row r="51" spans="1:22" s="89" customFormat="1" ht="12.75">
      <c r="A51" s="90"/>
      <c r="B51" s="110"/>
      <c r="C51" s="80"/>
      <c r="D51" s="80"/>
      <c r="E51" s="80"/>
      <c r="F51" s="80"/>
      <c r="G51" s="110"/>
      <c r="H51" s="119"/>
      <c r="I51" s="119"/>
      <c r="J51" s="119"/>
      <c r="K51" s="120"/>
      <c r="L51" s="121"/>
      <c r="V51" s="132"/>
    </row>
    <row r="52" spans="1:22" s="89" customFormat="1" ht="12.75">
      <c r="A52" s="90"/>
      <c r="B52" s="110"/>
      <c r="C52" s="80"/>
      <c r="D52" s="80"/>
      <c r="E52" s="80"/>
      <c r="F52" s="83"/>
      <c r="G52" s="110"/>
      <c r="H52" s="110"/>
      <c r="I52" s="80"/>
      <c r="J52" s="80"/>
      <c r="K52" s="88"/>
      <c r="V52" s="132"/>
    </row>
  </sheetData>
  <mergeCells count="4">
    <mergeCell ref="H30:I30"/>
    <mergeCell ref="I4:J4"/>
    <mergeCell ref="H13:I13"/>
    <mergeCell ref="J22:K22"/>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1]!Jun_Show_CU">
                <anchor moveWithCells="1" sizeWithCells="1">
                  <from>
                    <xdr:col>10</xdr:col>
                    <xdr:colOff>495300</xdr:colOff>
                    <xdr:row>0</xdr:row>
                    <xdr:rowOff>7620</xdr:rowOff>
                  </from>
                  <to>
                    <xdr:col>12</xdr:col>
                    <xdr:colOff>441960</xdr:colOff>
                    <xdr:row>0</xdr:row>
                    <xdr:rowOff>175260</xdr:rowOff>
                  </to>
                </anchor>
              </controlPr>
            </control>
          </mc:Choice>
        </mc:AlternateContent>
        <mc:AlternateContent>
          <mc:Choice Requires="x14">
            <control xmlns:r="http://schemas.openxmlformats.org/officeDocument/2006/relationships" shapeId="5122" r:id="rId5" name="Button 2">
              <controlPr defaultSize="0" print="0" autoFill="0" autoPict="0" macro="[1]!Jun_Hide_CU">
                <anchor moveWithCells="1" sizeWithCells="1">
                  <from>
                    <xdr:col>10</xdr:col>
                    <xdr:colOff>502920</xdr:colOff>
                    <xdr:row>0</xdr:row>
                    <xdr:rowOff>182880</xdr:rowOff>
                  </from>
                  <to>
                    <xdr:col>12</xdr:col>
                    <xdr:colOff>426720</xdr:colOff>
                    <xdr:row>1</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0458E-75F9-4289-AF15-E792EA4225EC}">
  <dimension ref="A1:IU213"/>
  <sheetViews>
    <sheetView showGridLines="0" showZeros="0" zoomScale="50" zoomScaleNormal="50" workbookViewId="0" topLeftCell="A10">
      <selection activeCell="AI9" sqref="AI9"/>
    </sheetView>
  </sheetViews>
  <sheetFormatPr defaultColWidth="15.28125" defaultRowHeight="12.75"/>
  <cols>
    <col min="1" max="1" width="10.421875" style="73" customWidth="1"/>
    <col min="2" max="2" width="5.57421875" style="73" customWidth="1"/>
    <col min="3" max="3" width="18.8515625" style="73" customWidth="1"/>
    <col min="4" max="4" width="46.421875" style="73" customWidth="1"/>
    <col min="5" max="5" width="31.7109375" style="73" customWidth="1"/>
    <col min="6" max="6" width="19.28125" style="73" customWidth="1"/>
    <col min="7" max="11" width="18.57421875" style="73" customWidth="1"/>
    <col min="12" max="12" width="18.8515625" style="73" customWidth="1"/>
    <col min="13" max="13" width="4.140625" style="74" customWidth="1"/>
    <col min="14" max="14" width="14.57421875" style="5" customWidth="1"/>
    <col min="15" max="15" width="11.140625" style="67" hidden="1" customWidth="1"/>
    <col min="16" max="16" width="24.8515625" style="67" hidden="1" customWidth="1"/>
    <col min="17" max="17" width="18.8515625" style="67" hidden="1" customWidth="1"/>
    <col min="18" max="24" width="14.57421875" style="67" hidden="1" customWidth="1"/>
    <col min="25" max="25" width="24.421875" style="67" hidden="1" customWidth="1"/>
    <col min="26" max="26" width="20.421875" style="67" hidden="1" customWidth="1"/>
    <col min="27" max="32" width="15.28125" style="67"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93" t="s">
        <v>0</v>
      </c>
      <c r="I1" s="293"/>
      <c r="J1" s="293"/>
      <c r="K1" s="293"/>
      <c r="L1" s="293"/>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94"/>
      <c r="I2" s="7" t="s">
        <v>1</v>
      </c>
      <c r="J2" s="7"/>
      <c r="K2" s="8">
        <v>1</v>
      </c>
      <c r="L2" s="9"/>
      <c r="M2" s="2"/>
      <c r="N2" s="3"/>
      <c r="O2" s="10" t="str">
        <f>'[4]vnos podatkov'!$A$6</f>
        <v>OP 8-11 - MINI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94"/>
      <c r="I3" s="12" t="s">
        <v>2</v>
      </c>
      <c r="J3" s="12"/>
      <c r="K3" s="13"/>
      <c r="L3" s="8">
        <f>'[4]vnos podatkov'!$B$8</f>
        <v>0</v>
      </c>
      <c r="M3" s="2"/>
      <c r="N3" s="3"/>
      <c r="O3" s="14">
        <f>'[4]vnos podatkov'!$A$8</f>
        <v>0</v>
      </c>
      <c r="P3" s="14">
        <f>'[4]vnos podatkov'!$B$8</f>
        <v>0</v>
      </c>
      <c r="Q3" s="14">
        <f>'[4]vnos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95" t="s">
        <v>3</v>
      </c>
      <c r="D4" s="295"/>
      <c r="E4" s="296" t="s">
        <v>58</v>
      </c>
      <c r="F4" s="296">
        <f>'[4]vnos podatkov'!$C$10</f>
        <v>0</v>
      </c>
      <c r="G4" s="297">
        <f>'[4]vnos podatkov'!$C$10</f>
        <v>0</v>
      </c>
      <c r="H4" s="297">
        <f>'[4]vnos podatkov'!$C$10</f>
        <v>0</v>
      </c>
      <c r="I4" s="17" t="s">
        <v>4</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95" t="s">
        <v>5</v>
      </c>
      <c r="D5" s="295"/>
      <c r="E5" s="296" t="str">
        <f>'[4]vnos podatkov'!$A$6</f>
        <v>OP 8-11 - MINI TENIS</v>
      </c>
      <c r="F5" s="296"/>
      <c r="G5" s="297"/>
      <c r="H5" s="297"/>
      <c r="I5" s="298" t="s">
        <v>6</v>
      </c>
      <c r="J5" s="298"/>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45" customHeight="1" thickBot="1">
      <c r="A7" s="1"/>
      <c r="B7" s="1"/>
      <c r="C7" s="22" t="s">
        <v>7</v>
      </c>
      <c r="D7" s="23"/>
      <c r="E7" s="24"/>
      <c r="F7" s="25"/>
      <c r="G7" s="299"/>
      <c r="H7" s="299"/>
      <c r="I7" s="299"/>
      <c r="J7" s="299"/>
      <c r="K7" s="300" t="s">
        <v>8</v>
      </c>
      <c r="L7" s="300" t="s">
        <v>9</v>
      </c>
      <c r="M7" s="2"/>
      <c r="N7" s="27"/>
      <c r="O7" s="301" t="s">
        <v>10</v>
      </c>
      <c r="P7" s="302"/>
      <c r="Q7" s="302"/>
      <c r="R7" s="302"/>
      <c r="S7" s="303"/>
      <c r="T7" s="14"/>
      <c r="U7" s="14"/>
      <c r="V7" s="14"/>
      <c r="W7" s="14"/>
      <c r="X7" s="14"/>
      <c r="Y7" s="14"/>
      <c r="Z7" s="14"/>
      <c r="AA7" s="14"/>
      <c r="AB7" s="14"/>
      <c r="AC7" s="14"/>
      <c r="AD7" s="14"/>
      <c r="AE7" s="14"/>
      <c r="AF7" s="14"/>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t="s">
        <v>11</v>
      </c>
      <c r="D8" s="29" t="s">
        <v>12</v>
      </c>
      <c r="E8" s="29" t="s">
        <v>13</v>
      </c>
      <c r="F8" s="29" t="s">
        <v>14</v>
      </c>
      <c r="G8" s="299"/>
      <c r="H8" s="299"/>
      <c r="I8" s="299"/>
      <c r="J8" s="299"/>
      <c r="K8" s="300"/>
      <c r="L8" s="300"/>
      <c r="M8" s="2"/>
      <c r="N8" s="31"/>
      <c r="O8" s="32" t="s">
        <v>11</v>
      </c>
      <c r="P8" s="32" t="s">
        <v>12</v>
      </c>
      <c r="Q8" s="32" t="s">
        <v>13</v>
      </c>
      <c r="R8" s="32" t="s">
        <v>14</v>
      </c>
      <c r="S8" s="33"/>
      <c r="T8" s="33"/>
      <c r="U8" s="33"/>
      <c r="V8" s="33"/>
      <c r="W8" s="32"/>
      <c r="X8" s="32" t="s">
        <v>11</v>
      </c>
      <c r="Y8" s="32" t="s">
        <v>12</v>
      </c>
      <c r="Z8" s="32" t="s">
        <v>13</v>
      </c>
      <c r="AA8" s="32" t="s">
        <v>14</v>
      </c>
      <c r="AB8" s="32"/>
      <c r="AC8" s="32"/>
      <c r="AD8" s="32"/>
      <c r="AE8" s="32"/>
      <c r="AF8" s="34" t="s">
        <v>15</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72" customHeight="1">
      <c r="A9" s="36">
        <v>5</v>
      </c>
      <c r="B9" s="37">
        <v>1</v>
      </c>
      <c r="C9" s="144" t="str">
        <f>UPPER(IF($A9="","",VLOOKUP($A9,'[4]m round robin žrebna lista'!$A$7:$R$128,2)))</f>
        <v/>
      </c>
      <c r="D9" s="145" t="str">
        <f>UPPER(IF($A9="","",VLOOKUP($A9,'[4]m round robin žrebna lista'!$A$7:$R$128,3)))</f>
        <v>PEROŠA, BENJAMIN</v>
      </c>
      <c r="E9" s="145" t="str">
        <f>PROPER(IF($A9="","",VLOOKUP($A9,'[4]m round robin žrebna lista'!$A$7:$R$128,4)))</f>
        <v/>
      </c>
      <c r="F9" s="146" t="str">
        <f>UPPER(IF($A9="","",VLOOKUP($A9,'[4]m round robin žrebna lista'!$A$7:$R$128,5)))</f>
        <v/>
      </c>
      <c r="G9" s="41"/>
      <c r="H9" s="42" t="s">
        <v>98</v>
      </c>
      <c r="I9" s="42" t="s">
        <v>98</v>
      </c>
      <c r="J9" s="42"/>
      <c r="K9" s="43">
        <v>2</v>
      </c>
      <c r="L9" s="43">
        <v>1</v>
      </c>
      <c r="M9" s="44">
        <f>IF($A9="","",VLOOKUP($A9,'[4]m round robin žrebna lista'!$A$7:$R$128,14))</f>
        <v>0</v>
      </c>
      <c r="N9" s="4"/>
      <c r="O9" s="45" t="str">
        <f>UPPER(IF($A9="","",VLOOKUP($A9,'[4]m round robin žrebna lista'!$A$7:$R$128,2)))</f>
        <v/>
      </c>
      <c r="P9" s="45" t="str">
        <f>UPPER(IF($A9="","",VLOOKUP($A9,'[4]m round robin žrebna lista'!$A$7:$R$128,3)))</f>
        <v>PEROŠA, BENJAMIN</v>
      </c>
      <c r="Q9" s="45" t="str">
        <f>PROPER(IF($A9="","",VLOOKUP($A9,'[4]m round robin žrebna lista'!$A$7:$R$128,4)))</f>
        <v/>
      </c>
      <c r="R9" s="45" t="str">
        <f>UPPER(IF($A9="","",VLOOKUP($A9,'[4]m round robin žrebna lista'!$A$7:$R$128,5)))</f>
        <v/>
      </c>
      <c r="S9" s="46"/>
      <c r="T9" s="47"/>
      <c r="U9" s="47"/>
      <c r="V9" s="47"/>
      <c r="W9" s="11"/>
      <c r="X9" s="45" t="str">
        <f>UPPER(IF($A9="","",VLOOKUP($A9,'[4]m round robin žrebna lista'!$A$7:$R$128,2)))</f>
        <v/>
      </c>
      <c r="Y9" s="45" t="str">
        <f>UPPER(IF($A9="","",VLOOKUP($A9,'[4]m round robin žrebna lista'!$A$7:$R$128,3)))</f>
        <v>PEROŠA, BENJAMIN</v>
      </c>
      <c r="Z9" s="45" t="str">
        <f>PROPER(IF($A9="","",VLOOKUP($A9,'[4]m round robin žrebna lista'!$A$7:$R$128,4)))</f>
        <v/>
      </c>
      <c r="AA9" s="45" t="str">
        <f>UPPER(IF($A9="","",VLOOKUP($A9,'[4]m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6">
        <v>3</v>
      </c>
      <c r="B10" s="37">
        <v>2</v>
      </c>
      <c r="C10" s="144"/>
      <c r="D10" s="145" t="str">
        <f>UPPER(IF($A10="","",VLOOKUP($A10,'[4]m round robin žrebna lista'!$A$7:$R$128,3)))</f>
        <v>GROSEK, JULIAN</v>
      </c>
      <c r="E10" s="145"/>
      <c r="F10" s="146"/>
      <c r="G10" s="42" t="s">
        <v>128</v>
      </c>
      <c r="H10" s="41"/>
      <c r="I10" s="42" t="s">
        <v>128</v>
      </c>
      <c r="J10" s="42"/>
      <c r="K10" s="43">
        <v>0</v>
      </c>
      <c r="L10" s="43">
        <v>3</v>
      </c>
      <c r="M10" s="44">
        <f>IF($A10="","",VLOOKUP($A10,'[4]m round robin žrebna lista'!$A$7:$R$128,14))</f>
        <v>0</v>
      </c>
      <c r="N10" s="4"/>
      <c r="O10" s="45" t="str">
        <f>UPPER(IF($A10="","",VLOOKUP($A10,'[4]m round robin žrebna lista'!$A$7:$R$128,2)))</f>
        <v/>
      </c>
      <c r="P10" s="45" t="str">
        <f>UPPER(IF($A10="","",VLOOKUP($A10,'[4]m round robin žrebna lista'!$A$7:$R$128,3)))</f>
        <v>GROSEK, JULIAN</v>
      </c>
      <c r="Q10" s="45" t="str">
        <f>PROPER(IF($A10="","",VLOOKUP($A10,'[4]m round robin žrebna lista'!$A$7:$R$128,4)))</f>
        <v/>
      </c>
      <c r="R10" s="45" t="str">
        <f>UPPER(IF($A10="","",VLOOKUP($A10,'[4]m round robin žrebna lista'!$A$7:$R$128,5)))</f>
        <v/>
      </c>
      <c r="S10" s="47"/>
      <c r="T10" s="46"/>
      <c r="U10" s="47"/>
      <c r="V10" s="47"/>
      <c r="W10" s="11"/>
      <c r="X10" s="45" t="str">
        <f>UPPER(IF($A10="","",VLOOKUP($A10,'[4]m round robin žrebna lista'!$A$7:$R$128,2)))</f>
        <v/>
      </c>
      <c r="Y10" s="45" t="str">
        <f>UPPER(IF($A10="","",VLOOKUP($A10,'[4]m round robin žrebna lista'!$A$7:$R$128,3)))</f>
        <v>GROSEK, JULIAN</v>
      </c>
      <c r="Z10" s="45" t="str">
        <f>PROPER(IF($A10="","",VLOOKUP($A10,'[4]m round robin žrebna lista'!$A$7:$R$128,4)))</f>
        <v/>
      </c>
      <c r="AA10" s="45" t="str">
        <f>UPPER(IF($A10="","",VLOOKUP($A10,'[4]m round robin žrebna lista'!$A$7:$R$128,5)))</f>
        <v/>
      </c>
      <c r="AB10" s="47" t="str">
        <f>IF(S10="","",IF(S10="1bb","1bb",IF(S10="2bb","2bb",IF(S10=1,0,M9))))</f>
        <v/>
      </c>
      <c r="AC10" s="46"/>
      <c r="AD10" s="47" t="str">
        <f>IF(U10="","",IF(U10="2bb","2bb",IF(U10="3bb","3bb",IF(U10=2,M11,0))))</f>
        <v/>
      </c>
      <c r="AE10" s="47" t="str">
        <f>IF(V10="","",IF(V10="2bb","2bb",IF(V10="4bb","4bb",IF(V10=2,M12,0))))</f>
        <v/>
      </c>
      <c r="AF10" s="48">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6">
        <v>1</v>
      </c>
      <c r="B11" s="49">
        <v>3</v>
      </c>
      <c r="C11" s="144" t="str">
        <f>UPPER(IF($A11="","",VLOOKUP($A11,'[4]m round robin žrebna lista'!$A$7:$R$128,2)))</f>
        <v/>
      </c>
      <c r="D11" s="145" t="str">
        <f>UPPER(IF($A11="","",VLOOKUP($A11,'[4]m round robin žrebna lista'!$A$7:$R$128,3)))</f>
        <v>BLASKO, PATRIK</v>
      </c>
      <c r="E11" s="145" t="str">
        <f>PROPER(IF($A11="","",VLOOKUP($A11,'[4]m round robin žrebna lista'!$A$7:$R$128,4)))</f>
        <v/>
      </c>
      <c r="F11" s="146" t="str">
        <f>UPPER(IF($A11="","",VLOOKUP($A11,'[4]m round robin žrebna lista'!$A$7:$R$128,5)))</f>
        <v/>
      </c>
      <c r="G11" s="42" t="s">
        <v>128</v>
      </c>
      <c r="H11" s="42" t="s">
        <v>98</v>
      </c>
      <c r="I11" s="41"/>
      <c r="J11" s="42"/>
      <c r="K11" s="43">
        <v>1</v>
      </c>
      <c r="L11" s="43">
        <v>2</v>
      </c>
      <c r="M11" s="44">
        <f>IF($A11="","",VLOOKUP($A11,'[4]m round robin žrebna lista'!$A$7:$R$128,14))</f>
        <v>0</v>
      </c>
      <c r="N11" s="4"/>
      <c r="O11" s="45" t="str">
        <f>UPPER(IF($A11="","",VLOOKUP($A11,'[4]m round robin žrebna lista'!$A$7:$R$128,2)))</f>
        <v/>
      </c>
      <c r="P11" s="45" t="str">
        <f>UPPER(IF($A11="","",VLOOKUP($A11,'[4]m round robin žrebna lista'!$A$7:$R$128,3)))</f>
        <v>BLASKO, PATRIK</v>
      </c>
      <c r="Q11" s="45" t="str">
        <f>PROPER(IF($A11="","",VLOOKUP($A11,'[4]m round robin žrebna lista'!$A$7:$R$128,4)))</f>
        <v/>
      </c>
      <c r="R11" s="45" t="str">
        <f>UPPER(IF($A11="","",VLOOKUP($A11,'[4]m round robin žrebna lista'!$A$7:$R$128,5)))</f>
        <v/>
      </c>
      <c r="S11" s="47"/>
      <c r="T11" s="47"/>
      <c r="U11" s="46"/>
      <c r="V11" s="47"/>
      <c r="W11" s="11"/>
      <c r="X11" s="45" t="str">
        <f>UPPER(IF($A11="","",VLOOKUP($A11,'[4]m round robin žrebna lista'!$A$7:$R$128,2)))</f>
        <v/>
      </c>
      <c r="Y11" s="45" t="str">
        <f>UPPER(IF($A11="","",VLOOKUP($A11,'[4]m round robin žrebna lista'!$A$7:$R$128,3)))</f>
        <v>BLASKO, PATRIK</v>
      </c>
      <c r="Z11" s="45" t="str">
        <f>PROPER(IF($A11="","",VLOOKUP($A11,'[4]m round robin žrebna lista'!$A$7:$R$128,4)))</f>
        <v/>
      </c>
      <c r="AA11" s="45" t="str">
        <f>UPPER(IF($A11="","",VLOOKUP($A11,'[4]m round robin žrebna lista'!$A$7:$R$128,5)))</f>
        <v/>
      </c>
      <c r="AB11" s="47" t="str">
        <f>IF(S11="","",IF(S11="1bb","1bb",IF(S11="3bb","3bb",IF(S11=1,0,M9))))</f>
        <v/>
      </c>
      <c r="AC11" s="47" t="str">
        <f>IF(T11="","",IF(T11="2bb","2bb",IF(T11="3bb","3bb",IF(T11=2,0,M10))))</f>
        <v/>
      </c>
      <c r="AD11" s="46"/>
      <c r="AE11" s="47" t="str">
        <f>IF(V11="","",IF(V11="3bb","3bb",IF(V11="4bb","4bb",IF(V11=3,M12,0))))</f>
        <v/>
      </c>
      <c r="AF11" s="48">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6">
        <v>3</v>
      </c>
      <c r="B12" s="37">
        <v>4</v>
      </c>
      <c r="C12" s="144" t="str">
        <f>UPPER(IF($A12="","",VLOOKUP($A12,'[4]m round robin žrebna lista'!$A$7:$R$128,2)))</f>
        <v/>
      </c>
      <c r="D12" s="145"/>
      <c r="E12" s="145" t="str">
        <f>PROPER(IF($A12="","",VLOOKUP($A12,'[4]m round robin žrebna lista'!$A$7:$R$128,4)))</f>
        <v/>
      </c>
      <c r="F12" s="146" t="str">
        <f>UPPER(IF($A12="","",VLOOKUP($A12,'[4]m round robin žrebna lista'!$A$7:$R$128,5)))</f>
        <v/>
      </c>
      <c r="G12" s="42"/>
      <c r="H12" s="42"/>
      <c r="I12" s="42"/>
      <c r="J12" s="41"/>
      <c r="K12" s="43"/>
      <c r="L12" s="43"/>
      <c r="M12" s="44">
        <f>IF($A12="","",VLOOKUP($A12,'[4]m round robin žrebna lista'!$A$7:$R$128,14))</f>
        <v>0</v>
      </c>
      <c r="N12" s="4"/>
      <c r="O12" s="45" t="str">
        <f>UPPER(IF($A12="","",VLOOKUP($A12,'[4]m round robin žrebna lista'!$A$7:$R$128,2)))</f>
        <v/>
      </c>
      <c r="P12" s="45" t="str">
        <f>UPPER(IF($A12="","",VLOOKUP($A12,'[4]m round robin žrebna lista'!$A$7:$R$128,3)))</f>
        <v>GROSEK, JULIAN</v>
      </c>
      <c r="Q12" s="45" t="str">
        <f>PROPER(IF($A12="","",VLOOKUP($A12,'[4]m round robin žrebna lista'!$A$7:$R$128,4)))</f>
        <v/>
      </c>
      <c r="R12" s="45" t="str">
        <f>UPPER(IF($A12="","",VLOOKUP($A12,'[4]m round robin žrebna lista'!$A$7:$R$128,5)))</f>
        <v/>
      </c>
      <c r="S12" s="47"/>
      <c r="T12" s="47"/>
      <c r="U12" s="47"/>
      <c r="V12" s="46"/>
      <c r="W12" s="11"/>
      <c r="X12" s="45" t="str">
        <f>UPPER(IF($A12="","",VLOOKUP($A12,'[4]m round robin žrebna lista'!$A$7:$R$128,2)))</f>
        <v/>
      </c>
      <c r="Y12" s="45" t="str">
        <f>UPPER(IF($A12="","",VLOOKUP($A12,'[4]m round robin žrebna lista'!$A$7:$R$128,3)))</f>
        <v>GROSEK, JULIAN</v>
      </c>
      <c r="Z12" s="45" t="str">
        <f>PROPER(IF($A12="","",VLOOKUP($A12,'[4]m round robin žrebna lista'!$A$7:$R$128,4)))</f>
        <v/>
      </c>
      <c r="AA12" s="45" t="str">
        <f>UPPER(IF($A12="","",VLOOKUP($A12,'[4]m round robin žrebna lista'!$A$7:$R$128,5)))</f>
        <v/>
      </c>
      <c r="AB12" s="47" t="str">
        <f>IF(S12="","",IF(S12="1bb","1bb",IF(S12="4bb","4bb",IF(S12=1,0,M9))))</f>
        <v/>
      </c>
      <c r="AC12" s="47" t="str">
        <f>IF(T12="","",IF(T12="2bb","2bb",IF(T12="4bb","4bb",IF(T12=2,0,M10))))</f>
        <v/>
      </c>
      <c r="AD12" s="47" t="str">
        <f>IF(U12="","",IF(U12="3bb","3bb",IF(U12="4bb","4bb",IF(U12=3,0,M11))))</f>
        <v/>
      </c>
      <c r="AE12" s="46"/>
      <c r="AF12" s="48">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0"/>
      <c r="B13" s="51"/>
      <c r="C13" s="147"/>
      <c r="D13" s="148"/>
      <c r="E13" s="148"/>
      <c r="F13" s="149"/>
      <c r="G13" s="55"/>
      <c r="H13" s="55"/>
      <c r="I13" s="55"/>
      <c r="J13" s="56"/>
      <c r="K13" s="57"/>
      <c r="L13" s="57"/>
      <c r="M13" s="44"/>
      <c r="N13" s="4"/>
      <c r="O13" s="11"/>
      <c r="P13" s="11"/>
      <c r="Q13" s="11"/>
      <c r="R13" s="11"/>
      <c r="S13" s="33"/>
      <c r="T13" s="33"/>
      <c r="U13" s="33"/>
      <c r="V13" s="58"/>
      <c r="W13" s="11"/>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16</v>
      </c>
      <c r="D14" s="23"/>
      <c r="E14" s="24"/>
      <c r="F14" s="25"/>
      <c r="G14" s="299"/>
      <c r="H14" s="299"/>
      <c r="I14" s="299"/>
      <c r="J14" s="299"/>
      <c r="K14" s="300" t="s">
        <v>8</v>
      </c>
      <c r="L14" s="300"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t="s">
        <v>11</v>
      </c>
      <c r="D15" s="29" t="s">
        <v>12</v>
      </c>
      <c r="E15" s="59" t="s">
        <v>13</v>
      </c>
      <c r="F15" s="29" t="s">
        <v>14</v>
      </c>
      <c r="G15" s="299"/>
      <c r="H15" s="299"/>
      <c r="I15" s="299"/>
      <c r="J15" s="299"/>
      <c r="K15" s="300"/>
      <c r="L15" s="300"/>
      <c r="M15" s="2"/>
      <c r="N15" s="31"/>
      <c r="O15" s="32" t="s">
        <v>11</v>
      </c>
      <c r="P15" s="32" t="s">
        <v>12</v>
      </c>
      <c r="Q15" s="32" t="s">
        <v>13</v>
      </c>
      <c r="R15" s="32" t="s">
        <v>14</v>
      </c>
      <c r="S15" s="33"/>
      <c r="T15" s="30"/>
      <c r="U15" s="30"/>
      <c r="V15" s="30"/>
      <c r="W15" s="30"/>
      <c r="X15" s="32" t="s">
        <v>11</v>
      </c>
      <c r="Y15" s="32" t="s">
        <v>12</v>
      </c>
      <c r="Z15" s="32" t="s">
        <v>13</v>
      </c>
      <c r="AA15" s="32" t="s">
        <v>14</v>
      </c>
      <c r="AB15" s="32"/>
      <c r="AC15" s="32"/>
      <c r="AD15" s="32"/>
      <c r="AE15" s="32"/>
      <c r="AF15" s="34" t="s">
        <v>15</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72.9" customHeight="1">
      <c r="A16" s="36">
        <v>6</v>
      </c>
      <c r="B16" s="37">
        <v>1</v>
      </c>
      <c r="C16" s="144" t="str">
        <f>UPPER(IF($A16="","",VLOOKUP($A16,'[4]m round robin žrebna lista'!$A$7:$R$128,2)))</f>
        <v/>
      </c>
      <c r="D16" s="145" t="str">
        <f>UPPER(IF($A16="","",VLOOKUP($A16,'[4]m round robin žrebna lista'!$A$7:$R$128,3)))</f>
        <v>ZEVNIK, JAN</v>
      </c>
      <c r="E16" s="145" t="str">
        <f>PROPER(IF($A16="","",VLOOKUP($A16,'[4]m round robin žrebna lista'!$A$7:$R$128,4)))</f>
        <v/>
      </c>
      <c r="F16" s="146" t="str">
        <f>UPPER(IF($A16="","",VLOOKUP($A16,'[4]m round robin žrebna lista'!$A$7:$R$128,5)))</f>
        <v/>
      </c>
      <c r="G16" s="41"/>
      <c r="H16" s="42" t="s">
        <v>99</v>
      </c>
      <c r="I16" s="42" t="s">
        <v>98</v>
      </c>
      <c r="J16" s="42"/>
      <c r="K16" s="43">
        <v>2</v>
      </c>
      <c r="L16" s="43">
        <v>1</v>
      </c>
      <c r="M16" s="44">
        <f>IF($A16="","",VLOOKUP($A16,'[4]m round robin žrebna lista'!$A$7:$R$128,14))</f>
        <v>0</v>
      </c>
      <c r="N16" s="4"/>
      <c r="O16" s="45" t="str">
        <f>UPPER(IF($A16="","",VLOOKUP($A16,'[4]m round robin žrebna lista'!$A$7:$R$128,2)))</f>
        <v/>
      </c>
      <c r="P16" s="45" t="str">
        <f>UPPER(IF($A16="","",VLOOKUP($A16,'[4]m round robin žrebna lista'!$A$7:$R$128,3)))</f>
        <v>ZEVNIK, JAN</v>
      </c>
      <c r="Q16" s="45" t="str">
        <f>PROPER(IF($A16="","",VLOOKUP($A16,'[4]m round robin žrebna lista'!$A$7:$R$128,4)))</f>
        <v/>
      </c>
      <c r="R16" s="45" t="str">
        <f>UPPER(IF($A16="","",VLOOKUP($A16,'[4]m round robin žrebna lista'!$A$7:$R$128,5)))</f>
        <v/>
      </c>
      <c r="S16" s="46"/>
      <c r="T16" s="47"/>
      <c r="U16" s="47"/>
      <c r="V16" s="47"/>
      <c r="W16" s="4"/>
      <c r="X16" s="45" t="str">
        <f>UPPER(IF($A16="","",VLOOKUP($A16,'[4]m round robin žrebna lista'!$A$7:$R$128,2)))</f>
        <v/>
      </c>
      <c r="Y16" s="45" t="str">
        <f>UPPER(IF($A16="","",VLOOKUP($A16,'[4]m round robin žrebna lista'!$A$7:$R$128,3)))</f>
        <v>ZEVNIK, JAN</v>
      </c>
      <c r="Z16" s="45" t="str">
        <f>PROPER(IF($A16="","",VLOOKUP($A16,'[4]m round robin žrebna lista'!$A$7:$R$128,4)))</f>
        <v/>
      </c>
      <c r="AA16" s="45" t="str">
        <f>UPPER(IF($A16="","",VLOOKUP($A16,'[4]m round robin žrebna lista'!$A$7:$R$128,5)))</f>
        <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6">
        <v>2</v>
      </c>
      <c r="B17" s="37">
        <v>2</v>
      </c>
      <c r="C17" s="144" t="str">
        <f>UPPER(IF($A17="","",VLOOKUP($A17,'[4]m round robin žrebna lista'!$A$7:$R$128,2)))</f>
        <v/>
      </c>
      <c r="D17" s="145" t="str">
        <f>UPPER(IF($A17="","",VLOOKUP($A17,'[4]m round robin žrebna lista'!$A$7:$R$128,3)))</f>
        <v>GRABNAR, GASPER</v>
      </c>
      <c r="E17" s="145" t="str">
        <f>PROPER(IF($A17="","",VLOOKUP($A17,'[4]m round robin žrebna lista'!$A$7:$R$128,4)))</f>
        <v/>
      </c>
      <c r="F17" s="146" t="str">
        <f>UPPER(IF($A17="","",VLOOKUP($A17,'[4]m round robin žrebna lista'!$A$7:$R$128,5)))</f>
        <v/>
      </c>
      <c r="G17" s="42" t="s">
        <v>71</v>
      </c>
      <c r="H17" s="41"/>
      <c r="I17" s="42" t="s">
        <v>98</v>
      </c>
      <c r="J17" s="42"/>
      <c r="K17" s="43">
        <v>1</v>
      </c>
      <c r="L17" s="43">
        <v>2</v>
      </c>
      <c r="M17" s="44">
        <f>IF($A17="","",VLOOKUP($A17,'[4]m round robin žrebna lista'!$A$7:$R$128,14))</f>
        <v>0</v>
      </c>
      <c r="N17" s="4"/>
      <c r="O17" s="45" t="str">
        <f>UPPER(IF($A17="","",VLOOKUP($A17,'[4]m round robin žrebna lista'!$A$7:$R$128,2)))</f>
        <v/>
      </c>
      <c r="P17" s="45" t="str">
        <f>UPPER(IF($A17="","",VLOOKUP($A17,'[4]m round robin žrebna lista'!$A$7:$R$128,3)))</f>
        <v>GRABNAR, GASPER</v>
      </c>
      <c r="Q17" s="45" t="str">
        <f>PROPER(IF($A17="","",VLOOKUP($A17,'[4]m round robin žrebna lista'!$A$7:$R$128,4)))</f>
        <v/>
      </c>
      <c r="R17" s="45" t="str">
        <f>UPPER(IF($A17="","",VLOOKUP($A17,'[4]m round robin žrebna lista'!$A$7:$R$128,5)))</f>
        <v/>
      </c>
      <c r="S17" s="47"/>
      <c r="T17" s="46"/>
      <c r="U17" s="47"/>
      <c r="V17" s="47"/>
      <c r="W17" s="4"/>
      <c r="X17" s="45" t="str">
        <f>UPPER(IF($A17="","",VLOOKUP($A17,'[4]m round robin žrebna lista'!$A$7:$R$128,2)))</f>
        <v/>
      </c>
      <c r="Y17" s="45" t="str">
        <f>UPPER(IF($A17="","",VLOOKUP($A17,'[4]m round robin žrebna lista'!$A$7:$R$128,3)))</f>
        <v>GRABNAR, GASPER</v>
      </c>
      <c r="Z17" s="45" t="str">
        <f>PROPER(IF($A17="","",VLOOKUP($A17,'[4]m round robin žrebna lista'!$A$7:$R$128,4)))</f>
        <v/>
      </c>
      <c r="AA17" s="45" t="str">
        <f>UPPER(IF($A17="","",VLOOKUP($A17,'[4]m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6">
        <v>4</v>
      </c>
      <c r="B18" s="37">
        <v>3</v>
      </c>
      <c r="C18" s="144" t="str">
        <f>UPPER(IF($A18="","",VLOOKUP($A18,'[4]m round robin žrebna lista'!$A$7:$R$128,2)))</f>
        <v/>
      </c>
      <c r="D18" s="145" t="str">
        <f>UPPER(IF($A18="","",VLOOKUP($A18,'[4]m round robin žrebna lista'!$A$7:$R$128,3)))</f>
        <v>HRIBAR, ANŽE</v>
      </c>
      <c r="E18" s="145" t="str">
        <f>PROPER(IF($A18="","",VLOOKUP($A18,'[4]m round robin žrebna lista'!$A$7:$R$128,4)))</f>
        <v/>
      </c>
      <c r="F18" s="146" t="str">
        <f>UPPER(IF($A18="","",VLOOKUP($A18,'[4]m round robin žrebna lista'!$A$7:$R$128,5)))</f>
        <v/>
      </c>
      <c r="G18" s="42" t="s">
        <v>128</v>
      </c>
      <c r="H18" s="42" t="s">
        <v>128</v>
      </c>
      <c r="I18" s="41"/>
      <c r="J18" s="42"/>
      <c r="K18" s="43">
        <v>0</v>
      </c>
      <c r="L18" s="43">
        <v>3</v>
      </c>
      <c r="M18" s="44">
        <f>IF($A18="","",VLOOKUP($A18,'[4]m round robin žrebna lista'!$A$7:$R$128,14))</f>
        <v>0</v>
      </c>
      <c r="N18" s="4"/>
      <c r="O18" s="45" t="str">
        <f>UPPER(IF($A18="","",VLOOKUP($A18,'[4]m round robin žrebna lista'!$A$7:$R$128,2)))</f>
        <v/>
      </c>
      <c r="P18" s="45" t="str">
        <f>UPPER(IF($A18="","",VLOOKUP($A18,'[4]m round robin žrebna lista'!$A$7:$R$128,3)))</f>
        <v>HRIBAR, ANŽE</v>
      </c>
      <c r="Q18" s="45" t="str">
        <f>PROPER(IF($A18="","",VLOOKUP($A18,'[4]m round robin žrebna lista'!$A$7:$R$128,4)))</f>
        <v/>
      </c>
      <c r="R18" s="45" t="str">
        <f>UPPER(IF($A18="","",VLOOKUP($A18,'[4]m round robin žrebna lista'!$A$7:$R$128,5)))</f>
        <v/>
      </c>
      <c r="S18" s="47"/>
      <c r="T18" s="47"/>
      <c r="U18" s="46"/>
      <c r="V18" s="47"/>
      <c r="W18" s="4"/>
      <c r="X18" s="45" t="str">
        <f>UPPER(IF($A18="","",VLOOKUP($A18,'[4]m round robin žrebna lista'!$A$7:$R$128,2)))</f>
        <v/>
      </c>
      <c r="Y18" s="45" t="str">
        <f>UPPER(IF($A18="","",VLOOKUP($A18,'[4]m round robin žrebna lista'!$A$7:$R$128,3)))</f>
        <v>HRIBAR, ANŽE</v>
      </c>
      <c r="Z18" s="45" t="str">
        <f>PROPER(IF($A18="","",VLOOKUP($A18,'[4]m round robin žrebna lista'!$A$7:$R$128,4)))</f>
        <v/>
      </c>
      <c r="AA18" s="45" t="str">
        <f>UPPER(IF($A18="","",VLOOKUP($A18,'[4]m round robin žrebna lista'!$A$7:$R$128,5)))</f>
        <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6"/>
      <c r="B19" s="37">
        <v>4</v>
      </c>
      <c r="C19" s="144" t="str">
        <f>UPPER(IF($A19="","",VLOOKUP($A19,'[4]m round robin žrebna lista'!$A$7:$R$128,2)))</f>
        <v/>
      </c>
      <c r="D19" s="145" t="str">
        <f>UPPER(IF($A19="","",VLOOKUP($A19,'[4]m round robin žrebna lista'!$A$7:$R$128,3)))</f>
        <v/>
      </c>
      <c r="E19" s="145" t="str">
        <f>PROPER(IF($A19="","",VLOOKUP($A19,'[4]m round robin žrebna lista'!$A$7:$R$128,4)))</f>
        <v/>
      </c>
      <c r="F19" s="146" t="str">
        <f>UPPER(IF($A19="","",VLOOKUP($A19,'[4]m round robin žrebna lista'!$A$7:$R$128,5)))</f>
        <v/>
      </c>
      <c r="G19" s="42"/>
      <c r="H19" s="42"/>
      <c r="I19" s="42"/>
      <c r="J19" s="41"/>
      <c r="K19" s="43"/>
      <c r="L19" s="43"/>
      <c r="M19" s="44" t="str">
        <f>IF($A19="","",VLOOKUP($A19,'[4]m round robin žrebna lista'!$A$7:$R$128,14))</f>
        <v/>
      </c>
      <c r="N19" s="4"/>
      <c r="O19" s="45" t="str">
        <f>UPPER(IF($A19="","",VLOOKUP($A19,'[4]m round robin žrebna lista'!$A$7:$R$128,2)))</f>
        <v/>
      </c>
      <c r="P19" s="45" t="str">
        <f>UPPER(IF($A19="","",VLOOKUP($A19,'[4]m round robin žrebna lista'!$A$7:$R$128,3)))</f>
        <v/>
      </c>
      <c r="Q19" s="45" t="str">
        <f>PROPER(IF($A19="","",VLOOKUP($A19,'[4]m round robin žrebna lista'!$A$7:$R$128,4)))</f>
        <v/>
      </c>
      <c r="R19" s="45" t="str">
        <f>UPPER(IF($A19="","",VLOOKUP($A19,'[4]m round robin žrebna lista'!$A$7:$R$128,5)))</f>
        <v/>
      </c>
      <c r="S19" s="47"/>
      <c r="T19" s="47"/>
      <c r="U19" s="47"/>
      <c r="V19" s="46"/>
      <c r="W19" s="4"/>
      <c r="X19" s="45" t="str">
        <f>UPPER(IF($A19="","",VLOOKUP($A19,'[4]m round robin žrebna lista'!$A$7:$R$128,2)))</f>
        <v/>
      </c>
      <c r="Y19" s="45" t="str">
        <f>UPPER(IF($A19="","",VLOOKUP($A19,'[4]m round robin žrebna lista'!$A$7:$R$128,3)))</f>
        <v/>
      </c>
      <c r="Z19" s="45" t="str">
        <f>PROPER(IF($A19="","",VLOOKUP($A19,'[4]m round robin žrebna lista'!$A$7:$R$128,4)))</f>
        <v/>
      </c>
      <c r="AA19" s="45" t="str">
        <f>UPPER(IF($A19="","",VLOOKUP($A19,'[4]m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0"/>
      <c r="B20" s="51"/>
      <c r="C20" s="147"/>
      <c r="D20" s="148"/>
      <c r="E20" s="148"/>
      <c r="F20" s="149"/>
      <c r="G20" s="55"/>
      <c r="H20" s="55"/>
      <c r="I20" s="55"/>
      <c r="J20" s="56"/>
      <c r="K20" s="57"/>
      <c r="L20" s="57"/>
      <c r="M20" s="44"/>
      <c r="N20" s="4"/>
      <c r="O20" s="11"/>
      <c r="P20" s="11"/>
      <c r="Q20" s="11"/>
      <c r="R20" s="11"/>
      <c r="S20" s="33"/>
      <c r="T20" s="33"/>
      <c r="U20" s="33"/>
      <c r="V20" s="58"/>
      <c r="W20" s="4"/>
      <c r="X20" s="11"/>
      <c r="Y20" s="11"/>
      <c r="Z20" s="11"/>
      <c r="AA20" s="11"/>
      <c r="AB20" s="33"/>
      <c r="AC20" s="33"/>
      <c r="AD20" s="33"/>
      <c r="AE20" s="58"/>
      <c r="AF20" s="32"/>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299"/>
      <c r="B21" s="299"/>
      <c r="C21" s="22" t="s">
        <v>17</v>
      </c>
      <c r="D21" s="23"/>
      <c r="E21" s="24"/>
      <c r="F21" s="25"/>
      <c r="G21" s="299"/>
      <c r="H21" s="299"/>
      <c r="I21" s="299"/>
      <c r="J21" s="299"/>
      <c r="K21" s="300" t="s">
        <v>8</v>
      </c>
      <c r="L21" s="300"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5" customFormat="1" ht="40.5" customHeight="1">
      <c r="A22" s="299"/>
      <c r="B22" s="299"/>
      <c r="C22" s="29" t="s">
        <v>11</v>
      </c>
      <c r="D22" s="29" t="s">
        <v>12</v>
      </c>
      <c r="E22" s="59" t="s">
        <v>13</v>
      </c>
      <c r="F22" s="29" t="s">
        <v>14</v>
      </c>
      <c r="G22" s="299"/>
      <c r="H22" s="299"/>
      <c r="I22" s="299"/>
      <c r="J22" s="299"/>
      <c r="K22" s="300"/>
      <c r="L22" s="300"/>
      <c r="M22" s="2"/>
      <c r="N22" s="31"/>
      <c r="O22" s="32" t="s">
        <v>11</v>
      </c>
      <c r="P22" s="32" t="s">
        <v>12</v>
      </c>
      <c r="Q22" s="32" t="s">
        <v>13</v>
      </c>
      <c r="R22" s="32" t="s">
        <v>14</v>
      </c>
      <c r="S22" s="33"/>
      <c r="T22" s="30"/>
      <c r="U22" s="30"/>
      <c r="V22" s="30"/>
      <c r="W22" s="30"/>
      <c r="X22" s="32" t="s">
        <v>11</v>
      </c>
      <c r="Y22" s="32" t="s">
        <v>12</v>
      </c>
      <c r="Z22" s="32" t="s">
        <v>13</v>
      </c>
      <c r="AA22" s="32" t="s">
        <v>14</v>
      </c>
      <c r="AB22" s="32"/>
      <c r="AC22" s="32"/>
      <c r="AD22" s="32"/>
      <c r="AE22" s="32"/>
      <c r="AF22" s="34" t="s">
        <v>15</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ht="72.9" customHeight="1">
      <c r="A23" s="36"/>
      <c r="B23" s="37">
        <v>1</v>
      </c>
      <c r="C23" s="144" t="str">
        <f>UPPER(IF($A23="","",VLOOKUP($A23,'[4]m round robin žrebna lista'!$A$7:$R$128,2)))</f>
        <v/>
      </c>
      <c r="D23" s="145" t="str">
        <f>UPPER(IF($A23="","",VLOOKUP($A23,'[4]m round robin žrebna lista'!$A$7:$R$128,3)))</f>
        <v/>
      </c>
      <c r="E23" s="145" t="str">
        <f>PROPER(IF($A23="","",VLOOKUP($A23,'[4]m round robin žrebna lista'!$A$7:$R$128,4)))</f>
        <v/>
      </c>
      <c r="F23" s="146" t="str">
        <f>UPPER(IF($A23="","",VLOOKUP($A23,'[4]m round robin žrebna lista'!$A$7:$R$128,5)))</f>
        <v/>
      </c>
      <c r="G23" s="41"/>
      <c r="H23" s="42"/>
      <c r="I23" s="42"/>
      <c r="J23" s="42"/>
      <c r="K23" s="43"/>
      <c r="L23" s="43"/>
      <c r="M23" s="44" t="str">
        <f>IF($A23="","",VLOOKUP($A23,'[4]m round robin žrebna lista'!$A$7:$R$128,14))</f>
        <v/>
      </c>
      <c r="N23" s="4"/>
      <c r="O23" s="45" t="str">
        <f>UPPER(IF($A23="","",VLOOKUP($A23,'[4]m round robin žrebna lista'!$A$7:$R$128,2)))</f>
        <v/>
      </c>
      <c r="P23" s="45" t="str">
        <f>UPPER(IF($A23="","",VLOOKUP($A23,'[4]m round robin žrebna lista'!$A$7:$R$128,3)))</f>
        <v/>
      </c>
      <c r="Q23" s="45" t="str">
        <f>PROPER(IF($A23="","",VLOOKUP($A23,'[4]m round robin žrebna lista'!$A$7:$R$128,4)))</f>
        <v/>
      </c>
      <c r="R23" s="45" t="str">
        <f>UPPER(IF($A23="","",VLOOKUP($A23,'[4]m round robin žrebna lista'!$A$7:$R$128,5)))</f>
        <v/>
      </c>
      <c r="S23" s="46"/>
      <c r="T23" s="47"/>
      <c r="U23" s="47"/>
      <c r="V23" s="47"/>
      <c r="W23" s="4"/>
      <c r="X23" s="45" t="str">
        <f>UPPER(IF($A23="","",VLOOKUP($A23,'[4]m round robin žrebna lista'!$A$7:$R$128,2)))</f>
        <v/>
      </c>
      <c r="Y23" s="45" t="str">
        <f>UPPER(IF($A23="","",VLOOKUP($A23,'[4]m round robin žrebna lista'!$A$7:$R$128,3)))</f>
        <v/>
      </c>
      <c r="Z23" s="45" t="str">
        <f>PROPER(IF($A23="","",VLOOKUP($A23,'[4]m round robin žrebna lista'!$A$7:$R$128,4)))</f>
        <v/>
      </c>
      <c r="AA23" s="45" t="str">
        <f>UPPER(IF($A23="","",VLOOKUP($A23,'[4]m round robin žrebna lista'!$A$7:$R$128,5)))</f>
        <v/>
      </c>
      <c r="AB23" s="46"/>
      <c r="AC23" s="47" t="str">
        <f>IF(T23="","",IF(T23="1bb","1bb",IF(T23="2bb","2bb",IF(T23=1,$M24,0))))</f>
        <v/>
      </c>
      <c r="AD23" s="47" t="str">
        <f>IF(U23="","",IF(U23="1bb","1bb",IF(U23="3bb","3bb",IF(U23=1,$M25,0))))</f>
        <v/>
      </c>
      <c r="AE23" s="47"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 customHeight="1">
      <c r="A24" s="36"/>
      <c r="B24" s="37">
        <v>2</v>
      </c>
      <c r="C24" s="144" t="str">
        <f>UPPER(IF($A24="","",VLOOKUP($A24,'[4]m round robin žrebna lista'!$A$7:$R$128,2)))</f>
        <v/>
      </c>
      <c r="D24" s="145" t="str">
        <f>UPPER(IF($A24="","",VLOOKUP($A24,'[4]m round robin žrebna lista'!$A$7:$R$128,3)))</f>
        <v/>
      </c>
      <c r="E24" s="145" t="str">
        <f>PROPER(IF($A24="","",VLOOKUP($A24,'[4]m round robin žrebna lista'!$A$7:$R$128,4)))</f>
        <v/>
      </c>
      <c r="F24" s="146" t="str">
        <f>UPPER(IF($A24="","",VLOOKUP($A24,'[4]m round robin žrebna lista'!$A$7:$R$128,5)))</f>
        <v/>
      </c>
      <c r="G24" s="42"/>
      <c r="H24" s="41"/>
      <c r="I24" s="42"/>
      <c r="J24" s="42"/>
      <c r="K24" s="43"/>
      <c r="L24" s="43"/>
      <c r="M24" s="44" t="str">
        <f>IF($A24="","",VLOOKUP($A24,'[4]m round robin žrebna lista'!$A$7:$R$128,14))</f>
        <v/>
      </c>
      <c r="N24" s="4"/>
      <c r="O24" s="45" t="str">
        <f>UPPER(IF($A24="","",VLOOKUP($A24,'[4]m round robin žrebna lista'!$A$7:$R$128,2)))</f>
        <v/>
      </c>
      <c r="P24" s="45" t="str">
        <f>UPPER(IF($A24="","",VLOOKUP($A24,'[4]m round robin žrebna lista'!$A$7:$R$128,3)))</f>
        <v/>
      </c>
      <c r="Q24" s="45" t="str">
        <f>PROPER(IF($A24="","",VLOOKUP($A24,'[4]m round robin žrebna lista'!$A$7:$R$128,4)))</f>
        <v/>
      </c>
      <c r="R24" s="45" t="str">
        <f>UPPER(IF($A24="","",VLOOKUP($A24,'[4]m round robin žrebna lista'!$A$7:$R$128,5)))</f>
        <v/>
      </c>
      <c r="S24" s="47"/>
      <c r="T24" s="46"/>
      <c r="U24" s="47"/>
      <c r="V24" s="47"/>
      <c r="W24" s="4"/>
      <c r="X24" s="45" t="str">
        <f>UPPER(IF($A24="","",VLOOKUP($A24,'[4]m round robin žrebna lista'!$A$7:$R$128,2)))</f>
        <v/>
      </c>
      <c r="Y24" s="45" t="str">
        <f>UPPER(IF($A24="","",VLOOKUP($A24,'[4]m round robin žrebna lista'!$A$7:$R$128,3)))</f>
        <v/>
      </c>
      <c r="Z24" s="45" t="str">
        <f>PROPER(IF($A24="","",VLOOKUP($A24,'[4]m round robin žrebna lista'!$A$7:$R$128,4)))</f>
        <v/>
      </c>
      <c r="AA24" s="45" t="str">
        <f>UPPER(IF($A24="","",VLOOKUP($A24,'[4]m round robin žrebna lista'!$A$7:$R$128,5)))</f>
        <v/>
      </c>
      <c r="AB24" s="47" t="str">
        <f>IF(S24="","",IF(S24="1bb","1bb",IF(S24="2bb","2bb",IF(S24=1,0,M23))))</f>
        <v/>
      </c>
      <c r="AC24" s="46"/>
      <c r="AD24" s="47" t="str">
        <f>IF(U24="","",IF(U24="2bb","2bb",IF(U24="3bb","3bb",IF(U24=2,M25,0))))</f>
        <v/>
      </c>
      <c r="AE24" s="47"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 customHeight="1">
      <c r="A25" s="36"/>
      <c r="B25" s="37">
        <v>3</v>
      </c>
      <c r="C25" s="144" t="str">
        <f>UPPER(IF($A25="","",VLOOKUP($A25,'[4]m round robin žrebna lista'!$A$7:$R$128,2)))</f>
        <v/>
      </c>
      <c r="D25" s="145" t="str">
        <f>UPPER(IF($A25="","",VLOOKUP($A25,'[4]m round robin žrebna lista'!$A$7:$R$128,3)))</f>
        <v/>
      </c>
      <c r="E25" s="145" t="str">
        <f>PROPER(IF($A25="","",VLOOKUP($A25,'[4]m round robin žrebna lista'!$A$7:$R$128,4)))</f>
        <v/>
      </c>
      <c r="F25" s="146" t="str">
        <f>UPPER(IF($A25="","",VLOOKUP($A25,'[4]m round robin žrebna lista'!$A$7:$R$128,5)))</f>
        <v/>
      </c>
      <c r="G25" s="42"/>
      <c r="H25" s="42"/>
      <c r="I25" s="41"/>
      <c r="J25" s="42"/>
      <c r="K25" s="43"/>
      <c r="L25" s="43"/>
      <c r="M25" s="44" t="str">
        <f>IF($A25="","",VLOOKUP($A25,'[4]m round robin žrebna lista'!$A$7:$R$128,14))</f>
        <v/>
      </c>
      <c r="N25" s="4"/>
      <c r="O25" s="45" t="str">
        <f>UPPER(IF($A25="","",VLOOKUP($A25,'[4]m round robin žrebna lista'!$A$7:$R$128,2)))</f>
        <v/>
      </c>
      <c r="P25" s="45" t="str">
        <f>UPPER(IF($A25="","",VLOOKUP($A25,'[4]m round robin žrebna lista'!$A$7:$R$128,3)))</f>
        <v/>
      </c>
      <c r="Q25" s="45" t="str">
        <f>PROPER(IF($A25="","",VLOOKUP($A25,'[4]m round robin žrebna lista'!$A$7:$R$128,4)))</f>
        <v/>
      </c>
      <c r="R25" s="45" t="str">
        <f>UPPER(IF($A25="","",VLOOKUP($A25,'[4]m round robin žrebna lista'!$A$7:$R$128,5)))</f>
        <v/>
      </c>
      <c r="S25" s="47"/>
      <c r="T25" s="47"/>
      <c r="U25" s="46"/>
      <c r="V25" s="47"/>
      <c r="W25" s="4"/>
      <c r="X25" s="45" t="str">
        <f>UPPER(IF($A25="","",VLOOKUP($A25,'[4]m round robin žrebna lista'!$A$7:$R$128,2)))</f>
        <v/>
      </c>
      <c r="Y25" s="45" t="str">
        <f>UPPER(IF($A25="","",VLOOKUP($A25,'[4]m round robin žrebna lista'!$A$7:$R$128,3)))</f>
        <v/>
      </c>
      <c r="Z25" s="45" t="str">
        <f>PROPER(IF($A25="","",VLOOKUP($A25,'[4]m round robin žrebna lista'!$A$7:$R$128,4)))</f>
        <v/>
      </c>
      <c r="AA25" s="45" t="str">
        <f>UPPER(IF($A25="","",VLOOKUP($A25,'[4]m round robin žrebna lista'!$A$7:$R$128,5)))</f>
        <v/>
      </c>
      <c r="AB25" s="47" t="str">
        <f>IF(S25="","",IF(S25="1bb","1bb",IF(S25="3bb","3bb",IF(S25=1,0,M23))))</f>
        <v/>
      </c>
      <c r="AC25" s="47" t="str">
        <f>IF(T25="","",IF(T25="2bb","2bb",IF(T25="3bb","3bb",IF(T25=2,0,M24))))</f>
        <v/>
      </c>
      <c r="AD25" s="46"/>
      <c r="AE25" s="47"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 customHeight="1">
      <c r="A26" s="36"/>
      <c r="B26" s="37">
        <v>4</v>
      </c>
      <c r="C26" s="144" t="str">
        <f>UPPER(IF($A26="","",VLOOKUP($A26,'[4]m round robin žrebna lista'!$A$7:$R$128,2)))</f>
        <v/>
      </c>
      <c r="D26" s="145" t="str">
        <f>UPPER(IF($A26="","",VLOOKUP($A26,'[4]m round robin žrebna lista'!$A$7:$R$128,3)))</f>
        <v/>
      </c>
      <c r="E26" s="145" t="str">
        <f>PROPER(IF($A26="","",VLOOKUP($A26,'[4]m round robin žrebna lista'!$A$7:$R$128,4)))</f>
        <v/>
      </c>
      <c r="F26" s="146" t="str">
        <f>UPPER(IF($A26="","",VLOOKUP($A26,'[4]m round robin žrebna lista'!$A$7:$R$128,5)))</f>
        <v/>
      </c>
      <c r="G26" s="42"/>
      <c r="H26" s="42"/>
      <c r="I26" s="42"/>
      <c r="J26" s="41"/>
      <c r="K26" s="43"/>
      <c r="L26" s="43"/>
      <c r="M26" s="44" t="str">
        <f>IF($A26="","",VLOOKUP($A26,'[4]m round robin žrebna lista'!$A$7:$R$128,14))</f>
        <v/>
      </c>
      <c r="N26" s="4"/>
      <c r="O26" s="45" t="str">
        <f>UPPER(IF($A26="","",VLOOKUP($A26,'[4]m round robin žrebna lista'!$A$7:$R$128,2)))</f>
        <v/>
      </c>
      <c r="P26" s="45" t="str">
        <f>UPPER(IF($A26="","",VLOOKUP($A26,'[4]m round robin žrebna lista'!$A$7:$R$128,3)))</f>
        <v/>
      </c>
      <c r="Q26" s="45" t="str">
        <f>PROPER(IF($A26="","",VLOOKUP($A26,'[4]m round robin žrebna lista'!$A$7:$R$128,4)))</f>
        <v/>
      </c>
      <c r="R26" s="45" t="str">
        <f>UPPER(IF($A26="","",VLOOKUP($A26,'[4]m round robin žrebna lista'!$A$7:$R$128,5)))</f>
        <v/>
      </c>
      <c r="S26" s="47"/>
      <c r="T26" s="47"/>
      <c r="U26" s="47"/>
      <c r="V26" s="46"/>
      <c r="W26" s="4"/>
      <c r="X26" s="45" t="str">
        <f>UPPER(IF($A26="","",VLOOKUP($A26,'[4]m round robin žrebna lista'!$A$7:$R$128,2)))</f>
        <v/>
      </c>
      <c r="Y26" s="45" t="str">
        <f>UPPER(IF($A26="","",VLOOKUP($A26,'[4]m round robin žrebna lista'!$A$7:$R$128,3)))</f>
        <v/>
      </c>
      <c r="Z26" s="45" t="str">
        <f>PROPER(IF($A26="","",VLOOKUP($A26,'[4]m round robin žrebna lista'!$A$7:$R$128,4)))</f>
        <v/>
      </c>
      <c r="AA26" s="45" t="str">
        <f>UPPER(IF($A26="","",VLOOKUP($A26,'[4]m round robin žrebna lista'!$A$7:$R$128,5)))</f>
        <v/>
      </c>
      <c r="AB26" s="47" t="str">
        <f>IF(S26="","",IF(S26="1bb","1bb",IF(S26="4bb","4bb",IF(S26=1,0,M23))))</f>
        <v/>
      </c>
      <c r="AC26" s="47" t="str">
        <f>IF(T26="","",IF(T26="2bb","2bb",IF(T26="4bb","4bb",IF(T26=2,0,M24))))</f>
        <v/>
      </c>
      <c r="AD26" s="47" t="str">
        <f>IF(U26="","",IF(U26="3bb","3bb",IF(U26="4bb","4bb",IF(U26=3,0,M25))))</f>
        <v/>
      </c>
      <c r="AE26" s="46"/>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12.5" customHeight="1">
      <c r="A27" s="305"/>
      <c r="B27" s="305"/>
      <c r="C27" s="306"/>
      <c r="D27" s="306"/>
      <c r="E27" s="1"/>
      <c r="F27" s="60" t="s">
        <v>18</v>
      </c>
      <c r="G27" s="61" t="s">
        <v>59</v>
      </c>
      <c r="H27" s="61"/>
      <c r="I27" s="61"/>
      <c r="J27" s="62" t="s">
        <v>19</v>
      </c>
      <c r="K27" s="307"/>
      <c r="L27" s="307"/>
      <c r="M27" s="2"/>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8" customFormat="1" ht="50.1" customHeight="1">
      <c r="A28" s="305"/>
      <c r="B28" s="305"/>
      <c r="C28" s="63" t="s">
        <v>20</v>
      </c>
      <c r="D28" s="1"/>
      <c r="E28" s="1"/>
      <c r="F28" s="64" t="s">
        <v>21</v>
      </c>
      <c r="G28" s="308" t="str">
        <f>'[4]vnos podatkov'!$E$10</f>
        <v>ANJA REGENT</v>
      </c>
      <c r="H28" s="308" t="str">
        <f>'[4]vnos podatkov'!$E$10</f>
        <v>ANJA REGENT</v>
      </c>
      <c r="I28" s="308" t="str">
        <f>'[4]vnos podatkov'!$E$10</f>
        <v>ANJA REGENT</v>
      </c>
      <c r="J28" s="62" t="s">
        <v>19</v>
      </c>
      <c r="K28" s="304"/>
      <c r="L28" s="304"/>
      <c r="M28" s="2"/>
      <c r="N28" s="27"/>
      <c r="O28" s="65"/>
      <c r="P28" s="65"/>
      <c r="Q28" s="65"/>
      <c r="R28" s="65"/>
      <c r="S28" s="65"/>
      <c r="T28" s="65"/>
      <c r="U28" s="65"/>
      <c r="V28" s="65"/>
      <c r="W28" s="65"/>
      <c r="X28" s="65"/>
      <c r="Y28" s="65"/>
      <c r="Z28" s="65"/>
      <c r="AA28" s="65"/>
      <c r="AB28" s="65"/>
      <c r="AC28" s="65"/>
      <c r="AD28" s="65"/>
      <c r="AE28" s="65"/>
      <c r="AF28" s="65"/>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13" ht="50.1" customHeight="1">
      <c r="A29" s="305"/>
      <c r="B29" s="305"/>
      <c r="C29" s="66" t="s">
        <v>22</v>
      </c>
      <c r="D29" s="1"/>
      <c r="E29" s="1"/>
      <c r="F29" s="60" t="s">
        <v>23</v>
      </c>
      <c r="G29" s="308"/>
      <c r="H29" s="308"/>
      <c r="I29" s="308"/>
      <c r="J29" s="62" t="s">
        <v>19</v>
      </c>
      <c r="K29" s="304"/>
      <c r="L29" s="304"/>
      <c r="M29" s="2"/>
    </row>
    <row r="30" spans="1:255" ht="12.75">
      <c r="A30" s="305"/>
      <c r="B30" s="305"/>
      <c r="C30" s="305"/>
      <c r="D30" s="305"/>
      <c r="E30" s="305"/>
      <c r="F30" s="305"/>
      <c r="G30" s="305"/>
      <c r="H30" s="305"/>
      <c r="I30" s="305"/>
      <c r="J30" s="305"/>
      <c r="K30" s="305"/>
      <c r="L30" s="305"/>
      <c r="M30" s="2"/>
      <c r="N30" s="68"/>
      <c r="O30" s="69"/>
      <c r="P30" s="69"/>
      <c r="Q30" s="69"/>
      <c r="R30" s="69"/>
      <c r="S30" s="69"/>
      <c r="T30" s="69"/>
      <c r="U30" s="69"/>
      <c r="V30" s="69"/>
      <c r="W30" s="69"/>
      <c r="X30" s="69"/>
      <c r="Y30" s="69"/>
      <c r="Z30" s="69"/>
      <c r="AA30" s="69"/>
      <c r="AB30" s="69"/>
      <c r="AC30" s="69"/>
      <c r="AD30" s="69"/>
      <c r="AE30" s="69"/>
      <c r="AF30" s="69"/>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8" customFormat="1" ht="30.6">
      <c r="A31" s="63"/>
      <c r="B31" s="63"/>
      <c r="C31" s="63"/>
      <c r="D31" s="63"/>
      <c r="E31" s="63"/>
      <c r="F31" s="5"/>
      <c r="G31" s="63"/>
      <c r="H31" s="63"/>
      <c r="I31" s="63"/>
      <c r="J31" s="63"/>
      <c r="K31" s="63"/>
      <c r="L31" s="63"/>
      <c r="M31" s="70"/>
      <c r="N31" s="27"/>
      <c r="O31" s="65"/>
      <c r="P31" s="65"/>
      <c r="Q31" s="65"/>
      <c r="R31" s="65"/>
      <c r="S31" s="65"/>
      <c r="T31" s="65"/>
      <c r="U31" s="65"/>
      <c r="V31" s="65"/>
      <c r="W31" s="65"/>
      <c r="X31" s="65"/>
      <c r="Y31" s="65"/>
      <c r="Z31" s="65"/>
      <c r="AA31" s="65"/>
      <c r="AB31" s="65"/>
      <c r="AC31" s="65"/>
      <c r="AD31" s="65"/>
      <c r="AE31" s="65"/>
      <c r="AF31" s="65"/>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2.75">
      <c r="A32" s="6"/>
      <c r="B32" s="71"/>
      <c r="C32" s="71"/>
      <c r="D32" s="71"/>
      <c r="E32" s="71"/>
      <c r="F32" s="71"/>
      <c r="G32" s="71"/>
      <c r="H32" s="71"/>
      <c r="I32" s="71"/>
      <c r="J32" s="71"/>
      <c r="K32" s="71"/>
      <c r="L32" s="71"/>
      <c r="M32" s="72"/>
      <c r="N32" s="68"/>
      <c r="O32" s="69"/>
      <c r="P32" s="69"/>
      <c r="Q32" s="69"/>
      <c r="R32" s="69"/>
      <c r="S32" s="69"/>
      <c r="T32" s="69"/>
      <c r="U32" s="69"/>
      <c r="V32" s="69"/>
      <c r="W32" s="69"/>
      <c r="X32" s="69"/>
      <c r="Y32" s="69"/>
      <c r="Z32" s="69"/>
      <c r="AA32" s="69"/>
      <c r="AB32" s="69"/>
      <c r="AC32" s="69"/>
      <c r="AD32" s="69"/>
      <c r="AE32" s="69"/>
      <c r="AF32" s="69"/>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5"/>
      <c r="K35" s="75"/>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5"/>
      <c r="K36" s="75"/>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5"/>
      <c r="K37" s="75"/>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5"/>
      <c r="K38" s="75"/>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5"/>
      <c r="K39" s="75"/>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5"/>
      <c r="K40" s="75"/>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5"/>
      <c r="K41" s="75"/>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5"/>
      <c r="K42" s="75"/>
      <c r="N42" s="76"/>
      <c r="O42" s="77"/>
      <c r="P42" s="77"/>
      <c r="Q42" s="77"/>
      <c r="R42" s="77"/>
      <c r="S42" s="77"/>
      <c r="T42" s="77"/>
    </row>
    <row r="43" spans="10:20" ht="30">
      <c r="J43" s="75"/>
      <c r="K43" s="75"/>
      <c r="N43" s="76"/>
      <c r="O43" s="77"/>
      <c r="P43" s="77"/>
      <c r="Q43" s="77"/>
      <c r="R43" s="77"/>
      <c r="S43" s="77"/>
      <c r="T43" s="77"/>
    </row>
    <row r="44" spans="10:20" ht="30">
      <c r="J44" s="75"/>
      <c r="K44" s="75"/>
      <c r="N44" s="76"/>
      <c r="O44" s="77"/>
      <c r="P44" s="77"/>
      <c r="Q44" s="77"/>
      <c r="R44" s="77"/>
      <c r="S44" s="77"/>
      <c r="T44" s="77"/>
    </row>
    <row r="45" spans="10:20" ht="30">
      <c r="J45" s="75"/>
      <c r="K45" s="75"/>
      <c r="N45" s="76"/>
      <c r="O45" s="77"/>
      <c r="P45" s="77"/>
      <c r="Q45" s="77"/>
      <c r="R45" s="77"/>
      <c r="S45" s="77"/>
      <c r="T45" s="77"/>
    </row>
    <row r="46" spans="10:20" ht="30">
      <c r="J46" s="75"/>
      <c r="K46" s="75"/>
      <c r="N46" s="76"/>
      <c r="O46" s="77"/>
      <c r="P46" s="77"/>
      <c r="Q46" s="77"/>
      <c r="R46" s="77"/>
      <c r="S46" s="77"/>
      <c r="T46" s="77"/>
    </row>
    <row r="47" spans="10:20" ht="30">
      <c r="J47" s="75"/>
      <c r="K47" s="75"/>
      <c r="N47" s="76"/>
      <c r="O47" s="77"/>
      <c r="P47" s="77"/>
      <c r="Q47" s="77"/>
      <c r="R47" s="77"/>
      <c r="S47" s="77"/>
      <c r="T47" s="77"/>
    </row>
    <row r="48" spans="10:20" ht="30">
      <c r="J48" s="75"/>
      <c r="K48" s="75"/>
      <c r="N48" s="76"/>
      <c r="O48" s="77"/>
      <c r="P48" s="77"/>
      <c r="Q48" s="77"/>
      <c r="R48" s="77"/>
      <c r="S48" s="77"/>
      <c r="T48" s="77"/>
    </row>
    <row r="49" spans="10:20" ht="30">
      <c r="J49" s="75"/>
      <c r="K49" s="75"/>
      <c r="N49" s="76"/>
      <c r="O49" s="77"/>
      <c r="P49" s="77"/>
      <c r="Q49" s="77"/>
      <c r="R49" s="77"/>
      <c r="S49" s="77"/>
      <c r="T49" s="77"/>
    </row>
    <row r="50" spans="10:20" ht="30">
      <c r="J50" s="75"/>
      <c r="K50" s="75"/>
      <c r="N50" s="76"/>
      <c r="O50" s="77"/>
      <c r="P50" s="77"/>
      <c r="Q50" s="77"/>
      <c r="R50" s="77"/>
      <c r="S50" s="77"/>
      <c r="T50" s="77"/>
    </row>
    <row r="51" spans="10:20" ht="30">
      <c r="J51" s="75"/>
      <c r="K51" s="75"/>
      <c r="N51" s="76"/>
      <c r="O51" s="77"/>
      <c r="P51" s="77"/>
      <c r="Q51" s="77"/>
      <c r="R51" s="77"/>
      <c r="S51" s="77"/>
      <c r="T51" s="77"/>
    </row>
    <row r="52" spans="10:20" ht="30">
      <c r="J52" s="75"/>
      <c r="K52" s="75"/>
      <c r="N52" s="76"/>
      <c r="O52" s="77"/>
      <c r="P52" s="77"/>
      <c r="Q52" s="77"/>
      <c r="R52" s="77"/>
      <c r="S52" s="77"/>
      <c r="T52" s="77"/>
    </row>
    <row r="53" spans="10:20" ht="30">
      <c r="J53" s="75"/>
      <c r="K53" s="75"/>
      <c r="N53" s="76"/>
      <c r="O53" s="77"/>
      <c r="P53" s="77"/>
      <c r="Q53" s="77"/>
      <c r="R53" s="77"/>
      <c r="S53" s="77"/>
      <c r="T53" s="77"/>
    </row>
    <row r="54" spans="10:20" ht="30">
      <c r="J54" s="75"/>
      <c r="K54" s="75"/>
      <c r="N54" s="76"/>
      <c r="O54" s="77"/>
      <c r="P54" s="77"/>
      <c r="Q54" s="77"/>
      <c r="R54" s="77"/>
      <c r="S54" s="77"/>
      <c r="T54" s="77"/>
    </row>
    <row r="55" spans="10:20" ht="30">
      <c r="J55" s="75"/>
      <c r="K55" s="75"/>
      <c r="N55" s="76"/>
      <c r="O55" s="77"/>
      <c r="P55" s="77"/>
      <c r="Q55" s="77"/>
      <c r="R55" s="77"/>
      <c r="S55" s="77"/>
      <c r="T55" s="77"/>
    </row>
    <row r="56" spans="10:20" ht="30">
      <c r="J56" s="75"/>
      <c r="K56" s="75"/>
      <c r="N56" s="76"/>
      <c r="O56" s="77"/>
      <c r="P56" s="77"/>
      <c r="Q56" s="77"/>
      <c r="R56" s="77"/>
      <c r="S56" s="77"/>
      <c r="T56" s="77"/>
    </row>
    <row r="57" spans="10:20" ht="30">
      <c r="J57" s="75"/>
      <c r="K57" s="75"/>
      <c r="N57" s="76"/>
      <c r="O57" s="77"/>
      <c r="P57" s="77"/>
      <c r="Q57" s="77"/>
      <c r="R57" s="77"/>
      <c r="S57" s="77"/>
      <c r="T57" s="77"/>
    </row>
    <row r="58" spans="10:20" ht="30">
      <c r="J58" s="75"/>
      <c r="K58" s="75"/>
      <c r="N58" s="76"/>
      <c r="O58" s="77"/>
      <c r="P58" s="77"/>
      <c r="Q58" s="77"/>
      <c r="R58" s="77"/>
      <c r="S58" s="77"/>
      <c r="T58" s="77"/>
    </row>
    <row r="59" spans="10:20" ht="30">
      <c r="J59" s="75"/>
      <c r="K59" s="75"/>
      <c r="N59" s="76"/>
      <c r="O59" s="77"/>
      <c r="P59" s="77"/>
      <c r="Q59" s="77"/>
      <c r="R59" s="77"/>
      <c r="S59" s="77"/>
      <c r="T59" s="77"/>
    </row>
    <row r="60" spans="10:20" ht="30">
      <c r="J60" s="75"/>
      <c r="K60" s="75"/>
      <c r="N60" s="76"/>
      <c r="O60" s="77"/>
      <c r="P60" s="77"/>
      <c r="Q60" s="77"/>
      <c r="R60" s="77"/>
      <c r="S60" s="77"/>
      <c r="T60" s="77"/>
    </row>
    <row r="61" spans="10:20" ht="30">
      <c r="J61" s="75"/>
      <c r="K61" s="75"/>
      <c r="N61" s="76"/>
      <c r="O61" s="77"/>
      <c r="P61" s="77"/>
      <c r="Q61" s="77"/>
      <c r="R61" s="77"/>
      <c r="S61" s="77"/>
      <c r="T61" s="77"/>
    </row>
    <row r="62" spans="10:20" ht="30">
      <c r="J62" s="75"/>
      <c r="K62" s="75"/>
      <c r="N62" s="76"/>
      <c r="O62" s="77"/>
      <c r="P62" s="77"/>
      <c r="Q62" s="77"/>
      <c r="R62" s="77"/>
      <c r="S62" s="77"/>
      <c r="T62" s="77"/>
    </row>
    <row r="63" spans="10:20" ht="30">
      <c r="J63" s="75"/>
      <c r="K63" s="75"/>
      <c r="N63" s="76"/>
      <c r="O63" s="77"/>
      <c r="P63" s="77"/>
      <c r="Q63" s="77"/>
      <c r="R63" s="77"/>
      <c r="S63" s="77"/>
      <c r="T63" s="77"/>
    </row>
    <row r="64" spans="10:20" ht="30">
      <c r="J64" s="75"/>
      <c r="K64" s="75"/>
      <c r="N64" s="76"/>
      <c r="O64" s="77"/>
      <c r="P64" s="77"/>
      <c r="Q64" s="77"/>
      <c r="R64" s="77"/>
      <c r="S64" s="77"/>
      <c r="T64" s="77"/>
    </row>
    <row r="65" spans="10:20" ht="30">
      <c r="J65" s="75"/>
      <c r="K65" s="75"/>
      <c r="N65" s="76"/>
      <c r="O65" s="77"/>
      <c r="P65" s="77"/>
      <c r="Q65" s="77"/>
      <c r="R65" s="77"/>
      <c r="S65" s="77"/>
      <c r="T65" s="77"/>
    </row>
    <row r="66" spans="10:20" ht="30">
      <c r="J66" s="75"/>
      <c r="K66" s="75"/>
      <c r="N66" s="76"/>
      <c r="O66" s="77"/>
      <c r="P66" s="77"/>
      <c r="Q66" s="77"/>
      <c r="R66" s="77"/>
      <c r="S66" s="77"/>
      <c r="T66" s="77"/>
    </row>
    <row r="67" spans="10:20" ht="30">
      <c r="J67" s="75"/>
      <c r="K67" s="75"/>
      <c r="N67" s="76"/>
      <c r="O67" s="77"/>
      <c r="P67" s="77"/>
      <c r="Q67" s="77"/>
      <c r="R67" s="77"/>
      <c r="S67" s="77"/>
      <c r="T67" s="77"/>
    </row>
    <row r="68" spans="10:20" ht="30">
      <c r="J68" s="75"/>
      <c r="K68" s="75"/>
      <c r="N68" s="76"/>
      <c r="O68" s="77"/>
      <c r="P68" s="77"/>
      <c r="Q68" s="77"/>
      <c r="R68" s="77"/>
      <c r="S68" s="77"/>
      <c r="T68" s="77"/>
    </row>
    <row r="69" spans="10:20" ht="30">
      <c r="J69" s="75"/>
      <c r="K69" s="75"/>
      <c r="N69" s="76"/>
      <c r="O69" s="77"/>
      <c r="P69" s="77"/>
      <c r="Q69" s="77"/>
      <c r="R69" s="77"/>
      <c r="S69" s="77"/>
      <c r="T69" s="77"/>
    </row>
    <row r="70" spans="10:20" ht="30">
      <c r="J70" s="75"/>
      <c r="K70" s="75"/>
      <c r="N70" s="76"/>
      <c r="O70" s="77"/>
      <c r="P70" s="77"/>
      <c r="Q70" s="77"/>
      <c r="R70" s="77"/>
      <c r="S70" s="77"/>
      <c r="T70" s="77"/>
    </row>
    <row r="71" spans="10:20" ht="30">
      <c r="J71" s="75"/>
      <c r="K71" s="75"/>
      <c r="N71" s="76"/>
      <c r="O71" s="77"/>
      <c r="P71" s="77"/>
      <c r="Q71" s="77"/>
      <c r="R71" s="77"/>
      <c r="S71" s="77"/>
      <c r="T71" s="77"/>
    </row>
    <row r="72" spans="10:20" ht="30">
      <c r="J72" s="75"/>
      <c r="K72" s="75"/>
      <c r="N72" s="76"/>
      <c r="O72" s="77"/>
      <c r="P72" s="77"/>
      <c r="Q72" s="77"/>
      <c r="R72" s="77"/>
      <c r="S72" s="77"/>
      <c r="T72" s="77"/>
    </row>
    <row r="73" spans="10:20" ht="30">
      <c r="J73" s="75"/>
      <c r="K73" s="75"/>
      <c r="N73" s="76"/>
      <c r="O73" s="77"/>
      <c r="P73" s="77"/>
      <c r="Q73" s="77"/>
      <c r="R73" s="77"/>
      <c r="S73" s="77"/>
      <c r="T73" s="77"/>
    </row>
    <row r="74" spans="10:20" ht="30">
      <c r="J74" s="75"/>
      <c r="K74" s="75"/>
      <c r="N74" s="76"/>
      <c r="O74" s="77"/>
      <c r="P74" s="77"/>
      <c r="Q74" s="77"/>
      <c r="R74" s="77"/>
      <c r="S74" s="77"/>
      <c r="T74" s="77"/>
    </row>
    <row r="75" spans="10:20" ht="30">
      <c r="J75" s="75"/>
      <c r="K75" s="75"/>
      <c r="N75" s="76"/>
      <c r="O75" s="77"/>
      <c r="P75" s="77"/>
      <c r="Q75" s="77"/>
      <c r="R75" s="77"/>
      <c r="S75" s="77"/>
      <c r="T75" s="77"/>
    </row>
    <row r="76" spans="10:20" ht="30">
      <c r="J76" s="75"/>
      <c r="K76" s="75"/>
      <c r="N76" s="76"/>
      <c r="O76" s="77"/>
      <c r="P76" s="77"/>
      <c r="Q76" s="77"/>
      <c r="R76" s="77"/>
      <c r="S76" s="77"/>
      <c r="T76" s="77"/>
    </row>
    <row r="77" spans="10:20" ht="30">
      <c r="J77" s="75"/>
      <c r="K77" s="75"/>
      <c r="N77" s="76"/>
      <c r="O77" s="77"/>
      <c r="P77" s="77"/>
      <c r="Q77" s="77"/>
      <c r="R77" s="77"/>
      <c r="S77" s="77"/>
      <c r="T77" s="77"/>
    </row>
    <row r="78" spans="10:20" ht="30">
      <c r="J78" s="75"/>
      <c r="K78" s="75"/>
      <c r="N78" s="76"/>
      <c r="O78" s="77"/>
      <c r="P78" s="77"/>
      <c r="Q78" s="77"/>
      <c r="R78" s="77"/>
      <c r="S78" s="77"/>
      <c r="T78" s="77"/>
    </row>
    <row r="79" spans="10:20" ht="30">
      <c r="J79" s="75"/>
      <c r="K79" s="75"/>
      <c r="N79" s="76"/>
      <c r="O79" s="77"/>
      <c r="P79" s="77"/>
      <c r="Q79" s="77"/>
      <c r="R79" s="77"/>
      <c r="S79" s="77"/>
      <c r="T79" s="77"/>
    </row>
    <row r="80" spans="10:20" ht="30">
      <c r="J80" s="75"/>
      <c r="K80" s="75"/>
      <c r="N80" s="76"/>
      <c r="O80" s="77"/>
      <c r="P80" s="77"/>
      <c r="Q80" s="77"/>
      <c r="R80" s="77"/>
      <c r="S80" s="77"/>
      <c r="T80" s="77"/>
    </row>
    <row r="81" spans="10:20" ht="30">
      <c r="J81" s="75"/>
      <c r="K81" s="75"/>
      <c r="N81" s="76"/>
      <c r="O81" s="77"/>
      <c r="P81" s="77"/>
      <c r="Q81" s="77"/>
      <c r="R81" s="77"/>
      <c r="S81" s="77"/>
      <c r="T81" s="77"/>
    </row>
    <row r="82" spans="10:20" ht="30">
      <c r="J82" s="75"/>
      <c r="K82" s="75"/>
      <c r="N82" s="76"/>
      <c r="O82" s="77"/>
      <c r="P82" s="77"/>
      <c r="Q82" s="77"/>
      <c r="R82" s="77"/>
      <c r="S82" s="77"/>
      <c r="T82" s="77"/>
    </row>
    <row r="83" spans="10:20" ht="30">
      <c r="J83" s="75"/>
      <c r="K83" s="78"/>
      <c r="N83" s="76"/>
      <c r="O83" s="77"/>
      <c r="P83" s="77"/>
      <c r="Q83" s="77"/>
      <c r="R83" s="77"/>
      <c r="S83" s="77"/>
      <c r="T83" s="77"/>
    </row>
    <row r="84" spans="10:20" ht="30">
      <c r="J84" s="75"/>
      <c r="K84" s="75"/>
      <c r="N84" s="76"/>
      <c r="O84" s="77"/>
      <c r="P84" s="77"/>
      <c r="Q84" s="77"/>
      <c r="R84" s="77"/>
      <c r="S84" s="77"/>
      <c r="T84" s="77"/>
    </row>
    <row r="85" spans="10:20" ht="30">
      <c r="J85" s="75"/>
      <c r="K85" s="75"/>
      <c r="N85" s="76"/>
      <c r="O85" s="77"/>
      <c r="P85" s="77"/>
      <c r="Q85" s="77"/>
      <c r="R85" s="77"/>
      <c r="S85" s="77"/>
      <c r="T85" s="77"/>
    </row>
    <row r="86" spans="10:20" ht="30">
      <c r="J86" s="75"/>
      <c r="K86" s="75"/>
      <c r="N86" s="76"/>
      <c r="O86" s="77"/>
      <c r="P86" s="77"/>
      <c r="Q86" s="77"/>
      <c r="R86" s="77"/>
      <c r="S86" s="77"/>
      <c r="T86" s="77"/>
    </row>
    <row r="87" spans="10:20" ht="30">
      <c r="J87" s="75"/>
      <c r="K87" s="75"/>
      <c r="N87" s="76"/>
      <c r="O87" s="77"/>
      <c r="P87" s="77"/>
      <c r="Q87" s="77"/>
      <c r="R87" s="77"/>
      <c r="S87" s="77"/>
      <c r="T87" s="77"/>
    </row>
    <row r="88" spans="10:20" ht="30">
      <c r="J88" s="75"/>
      <c r="K88" s="75"/>
      <c r="N88" s="76"/>
      <c r="O88" s="77"/>
      <c r="P88" s="77"/>
      <c r="Q88" s="77"/>
      <c r="R88" s="77"/>
      <c r="S88" s="77"/>
      <c r="T88" s="77"/>
    </row>
    <row r="89" spans="10:20" ht="30">
      <c r="J89" s="75"/>
      <c r="K89" s="75"/>
      <c r="N89" s="76"/>
      <c r="O89" s="77"/>
      <c r="P89" s="77"/>
      <c r="Q89" s="77"/>
      <c r="R89" s="77"/>
      <c r="S89" s="77"/>
      <c r="T89" s="77"/>
    </row>
    <row r="90" spans="10:20" ht="30">
      <c r="J90" s="75"/>
      <c r="K90" s="75"/>
      <c r="N90" s="76"/>
      <c r="O90" s="77"/>
      <c r="P90" s="77"/>
      <c r="Q90" s="77"/>
      <c r="R90" s="77"/>
      <c r="S90" s="77"/>
      <c r="T90" s="77"/>
    </row>
    <row r="91" spans="10:20" ht="30">
      <c r="J91" s="75"/>
      <c r="K91" s="75"/>
      <c r="N91" s="76"/>
      <c r="O91" s="77"/>
      <c r="P91" s="77"/>
      <c r="Q91" s="77"/>
      <c r="R91" s="77"/>
      <c r="S91" s="77"/>
      <c r="T91" s="77"/>
    </row>
    <row r="92" spans="10:20" ht="30">
      <c r="J92" s="75"/>
      <c r="K92" s="75"/>
      <c r="N92" s="76"/>
      <c r="O92" s="77"/>
      <c r="P92" s="77"/>
      <c r="Q92" s="77"/>
      <c r="R92" s="77"/>
      <c r="S92" s="77"/>
      <c r="T92" s="77"/>
    </row>
    <row r="93" spans="10:20" ht="30">
      <c r="J93" s="75"/>
      <c r="K93" s="75"/>
      <c r="N93" s="76"/>
      <c r="O93" s="77"/>
      <c r="P93" s="77"/>
      <c r="Q93" s="77"/>
      <c r="R93" s="77"/>
      <c r="S93" s="77"/>
      <c r="T93" s="77"/>
    </row>
    <row r="94" spans="10:20" ht="30">
      <c r="J94" s="75"/>
      <c r="K94" s="75"/>
      <c r="N94" s="76"/>
      <c r="O94" s="77"/>
      <c r="P94" s="77"/>
      <c r="Q94" s="77"/>
      <c r="R94" s="77"/>
      <c r="S94" s="77"/>
      <c r="T94" s="77"/>
    </row>
    <row r="95" spans="10:20" ht="30">
      <c r="J95" s="75"/>
      <c r="K95" s="75"/>
      <c r="N95" s="76"/>
      <c r="O95" s="77"/>
      <c r="P95" s="77"/>
      <c r="Q95" s="77"/>
      <c r="R95" s="77"/>
      <c r="S95" s="77"/>
      <c r="T95" s="77"/>
    </row>
    <row r="96" spans="10:20" ht="30">
      <c r="J96" s="75"/>
      <c r="K96" s="75"/>
      <c r="N96" s="76"/>
      <c r="O96" s="77"/>
      <c r="P96" s="77"/>
      <c r="Q96" s="77"/>
      <c r="R96" s="77"/>
      <c r="S96" s="77"/>
      <c r="T96" s="77"/>
    </row>
    <row r="97" spans="10:20" ht="30">
      <c r="J97" s="75"/>
      <c r="K97" s="75"/>
      <c r="N97" s="76"/>
      <c r="O97" s="77"/>
      <c r="P97" s="77"/>
      <c r="Q97" s="77"/>
      <c r="R97" s="77"/>
      <c r="S97" s="77"/>
      <c r="T97" s="77"/>
    </row>
    <row r="98" spans="10:20" ht="30">
      <c r="J98" s="75"/>
      <c r="K98" s="75"/>
      <c r="N98" s="76"/>
      <c r="O98" s="77"/>
      <c r="P98" s="77"/>
      <c r="Q98" s="77"/>
      <c r="R98" s="77"/>
      <c r="S98" s="77"/>
      <c r="T98" s="77"/>
    </row>
    <row r="99" spans="10:20" ht="30">
      <c r="J99" s="75"/>
      <c r="K99" s="75"/>
      <c r="N99" s="76"/>
      <c r="O99" s="77"/>
      <c r="P99" s="77"/>
      <c r="Q99" s="77"/>
      <c r="R99" s="77"/>
      <c r="S99" s="77"/>
      <c r="T99" s="77"/>
    </row>
    <row r="100" spans="10:20" ht="30">
      <c r="J100" s="75"/>
      <c r="K100" s="75"/>
      <c r="N100" s="76"/>
      <c r="O100" s="77"/>
      <c r="P100" s="77"/>
      <c r="Q100" s="77"/>
      <c r="R100" s="77"/>
      <c r="S100" s="77"/>
      <c r="T100" s="77"/>
    </row>
    <row r="101" spans="10:20" ht="30">
      <c r="J101" s="75"/>
      <c r="K101" s="75"/>
      <c r="N101" s="76"/>
      <c r="O101" s="77"/>
      <c r="P101" s="77"/>
      <c r="Q101" s="77"/>
      <c r="R101" s="77"/>
      <c r="S101" s="77"/>
      <c r="T101" s="77"/>
    </row>
    <row r="102" spans="10:20" ht="30">
      <c r="J102" s="75"/>
      <c r="K102" s="75"/>
      <c r="N102" s="76"/>
      <c r="O102" s="77"/>
      <c r="P102" s="77"/>
      <c r="Q102" s="77"/>
      <c r="R102" s="77"/>
      <c r="S102" s="77"/>
      <c r="T102" s="77"/>
    </row>
    <row r="103" spans="10:20" ht="30">
      <c r="J103" s="75"/>
      <c r="K103" s="75"/>
      <c r="N103" s="76"/>
      <c r="O103" s="77"/>
      <c r="P103" s="77"/>
      <c r="Q103" s="77"/>
      <c r="R103" s="77"/>
      <c r="S103" s="77"/>
      <c r="T103" s="77"/>
    </row>
    <row r="104" spans="10:20" ht="30">
      <c r="J104" s="75"/>
      <c r="K104" s="75"/>
      <c r="N104" s="76"/>
      <c r="O104" s="77"/>
      <c r="P104" s="77"/>
      <c r="Q104" s="77"/>
      <c r="R104" s="77"/>
      <c r="S104" s="77"/>
      <c r="T104" s="77"/>
    </row>
    <row r="105" spans="10:20" ht="30">
      <c r="J105" s="75"/>
      <c r="K105" s="75"/>
      <c r="N105" s="76"/>
      <c r="O105" s="77"/>
      <c r="P105" s="77"/>
      <c r="Q105" s="77"/>
      <c r="R105" s="77"/>
      <c r="S105" s="77"/>
      <c r="T105" s="77"/>
    </row>
    <row r="106" spans="10:20" ht="30">
      <c r="J106" s="75"/>
      <c r="K106" s="75"/>
      <c r="N106" s="76"/>
      <c r="O106" s="77"/>
      <c r="P106" s="77"/>
      <c r="Q106" s="77"/>
      <c r="R106" s="77"/>
      <c r="S106" s="77"/>
      <c r="T106" s="77"/>
    </row>
    <row r="107" spans="10:20" ht="30">
      <c r="J107" s="75"/>
      <c r="K107" s="75"/>
      <c r="N107" s="76"/>
      <c r="O107" s="77"/>
      <c r="P107" s="77"/>
      <c r="Q107" s="77"/>
      <c r="R107" s="77"/>
      <c r="S107" s="77"/>
      <c r="T107" s="77"/>
    </row>
    <row r="108" spans="10:20" ht="30">
      <c r="J108" s="75"/>
      <c r="K108" s="75"/>
      <c r="N108" s="76"/>
      <c r="O108" s="77"/>
      <c r="P108" s="77"/>
      <c r="Q108" s="77"/>
      <c r="R108" s="77"/>
      <c r="S108" s="77"/>
      <c r="T108" s="77"/>
    </row>
    <row r="109" spans="10:20" ht="30">
      <c r="J109" s="75"/>
      <c r="K109" s="75"/>
      <c r="N109" s="76"/>
      <c r="O109" s="77"/>
      <c r="P109" s="77"/>
      <c r="Q109" s="77"/>
      <c r="R109" s="77"/>
      <c r="S109" s="77"/>
      <c r="T109" s="77"/>
    </row>
    <row r="110" spans="10:20" ht="30">
      <c r="J110" s="75"/>
      <c r="K110" s="75"/>
      <c r="N110" s="76"/>
      <c r="O110" s="77"/>
      <c r="P110" s="77"/>
      <c r="Q110" s="77"/>
      <c r="R110" s="77"/>
      <c r="S110" s="77"/>
      <c r="T110" s="77"/>
    </row>
    <row r="111" spans="10:20" ht="30">
      <c r="J111" s="75"/>
      <c r="K111" s="75"/>
      <c r="N111" s="76"/>
      <c r="O111" s="77"/>
      <c r="P111" s="77"/>
      <c r="Q111" s="77"/>
      <c r="R111" s="77"/>
      <c r="S111" s="77"/>
      <c r="T111" s="77"/>
    </row>
    <row r="112" spans="10:20" ht="30">
      <c r="J112" s="75"/>
      <c r="K112" s="75"/>
      <c r="N112" s="76"/>
      <c r="O112" s="77"/>
      <c r="P112" s="77"/>
      <c r="Q112" s="77"/>
      <c r="R112" s="77"/>
      <c r="S112" s="77"/>
      <c r="T112" s="77"/>
    </row>
    <row r="113" spans="10:20" ht="30">
      <c r="J113" s="75"/>
      <c r="K113" s="75"/>
      <c r="N113" s="76"/>
      <c r="O113" s="77"/>
      <c r="P113" s="77"/>
      <c r="Q113" s="77"/>
      <c r="R113" s="77"/>
      <c r="S113" s="77"/>
      <c r="T113" s="77"/>
    </row>
    <row r="114" spans="10:20" ht="30">
      <c r="J114" s="75"/>
      <c r="K114" s="75"/>
      <c r="N114" s="76"/>
      <c r="O114" s="77"/>
      <c r="P114" s="77"/>
      <c r="Q114" s="77"/>
      <c r="R114" s="77"/>
      <c r="S114" s="77"/>
      <c r="T114" s="77"/>
    </row>
    <row r="115" spans="10:20" ht="30">
      <c r="J115" s="75"/>
      <c r="K115" s="75"/>
      <c r="N115" s="76"/>
      <c r="O115" s="77"/>
      <c r="P115" s="77"/>
      <c r="Q115" s="77"/>
      <c r="R115" s="77"/>
      <c r="S115" s="77"/>
      <c r="T115" s="77"/>
    </row>
    <row r="116" spans="10:20" ht="30">
      <c r="J116" s="75"/>
      <c r="K116" s="75"/>
      <c r="N116" s="76"/>
      <c r="O116" s="77"/>
      <c r="P116" s="77"/>
      <c r="Q116" s="77"/>
      <c r="R116" s="77"/>
      <c r="S116" s="77"/>
      <c r="T116" s="77"/>
    </row>
    <row r="117" spans="10:20" ht="30">
      <c r="J117" s="75"/>
      <c r="K117" s="75"/>
      <c r="N117" s="76"/>
      <c r="O117" s="77"/>
      <c r="P117" s="77"/>
      <c r="Q117" s="77"/>
      <c r="R117" s="77"/>
      <c r="S117" s="77"/>
      <c r="T117" s="77"/>
    </row>
    <row r="118" spans="10:20" ht="30">
      <c r="J118" s="75"/>
      <c r="K118" s="75"/>
      <c r="N118" s="76"/>
      <c r="O118" s="77"/>
      <c r="P118" s="77"/>
      <c r="Q118" s="77"/>
      <c r="R118" s="77"/>
      <c r="S118" s="77"/>
      <c r="T118" s="77"/>
    </row>
    <row r="119" spans="10:20" ht="30">
      <c r="J119" s="75"/>
      <c r="K119" s="75"/>
      <c r="N119" s="76"/>
      <c r="O119" s="77"/>
      <c r="P119" s="77"/>
      <c r="Q119" s="77"/>
      <c r="R119" s="77"/>
      <c r="S119" s="77"/>
      <c r="T119" s="77"/>
    </row>
    <row r="120" spans="10:20" ht="30">
      <c r="J120" s="75"/>
      <c r="K120" s="75"/>
      <c r="N120" s="76"/>
      <c r="O120" s="77"/>
      <c r="P120" s="77"/>
      <c r="Q120" s="77"/>
      <c r="R120" s="77"/>
      <c r="S120" s="77"/>
      <c r="T120" s="77"/>
    </row>
    <row r="121" spans="10:20" ht="30">
      <c r="J121" s="75"/>
      <c r="K121" s="75"/>
      <c r="N121" s="76"/>
      <c r="O121" s="77"/>
      <c r="P121" s="77"/>
      <c r="Q121" s="77"/>
      <c r="R121" s="77"/>
      <c r="S121" s="77"/>
      <c r="T121" s="77"/>
    </row>
    <row r="122" spans="10:20" ht="30">
      <c r="J122" s="75"/>
      <c r="K122" s="75"/>
      <c r="N122" s="76"/>
      <c r="O122" s="77"/>
      <c r="P122" s="77"/>
      <c r="Q122" s="77"/>
      <c r="R122" s="77"/>
      <c r="S122" s="77"/>
      <c r="T122" s="77"/>
    </row>
    <row r="123" spans="10:20" ht="30">
      <c r="J123" s="75"/>
      <c r="K123" s="75"/>
      <c r="N123" s="76"/>
      <c r="O123" s="77"/>
      <c r="P123" s="77"/>
      <c r="Q123" s="77"/>
      <c r="R123" s="77"/>
      <c r="S123" s="77"/>
      <c r="T123" s="77"/>
    </row>
    <row r="124" spans="10:20" ht="30">
      <c r="J124" s="75"/>
      <c r="K124" s="75"/>
      <c r="N124" s="76"/>
      <c r="O124" s="77"/>
      <c r="P124" s="77"/>
      <c r="Q124" s="77"/>
      <c r="R124" s="77"/>
      <c r="S124" s="77"/>
      <c r="T124" s="77"/>
    </row>
    <row r="125" spans="10:20" ht="30">
      <c r="J125" s="75"/>
      <c r="K125" s="75"/>
      <c r="N125" s="76"/>
      <c r="O125" s="77"/>
      <c r="P125" s="77"/>
      <c r="Q125" s="77"/>
      <c r="R125" s="77"/>
      <c r="S125" s="77"/>
      <c r="T125" s="77"/>
    </row>
    <row r="126" spans="10:20" ht="30">
      <c r="J126" s="75"/>
      <c r="K126" s="75"/>
      <c r="N126" s="76"/>
      <c r="O126" s="77"/>
      <c r="P126" s="77"/>
      <c r="Q126" s="77"/>
      <c r="R126" s="77"/>
      <c r="S126" s="77"/>
      <c r="T126" s="77"/>
    </row>
    <row r="127" spans="10:20" ht="30">
      <c r="J127" s="75"/>
      <c r="K127" s="75"/>
      <c r="N127" s="76"/>
      <c r="O127" s="77"/>
      <c r="P127" s="77"/>
      <c r="Q127" s="77"/>
      <c r="R127" s="77"/>
      <c r="S127" s="77"/>
      <c r="T127" s="77"/>
    </row>
    <row r="128" spans="10:20" ht="30">
      <c r="J128" s="75"/>
      <c r="K128" s="75"/>
      <c r="N128" s="76"/>
      <c r="O128" s="77"/>
      <c r="P128" s="77"/>
      <c r="Q128" s="77"/>
      <c r="R128" s="77"/>
      <c r="S128" s="77"/>
      <c r="T128" s="77"/>
    </row>
    <row r="129" spans="10:20" ht="30">
      <c r="J129" s="75"/>
      <c r="K129" s="75"/>
      <c r="N129" s="76"/>
      <c r="O129" s="77"/>
      <c r="P129" s="77"/>
      <c r="Q129" s="77"/>
      <c r="R129" s="77"/>
      <c r="S129" s="77"/>
      <c r="T129" s="77"/>
    </row>
    <row r="130" spans="10:20" ht="30">
      <c r="J130" s="75"/>
      <c r="K130" s="75"/>
      <c r="N130" s="76"/>
      <c r="O130" s="77"/>
      <c r="P130" s="77"/>
      <c r="Q130" s="77"/>
      <c r="R130" s="77"/>
      <c r="S130" s="77"/>
      <c r="T130" s="77"/>
    </row>
    <row r="131" spans="10:20" ht="30">
      <c r="J131" s="75"/>
      <c r="K131" s="75"/>
      <c r="N131" s="76"/>
      <c r="O131" s="77"/>
      <c r="P131" s="77"/>
      <c r="Q131" s="77"/>
      <c r="R131" s="77"/>
      <c r="S131" s="77"/>
      <c r="T131" s="77"/>
    </row>
    <row r="132" spans="10:20" ht="30">
      <c r="J132" s="75"/>
      <c r="K132" s="75"/>
      <c r="N132" s="76"/>
      <c r="O132" s="77"/>
      <c r="P132" s="77"/>
      <c r="Q132" s="77"/>
      <c r="R132" s="77"/>
      <c r="S132" s="77"/>
      <c r="T132" s="77"/>
    </row>
    <row r="133" spans="10:20" ht="30">
      <c r="J133" s="75"/>
      <c r="K133" s="75"/>
      <c r="N133" s="76"/>
      <c r="O133" s="77"/>
      <c r="P133" s="77"/>
      <c r="Q133" s="77"/>
      <c r="R133" s="77"/>
      <c r="S133" s="77"/>
      <c r="T133" s="77"/>
    </row>
    <row r="134" spans="10:20" ht="30">
      <c r="J134" s="75"/>
      <c r="K134" s="75"/>
      <c r="N134" s="76"/>
      <c r="O134" s="77"/>
      <c r="P134" s="77"/>
      <c r="Q134" s="77"/>
      <c r="R134" s="77"/>
      <c r="S134" s="77"/>
      <c r="T134" s="77"/>
    </row>
    <row r="135" spans="10:20" ht="30">
      <c r="J135" s="75"/>
      <c r="K135" s="75"/>
      <c r="N135" s="76"/>
      <c r="O135" s="77"/>
      <c r="P135" s="77"/>
      <c r="Q135" s="77"/>
      <c r="R135" s="77"/>
      <c r="S135" s="77"/>
      <c r="T135" s="77"/>
    </row>
    <row r="136" spans="10:20" ht="30">
      <c r="J136" s="75"/>
      <c r="K136" s="75"/>
      <c r="N136" s="76"/>
      <c r="O136" s="77"/>
      <c r="P136" s="77"/>
      <c r="Q136" s="77"/>
      <c r="R136" s="77"/>
      <c r="S136" s="77"/>
      <c r="T136" s="77"/>
    </row>
    <row r="137" spans="10:20" ht="30">
      <c r="J137" s="75"/>
      <c r="K137" s="75"/>
      <c r="N137" s="76"/>
      <c r="O137" s="77"/>
      <c r="P137" s="77"/>
      <c r="Q137" s="77"/>
      <c r="R137" s="77"/>
      <c r="S137" s="77"/>
      <c r="T137" s="77"/>
    </row>
    <row r="138" spans="10:20" ht="30">
      <c r="J138" s="75"/>
      <c r="K138" s="75"/>
      <c r="N138" s="76"/>
      <c r="O138" s="77"/>
      <c r="P138" s="77"/>
      <c r="Q138" s="77"/>
      <c r="R138" s="77"/>
      <c r="S138" s="77"/>
      <c r="T138" s="77"/>
    </row>
    <row r="139" spans="10:20" ht="30">
      <c r="J139" s="75"/>
      <c r="K139" s="75"/>
      <c r="N139" s="76"/>
      <c r="O139" s="77"/>
      <c r="P139" s="77"/>
      <c r="Q139" s="77"/>
      <c r="R139" s="77"/>
      <c r="S139" s="77"/>
      <c r="T139" s="77"/>
    </row>
    <row r="140" spans="10:20" ht="30">
      <c r="J140" s="75"/>
      <c r="K140" s="75"/>
      <c r="N140" s="76"/>
      <c r="O140" s="77"/>
      <c r="P140" s="77"/>
      <c r="Q140" s="77"/>
      <c r="R140" s="77"/>
      <c r="S140" s="77"/>
      <c r="T140" s="77"/>
    </row>
    <row r="141" spans="10:20" ht="30">
      <c r="J141" s="75"/>
      <c r="K141" s="75"/>
      <c r="N141" s="76"/>
      <c r="O141" s="77"/>
      <c r="P141" s="77"/>
      <c r="Q141" s="77"/>
      <c r="R141" s="77"/>
      <c r="S141" s="77"/>
      <c r="T141" s="77"/>
    </row>
    <row r="142" spans="10:20" ht="30">
      <c r="J142" s="75"/>
      <c r="K142" s="75"/>
      <c r="N142" s="76"/>
      <c r="O142" s="77"/>
      <c r="P142" s="77"/>
      <c r="Q142" s="77"/>
      <c r="R142" s="77"/>
      <c r="S142" s="77"/>
      <c r="T142" s="77"/>
    </row>
    <row r="143" spans="10:20" ht="30">
      <c r="J143" s="75"/>
      <c r="K143" s="75"/>
      <c r="N143" s="76"/>
      <c r="O143" s="77"/>
      <c r="P143" s="77"/>
      <c r="Q143" s="77"/>
      <c r="R143" s="77"/>
      <c r="S143" s="77"/>
      <c r="T143" s="77"/>
    </row>
    <row r="144" spans="10:20" ht="30">
      <c r="J144" s="75"/>
      <c r="K144" s="75"/>
      <c r="N144" s="76"/>
      <c r="O144" s="77"/>
      <c r="P144" s="77"/>
      <c r="Q144" s="77"/>
      <c r="R144" s="77"/>
      <c r="S144" s="77"/>
      <c r="T144" s="77"/>
    </row>
    <row r="145" spans="10:20" ht="30">
      <c r="J145" s="75"/>
      <c r="K145" s="75"/>
      <c r="N145" s="76"/>
      <c r="O145" s="77"/>
      <c r="P145" s="77"/>
      <c r="Q145" s="77"/>
      <c r="R145" s="77"/>
      <c r="S145" s="77"/>
      <c r="T145" s="77"/>
    </row>
    <row r="146" spans="10:20" ht="30">
      <c r="J146" s="75"/>
      <c r="K146" s="75"/>
      <c r="N146" s="76"/>
      <c r="O146" s="77"/>
      <c r="P146" s="77"/>
      <c r="Q146" s="77"/>
      <c r="R146" s="77"/>
      <c r="S146" s="77"/>
      <c r="T146" s="77"/>
    </row>
    <row r="147" spans="10:20" ht="30">
      <c r="J147" s="75"/>
      <c r="K147" s="75"/>
      <c r="N147" s="76"/>
      <c r="O147" s="77"/>
      <c r="P147" s="77"/>
      <c r="Q147" s="77"/>
      <c r="R147" s="77"/>
      <c r="S147" s="77"/>
      <c r="T147" s="77"/>
    </row>
    <row r="148" spans="10:20" ht="30">
      <c r="J148" s="75"/>
      <c r="K148" s="75"/>
      <c r="N148" s="76"/>
      <c r="O148" s="77"/>
      <c r="P148" s="77"/>
      <c r="Q148" s="77"/>
      <c r="R148" s="77"/>
      <c r="S148" s="77"/>
      <c r="T148" s="77"/>
    </row>
    <row r="149" spans="10:20" ht="30">
      <c r="J149" s="75"/>
      <c r="K149" s="75"/>
      <c r="N149" s="76"/>
      <c r="O149" s="77"/>
      <c r="P149" s="77"/>
      <c r="Q149" s="77"/>
      <c r="R149" s="77"/>
      <c r="S149" s="77"/>
      <c r="T149" s="77"/>
    </row>
    <row r="150" spans="10:20" ht="30">
      <c r="J150" s="75"/>
      <c r="K150" s="75"/>
      <c r="N150" s="76"/>
      <c r="O150" s="77"/>
      <c r="P150" s="77"/>
      <c r="Q150" s="77"/>
      <c r="R150" s="77"/>
      <c r="S150" s="77"/>
      <c r="T150" s="77"/>
    </row>
    <row r="151" spans="10:20" ht="30">
      <c r="J151" s="75"/>
      <c r="K151" s="75"/>
      <c r="N151" s="76"/>
      <c r="O151" s="77"/>
      <c r="P151" s="77"/>
      <c r="Q151" s="77"/>
      <c r="R151" s="77"/>
      <c r="S151" s="77"/>
      <c r="T151" s="77"/>
    </row>
    <row r="152" spans="10:20" ht="30">
      <c r="J152" s="75"/>
      <c r="K152" s="75"/>
      <c r="N152" s="76"/>
      <c r="O152" s="77"/>
      <c r="P152" s="77"/>
      <c r="Q152" s="77"/>
      <c r="R152" s="77"/>
      <c r="S152" s="77"/>
      <c r="T152" s="77"/>
    </row>
    <row r="153" spans="10:20" ht="30">
      <c r="J153" s="75"/>
      <c r="K153" s="75"/>
      <c r="N153" s="76"/>
      <c r="O153" s="77"/>
      <c r="P153" s="77"/>
      <c r="Q153" s="77"/>
      <c r="R153" s="77"/>
      <c r="S153" s="77"/>
      <c r="T153" s="77"/>
    </row>
    <row r="154" spans="10:20" ht="30">
      <c r="J154" s="75"/>
      <c r="K154" s="75"/>
      <c r="N154" s="76"/>
      <c r="O154" s="77"/>
      <c r="P154" s="77"/>
      <c r="Q154" s="77"/>
      <c r="R154" s="77"/>
      <c r="S154" s="77"/>
      <c r="T154" s="77"/>
    </row>
    <row r="155" spans="10:20" ht="30">
      <c r="J155" s="75"/>
      <c r="K155" s="75"/>
      <c r="N155" s="76"/>
      <c r="O155" s="77"/>
      <c r="P155" s="77"/>
      <c r="Q155" s="77"/>
      <c r="R155" s="77"/>
      <c r="S155" s="77"/>
      <c r="T155" s="77"/>
    </row>
    <row r="156" spans="10:20" ht="30">
      <c r="J156" s="75"/>
      <c r="K156" s="75"/>
      <c r="N156" s="76"/>
      <c r="O156" s="77"/>
      <c r="P156" s="77"/>
      <c r="Q156" s="77"/>
      <c r="R156" s="77"/>
      <c r="S156" s="77"/>
      <c r="T156" s="77"/>
    </row>
    <row r="157" spans="10:20" ht="30">
      <c r="J157" s="75"/>
      <c r="K157" s="75"/>
      <c r="N157" s="76"/>
      <c r="O157" s="77"/>
      <c r="P157" s="77"/>
      <c r="Q157" s="77"/>
      <c r="R157" s="77"/>
      <c r="S157" s="77"/>
      <c r="T157" s="77"/>
    </row>
    <row r="158" spans="10:20" ht="30">
      <c r="J158" s="75"/>
      <c r="K158" s="75"/>
      <c r="N158" s="76"/>
      <c r="O158" s="77"/>
      <c r="P158" s="77"/>
      <c r="Q158" s="77"/>
      <c r="R158" s="77"/>
      <c r="S158" s="77"/>
      <c r="T158" s="77"/>
    </row>
    <row r="159" spans="10:20" ht="30">
      <c r="J159" s="75"/>
      <c r="K159" s="75"/>
      <c r="N159" s="76"/>
      <c r="O159" s="77"/>
      <c r="P159" s="77"/>
      <c r="Q159" s="77"/>
      <c r="R159" s="77"/>
      <c r="S159" s="77"/>
      <c r="T159" s="77"/>
    </row>
    <row r="160" spans="10:20" ht="30">
      <c r="J160" s="75"/>
      <c r="K160" s="75"/>
      <c r="N160" s="76"/>
      <c r="O160" s="77"/>
      <c r="P160" s="77"/>
      <c r="Q160" s="77"/>
      <c r="R160" s="77"/>
      <c r="S160" s="77"/>
      <c r="T160" s="77"/>
    </row>
    <row r="161" spans="10:20" ht="30">
      <c r="J161" s="75"/>
      <c r="K161" s="75"/>
      <c r="N161" s="76"/>
      <c r="O161" s="77"/>
      <c r="P161" s="77"/>
      <c r="Q161" s="77"/>
      <c r="R161" s="77"/>
      <c r="S161" s="77"/>
      <c r="T161" s="77"/>
    </row>
    <row r="162" spans="10:20" ht="30">
      <c r="J162" s="75"/>
      <c r="K162" s="75"/>
      <c r="N162" s="76"/>
      <c r="O162" s="77"/>
      <c r="P162" s="77"/>
      <c r="Q162" s="77"/>
      <c r="R162" s="77"/>
      <c r="S162" s="77"/>
      <c r="T162" s="77"/>
    </row>
    <row r="163" spans="10:20" ht="30">
      <c r="J163" s="75"/>
      <c r="K163" s="75"/>
      <c r="N163" s="76"/>
      <c r="O163" s="77"/>
      <c r="P163" s="77"/>
      <c r="Q163" s="77"/>
      <c r="R163" s="77"/>
      <c r="S163" s="77"/>
      <c r="T163" s="77"/>
    </row>
    <row r="164" spans="10:20" ht="30">
      <c r="J164" s="75"/>
      <c r="K164" s="75"/>
      <c r="N164" s="76"/>
      <c r="O164" s="77"/>
      <c r="P164" s="77"/>
      <c r="Q164" s="77"/>
      <c r="R164" s="77"/>
      <c r="S164" s="77"/>
      <c r="T164" s="77"/>
    </row>
    <row r="165" spans="10:20" ht="30">
      <c r="J165" s="75"/>
      <c r="K165" s="75"/>
      <c r="N165" s="76"/>
      <c r="O165" s="77"/>
      <c r="P165" s="77"/>
      <c r="Q165" s="77"/>
      <c r="R165" s="77"/>
      <c r="S165" s="77"/>
      <c r="T165" s="77"/>
    </row>
    <row r="166" spans="10:20" ht="30">
      <c r="J166" s="75"/>
      <c r="K166" s="75"/>
      <c r="N166" s="76"/>
      <c r="O166" s="77"/>
      <c r="P166" s="77"/>
      <c r="Q166" s="77"/>
      <c r="R166" s="77"/>
      <c r="S166" s="77"/>
      <c r="T166" s="77"/>
    </row>
    <row r="167" spans="10:20" ht="30">
      <c r="J167" s="75"/>
      <c r="K167" s="75"/>
      <c r="N167" s="76"/>
      <c r="O167" s="77"/>
      <c r="P167" s="77"/>
      <c r="Q167" s="77"/>
      <c r="R167" s="77"/>
      <c r="S167" s="77"/>
      <c r="T167" s="77"/>
    </row>
    <row r="168" spans="10:20" ht="30">
      <c r="J168" s="75"/>
      <c r="K168" s="75"/>
      <c r="N168" s="76"/>
      <c r="O168" s="77"/>
      <c r="P168" s="77"/>
      <c r="Q168" s="77"/>
      <c r="R168" s="77"/>
      <c r="S168" s="77"/>
      <c r="T168" s="77"/>
    </row>
    <row r="169" spans="10:20" ht="30">
      <c r="J169" s="75"/>
      <c r="K169" s="75"/>
      <c r="N169" s="76"/>
      <c r="O169" s="77"/>
      <c r="P169" s="77"/>
      <c r="Q169" s="77"/>
      <c r="R169" s="77"/>
      <c r="S169" s="77"/>
      <c r="T169" s="77"/>
    </row>
    <row r="170" spans="10:20" ht="30">
      <c r="J170" s="75"/>
      <c r="K170" s="75"/>
      <c r="N170" s="76"/>
      <c r="O170" s="77"/>
      <c r="P170" s="77"/>
      <c r="Q170" s="77"/>
      <c r="R170" s="77"/>
      <c r="S170" s="77"/>
      <c r="T170" s="77"/>
    </row>
    <row r="171" spans="10:20" ht="30">
      <c r="J171" s="75"/>
      <c r="K171" s="75"/>
      <c r="N171" s="76"/>
      <c r="O171" s="77"/>
      <c r="P171" s="77"/>
      <c r="Q171" s="77"/>
      <c r="R171" s="77"/>
      <c r="S171" s="77"/>
      <c r="T171" s="77"/>
    </row>
    <row r="172" spans="10:20" ht="30">
      <c r="J172" s="75"/>
      <c r="K172" s="75"/>
      <c r="N172" s="76"/>
      <c r="O172" s="77"/>
      <c r="P172" s="77"/>
      <c r="Q172" s="77"/>
      <c r="R172" s="77"/>
      <c r="S172" s="77"/>
      <c r="T172" s="77"/>
    </row>
    <row r="173" spans="14:20" ht="12.75">
      <c r="N173" s="76"/>
      <c r="O173" s="77"/>
      <c r="P173" s="77"/>
      <c r="Q173" s="77"/>
      <c r="R173" s="77"/>
      <c r="S173" s="77"/>
      <c r="T173" s="77"/>
    </row>
    <row r="174" spans="14:20" ht="12.75">
      <c r="N174" s="76"/>
      <c r="O174" s="77"/>
      <c r="P174" s="77"/>
      <c r="Q174" s="77"/>
      <c r="R174" s="77"/>
      <c r="S174" s="77"/>
      <c r="T174" s="77"/>
    </row>
    <row r="175" spans="14:20" ht="12.75">
      <c r="N175" s="76"/>
      <c r="O175" s="77"/>
      <c r="P175" s="77"/>
      <c r="Q175" s="77"/>
      <c r="R175" s="77"/>
      <c r="S175" s="77"/>
      <c r="T175" s="77"/>
    </row>
    <row r="176" spans="14:20" ht="12.75">
      <c r="N176" s="76"/>
      <c r="O176" s="77"/>
      <c r="P176" s="77"/>
      <c r="Q176" s="77"/>
      <c r="R176" s="77"/>
      <c r="S176" s="77"/>
      <c r="T176" s="77"/>
    </row>
    <row r="177" spans="14:20" ht="12.75">
      <c r="N177" s="76"/>
      <c r="O177" s="77"/>
      <c r="P177" s="77"/>
      <c r="Q177" s="77"/>
      <c r="R177" s="77"/>
      <c r="S177" s="77"/>
      <c r="T177" s="77"/>
    </row>
    <row r="178" spans="14:20" ht="12.75">
      <c r="N178" s="76"/>
      <c r="O178" s="77"/>
      <c r="P178" s="77"/>
      <c r="Q178" s="77"/>
      <c r="R178" s="77"/>
      <c r="S178" s="77"/>
      <c r="T178" s="77"/>
    </row>
    <row r="179" spans="14:20" ht="12.75">
      <c r="N179" s="76"/>
      <c r="O179" s="77"/>
      <c r="P179" s="77"/>
      <c r="Q179" s="77"/>
      <c r="R179" s="77"/>
      <c r="S179" s="77"/>
      <c r="T179" s="77"/>
    </row>
    <row r="180" spans="14:20" ht="12.75">
      <c r="N180" s="76"/>
      <c r="O180" s="77"/>
      <c r="P180" s="77"/>
      <c r="Q180" s="77"/>
      <c r="R180" s="77"/>
      <c r="S180" s="77"/>
      <c r="T180" s="77"/>
    </row>
    <row r="181" spans="14:20" ht="12.75">
      <c r="N181" s="76"/>
      <c r="O181" s="77"/>
      <c r="P181" s="77"/>
      <c r="Q181" s="77"/>
      <c r="R181" s="77"/>
      <c r="S181" s="77"/>
      <c r="T181" s="77"/>
    </row>
    <row r="182" spans="14:20" ht="12.75">
      <c r="N182" s="76"/>
      <c r="O182" s="77"/>
      <c r="P182" s="77"/>
      <c r="Q182" s="77"/>
      <c r="R182" s="77"/>
      <c r="S182" s="77"/>
      <c r="T182" s="77"/>
    </row>
    <row r="183" spans="14:20" ht="12.75">
      <c r="N183" s="76"/>
      <c r="O183" s="77"/>
      <c r="P183" s="77"/>
      <c r="Q183" s="77"/>
      <c r="R183" s="77"/>
      <c r="S183" s="77"/>
      <c r="T183" s="77"/>
    </row>
    <row r="184" spans="14:20" ht="12.75">
      <c r="N184" s="76"/>
      <c r="O184" s="77"/>
      <c r="P184" s="77"/>
      <c r="Q184" s="77"/>
      <c r="R184" s="77"/>
      <c r="S184" s="77"/>
      <c r="T184" s="77"/>
    </row>
    <row r="185" spans="14:20" ht="12.75">
      <c r="N185" s="76"/>
      <c r="O185" s="77"/>
      <c r="P185" s="77"/>
      <c r="Q185" s="77"/>
      <c r="R185" s="77"/>
      <c r="S185" s="77"/>
      <c r="T185" s="77"/>
    </row>
    <row r="186" spans="14:20" ht="12.75">
      <c r="N186" s="76"/>
      <c r="O186" s="77"/>
      <c r="P186" s="77"/>
      <c r="Q186" s="77"/>
      <c r="R186" s="77"/>
      <c r="S186" s="77"/>
      <c r="T186" s="77"/>
    </row>
    <row r="187" spans="14:20" ht="12.75">
      <c r="N187" s="76"/>
      <c r="O187" s="77"/>
      <c r="P187" s="77"/>
      <c r="Q187" s="77"/>
      <c r="R187" s="77"/>
      <c r="S187" s="77"/>
      <c r="T187" s="77"/>
    </row>
    <row r="188" spans="14:20" ht="12.75">
      <c r="N188" s="76"/>
      <c r="O188" s="77"/>
      <c r="P188" s="77"/>
      <c r="Q188" s="77"/>
      <c r="R188" s="77"/>
      <c r="S188" s="77"/>
      <c r="T188" s="77"/>
    </row>
    <row r="189" spans="14:20" ht="12.75">
      <c r="N189" s="76"/>
      <c r="O189" s="77"/>
      <c r="P189" s="77"/>
      <c r="Q189" s="77"/>
      <c r="R189" s="77"/>
      <c r="S189" s="77"/>
      <c r="T189" s="77"/>
    </row>
    <row r="190" spans="14:20" ht="12.75">
      <c r="N190" s="76"/>
      <c r="O190" s="77"/>
      <c r="P190" s="77"/>
      <c r="Q190" s="77"/>
      <c r="R190" s="77"/>
      <c r="S190" s="77"/>
      <c r="T190" s="77"/>
    </row>
    <row r="191" spans="14:20" ht="12.75">
      <c r="N191" s="76"/>
      <c r="O191" s="77"/>
      <c r="P191" s="77"/>
      <c r="Q191" s="77"/>
      <c r="R191" s="77"/>
      <c r="S191" s="77"/>
      <c r="T191" s="77"/>
    </row>
    <row r="192" spans="14:20" ht="12.75">
      <c r="N192" s="76"/>
      <c r="O192" s="77"/>
      <c r="P192" s="77"/>
      <c r="Q192" s="77"/>
      <c r="R192" s="77"/>
      <c r="S192" s="77"/>
      <c r="T192" s="77"/>
    </row>
    <row r="193" spans="14:20" ht="12.75">
      <c r="N193" s="76"/>
      <c r="O193" s="77"/>
      <c r="P193" s="77"/>
      <c r="Q193" s="77"/>
      <c r="R193" s="77"/>
      <c r="S193" s="77"/>
      <c r="T193" s="77"/>
    </row>
    <row r="194" spans="14:20" ht="12.75">
      <c r="N194" s="76"/>
      <c r="O194" s="77"/>
      <c r="P194" s="77"/>
      <c r="Q194" s="77"/>
      <c r="R194" s="77"/>
      <c r="S194" s="77"/>
      <c r="T194" s="77"/>
    </row>
    <row r="195" spans="14:20" ht="12.75">
      <c r="N195" s="76"/>
      <c r="O195" s="77"/>
      <c r="P195" s="77"/>
      <c r="Q195" s="77"/>
      <c r="R195" s="77"/>
      <c r="S195" s="77"/>
      <c r="T195" s="77"/>
    </row>
    <row r="196" spans="14:20" ht="12.75">
      <c r="N196" s="76"/>
      <c r="O196" s="77"/>
      <c r="P196" s="77"/>
      <c r="Q196" s="77"/>
      <c r="R196" s="77"/>
      <c r="S196" s="77"/>
      <c r="T196" s="77"/>
    </row>
    <row r="197" spans="14:20" ht="12.75">
      <c r="N197" s="76"/>
      <c r="O197" s="77"/>
      <c r="P197" s="77"/>
      <c r="Q197" s="77"/>
      <c r="R197" s="77"/>
      <c r="S197" s="77"/>
      <c r="T197" s="77"/>
    </row>
    <row r="198" spans="14:20" ht="12.75">
      <c r="N198" s="76"/>
      <c r="O198" s="77"/>
      <c r="P198" s="77"/>
      <c r="Q198" s="77"/>
      <c r="R198" s="77"/>
      <c r="S198" s="77"/>
      <c r="T198" s="77"/>
    </row>
    <row r="199" spans="14:20" ht="12.75">
      <c r="N199" s="76"/>
      <c r="O199" s="77"/>
      <c r="P199" s="77"/>
      <c r="Q199" s="77"/>
      <c r="R199" s="77"/>
      <c r="S199" s="77"/>
      <c r="T199" s="77"/>
    </row>
    <row r="200" spans="14:20" ht="12.75">
      <c r="N200" s="76"/>
      <c r="O200" s="77"/>
      <c r="P200" s="77"/>
      <c r="Q200" s="77"/>
      <c r="R200" s="77"/>
      <c r="S200" s="77"/>
      <c r="T200" s="77"/>
    </row>
    <row r="201" spans="14:20" ht="12.75">
      <c r="N201" s="76"/>
      <c r="O201" s="77"/>
      <c r="P201" s="77"/>
      <c r="Q201" s="77"/>
      <c r="R201" s="77"/>
      <c r="S201" s="77"/>
      <c r="T201" s="77"/>
    </row>
    <row r="202" spans="14:20" ht="12.75">
      <c r="N202" s="76"/>
      <c r="O202" s="77"/>
      <c r="P202" s="77"/>
      <c r="Q202" s="77"/>
      <c r="R202" s="77"/>
      <c r="S202" s="77"/>
      <c r="T202" s="77"/>
    </row>
    <row r="203" spans="14:20" ht="12.75">
      <c r="N203" s="76"/>
      <c r="O203" s="77"/>
      <c r="P203" s="77"/>
      <c r="Q203" s="77"/>
      <c r="R203" s="77"/>
      <c r="S203" s="77"/>
      <c r="T203" s="77"/>
    </row>
    <row r="204" spans="14:20" ht="12.75">
      <c r="N204" s="76"/>
      <c r="O204" s="77"/>
      <c r="P204" s="77"/>
      <c r="Q204" s="77"/>
      <c r="R204" s="77"/>
      <c r="S204" s="77"/>
      <c r="T204" s="77"/>
    </row>
    <row r="205" spans="14:20" ht="12.75">
      <c r="N205" s="76"/>
      <c r="O205" s="77"/>
      <c r="P205" s="77"/>
      <c r="Q205" s="77"/>
      <c r="R205" s="77"/>
      <c r="S205" s="77"/>
      <c r="T205" s="77"/>
    </row>
    <row r="206" spans="14:20" ht="12.75">
      <c r="N206" s="76"/>
      <c r="O206" s="77"/>
      <c r="P206" s="77"/>
      <c r="Q206" s="77"/>
      <c r="R206" s="77"/>
      <c r="S206" s="77"/>
      <c r="T206" s="77"/>
    </row>
    <row r="207" spans="14:20" ht="12.75">
      <c r="N207" s="76"/>
      <c r="O207" s="77"/>
      <c r="P207" s="77"/>
      <c r="Q207" s="77"/>
      <c r="R207" s="77"/>
      <c r="S207" s="77"/>
      <c r="T207" s="77"/>
    </row>
    <row r="208" spans="14:20" ht="12.75">
      <c r="N208" s="76"/>
      <c r="O208" s="77"/>
      <c r="P208" s="77"/>
      <c r="Q208" s="77"/>
      <c r="R208" s="77"/>
      <c r="S208" s="77"/>
      <c r="T208" s="77"/>
    </row>
    <row r="209" spans="14:20" ht="12.75">
      <c r="N209" s="76"/>
      <c r="O209" s="77"/>
      <c r="P209" s="77"/>
      <c r="Q209" s="77"/>
      <c r="R209" s="77"/>
      <c r="S209" s="77"/>
      <c r="T209" s="77"/>
    </row>
    <row r="210" spans="14:20" ht="12.75">
      <c r="N210" s="76"/>
      <c r="O210" s="77"/>
      <c r="P210" s="77"/>
      <c r="Q210" s="77"/>
      <c r="R210" s="77"/>
      <c r="S210" s="77"/>
      <c r="T210" s="77"/>
    </row>
    <row r="211" spans="14:20" ht="12.75">
      <c r="N211" s="76"/>
      <c r="O211" s="77"/>
      <c r="P211" s="77"/>
      <c r="Q211" s="77"/>
      <c r="R211" s="77"/>
      <c r="S211" s="77"/>
      <c r="T211" s="77"/>
    </row>
    <row r="212" spans="14:20" ht="12.75">
      <c r="N212" s="76"/>
      <c r="O212" s="77"/>
      <c r="P212" s="77"/>
      <c r="Q212" s="77"/>
      <c r="R212" s="77"/>
      <c r="S212" s="77"/>
      <c r="T212" s="77"/>
    </row>
    <row r="213" spans="14:20" ht="12.75">
      <c r="N213" s="76"/>
      <c r="O213" s="77"/>
      <c r="P213" s="77"/>
      <c r="Q213" s="77"/>
      <c r="R213" s="77"/>
      <c r="S213" s="77"/>
      <c r="T213" s="77"/>
    </row>
  </sheetData>
  <mergeCells count="26">
    <mergeCell ref="H1:L1"/>
    <mergeCell ref="H2:H3"/>
    <mergeCell ref="C4:D4"/>
    <mergeCell ref="E4:H4"/>
    <mergeCell ref="C5:D5"/>
    <mergeCell ref="E5:H5"/>
    <mergeCell ref="I5:J5"/>
    <mergeCell ref="G7:J8"/>
    <mergeCell ref="K7:K8"/>
    <mergeCell ref="L7:L8"/>
    <mergeCell ref="O7:S7"/>
    <mergeCell ref="G14:J15"/>
    <mergeCell ref="K14:K15"/>
    <mergeCell ref="L14:L15"/>
    <mergeCell ref="K29:L29"/>
    <mergeCell ref="A30:L30"/>
    <mergeCell ref="A21:B22"/>
    <mergeCell ref="G21:J22"/>
    <mergeCell ref="K21:K22"/>
    <mergeCell ref="L21:L22"/>
    <mergeCell ref="A27:B29"/>
    <mergeCell ref="C27:D27"/>
    <mergeCell ref="K27:L27"/>
    <mergeCell ref="G28:I28"/>
    <mergeCell ref="K28:L28"/>
    <mergeCell ref="G29:I29"/>
  </mergeCells>
  <conditionalFormatting sqref="A9:A13 A16:A20 A23:A26">
    <cfRule type="cellIs" priority="2" dxfId="20" operator="greaterThan" stopIfTrue="1">
      <formula>0</formula>
    </cfRule>
  </conditionalFormatting>
  <conditionalFormatting sqref="K3:K4 E4:H6 G27 G28:I28">
    <cfRule type="cellIs" priority="1" dxfId="19" operator="equal" stopIfTrue="1">
      <formula>0</formula>
    </cfRule>
  </conditionalFormatting>
  <conditionalFormatting sqref="S10">
    <cfRule type="expression" priority="4" dxfId="15" stopIfTrue="1">
      <formula>$S$10&lt;&gt;$T$9</formula>
    </cfRule>
  </conditionalFormatting>
  <conditionalFormatting sqref="S24">
    <cfRule type="expression" priority="18" dxfId="15" stopIfTrue="1">
      <formula>T23&lt;&gt;S24</formula>
    </cfRule>
  </conditionalFormatting>
  <conditionalFormatting sqref="T9 T23">
    <cfRule type="expression" priority="3" dxfId="15" stopIfTrue="1">
      <formula>S10&lt;&gt;T9</formula>
    </cfRule>
  </conditionalFormatting>
  <conditionalFormatting sqref="T16 S17">
    <cfRule type="expression" priority="10" dxfId="15" stopIfTrue="1">
      <formula>$S$17&lt;&gt;$T$16</formula>
    </cfRule>
  </conditionalFormatting>
  <conditionalFormatting sqref="U9 S11">
    <cfRule type="expression" priority="5" dxfId="10" stopIfTrue="1">
      <formula>$U$9&lt;&gt;$S$11</formula>
    </cfRule>
  </conditionalFormatting>
  <conditionalFormatting sqref="U10 T11">
    <cfRule type="expression" priority="7"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13" dxfId="9" stopIfTrue="1">
      <formula>$U$17&lt;&gt;$T$18</formula>
    </cfRule>
  </conditionalFormatting>
  <conditionalFormatting sqref="U23 S25">
    <cfRule type="expression" priority="16" dxfId="10" stopIfTrue="1">
      <formula>$U$23&lt;&gt;$S$25</formula>
    </cfRule>
  </conditionalFormatting>
  <conditionalFormatting sqref="U24 T25">
    <cfRule type="expression" priority="19" dxfId="9" stopIfTrue="1">
      <formula>$U$24&lt;&gt;$T$25</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S20">
    <cfRule type="expression" priority="12" dxfId="2" stopIfTrue="1">
      <formula>$V$16&lt;&gt;$S$19</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V23 S26">
    <cfRule type="expression" priority="17" dxfId="2" stopIfTrue="1">
      <formula>$V$23&lt;&gt;$S$26</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3F364-3988-427E-8452-DF16A377F880}">
  <dimension ref="A1:L53"/>
  <sheetViews>
    <sheetView zoomScale="85" zoomScaleNormal="85" workbookViewId="0" topLeftCell="A1">
      <selection activeCell="K16" sqref="K16"/>
    </sheetView>
  </sheetViews>
  <sheetFormatPr defaultColWidth="9.140625" defaultRowHeight="12.75"/>
  <cols>
    <col min="1" max="1" width="5.8515625" style="90" customWidth="1"/>
    <col min="2" max="2" width="5.7109375" style="80" customWidth="1"/>
    <col min="3" max="3" width="12.28125" style="80" customWidth="1"/>
    <col min="4" max="4" width="8.28125" style="80" customWidth="1"/>
    <col min="5" max="5" width="10.8515625" style="80" customWidth="1"/>
    <col min="6" max="6" width="14.28125" style="83" customWidth="1"/>
    <col min="7" max="7" width="13.28125" style="110" customWidth="1"/>
    <col min="8" max="8" width="12.421875" style="110" customWidth="1"/>
    <col min="9" max="9" width="11.421875" style="80" customWidth="1"/>
    <col min="10" max="10" width="9.140625" style="80" customWidth="1"/>
    <col min="11" max="11" width="8.8515625" style="88" customWidth="1"/>
    <col min="12" max="21" width="9.140625" style="89" customWidth="1"/>
    <col min="22" max="22" width="9.140625" style="132" customWidth="1"/>
    <col min="23" max="26" width="9.140625" style="89" customWidth="1"/>
    <col min="27" max="256" width="9.140625" style="133" customWidth="1"/>
    <col min="257" max="257" width="5.8515625" style="133" customWidth="1"/>
    <col min="258" max="258" width="5.7109375" style="133" customWidth="1"/>
    <col min="259" max="259" width="12.28125" style="133" customWidth="1"/>
    <col min="260" max="260" width="8.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2.28125" style="133" customWidth="1"/>
    <col min="516" max="516" width="8.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2.28125" style="133" customWidth="1"/>
    <col min="772" max="772" width="8.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2.28125" style="133" customWidth="1"/>
    <col min="1028" max="1028" width="8.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2.28125" style="133" customWidth="1"/>
    <col min="1284" max="1284" width="8.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2.28125" style="133" customWidth="1"/>
    <col min="1540" max="1540" width="8.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2.28125" style="133" customWidth="1"/>
    <col min="1796" max="1796" width="8.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2.28125" style="133" customWidth="1"/>
    <col min="2052" max="2052" width="8.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2.28125" style="133" customWidth="1"/>
    <col min="2308" max="2308" width="8.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2.28125" style="133" customWidth="1"/>
    <col min="2564" max="2564" width="8.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2.28125" style="133" customWidth="1"/>
    <col min="2820" max="2820" width="8.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2.28125" style="133" customWidth="1"/>
    <col min="3076" max="3076" width="8.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2.28125" style="133" customWidth="1"/>
    <col min="3332" max="3332" width="8.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2.28125" style="133" customWidth="1"/>
    <col min="3588" max="3588" width="8.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2.28125" style="133" customWidth="1"/>
    <col min="3844" max="3844" width="8.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2.28125" style="133" customWidth="1"/>
    <col min="4100" max="4100" width="8.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2.28125" style="133" customWidth="1"/>
    <col min="4356" max="4356" width="8.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2.28125" style="133" customWidth="1"/>
    <col min="4612" max="4612" width="8.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2.28125" style="133" customWidth="1"/>
    <col min="4868" max="4868" width="8.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2.28125" style="133" customWidth="1"/>
    <col min="5124" max="5124" width="8.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2.28125" style="133" customWidth="1"/>
    <col min="5380" max="5380" width="8.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2.28125" style="133" customWidth="1"/>
    <col min="5636" max="5636" width="8.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2.28125" style="133" customWidth="1"/>
    <col min="5892" max="5892" width="8.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2.28125" style="133" customWidth="1"/>
    <col min="6148" max="6148" width="8.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2.28125" style="133" customWidth="1"/>
    <col min="6404" max="6404" width="8.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2.28125" style="133" customWidth="1"/>
    <col min="6660" max="6660" width="8.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2.28125" style="133" customWidth="1"/>
    <col min="6916" max="6916" width="8.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2.28125" style="133" customWidth="1"/>
    <col min="7172" max="7172" width="8.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2.28125" style="133" customWidth="1"/>
    <col min="7428" max="7428" width="8.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2.28125" style="133" customWidth="1"/>
    <col min="7684" max="7684" width="8.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2.28125" style="133" customWidth="1"/>
    <col min="7940" max="7940" width="8.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2.28125" style="133" customWidth="1"/>
    <col min="8196" max="8196" width="8.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2.28125" style="133" customWidth="1"/>
    <col min="8452" max="8452" width="8.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2.28125" style="133" customWidth="1"/>
    <col min="8708" max="8708" width="8.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2.28125" style="133" customWidth="1"/>
    <col min="8964" max="8964" width="8.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2.28125" style="133" customWidth="1"/>
    <col min="9220" max="9220" width="8.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2.28125" style="133" customWidth="1"/>
    <col min="9476" max="9476" width="8.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2.28125" style="133" customWidth="1"/>
    <col min="9732" max="9732" width="8.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2.28125" style="133" customWidth="1"/>
    <col min="9988" max="9988" width="8.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2.28125" style="133" customWidth="1"/>
    <col min="10244" max="10244" width="8.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2.28125" style="133" customWidth="1"/>
    <col min="10500" max="10500" width="8.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2.28125" style="133" customWidth="1"/>
    <col min="10756" max="10756" width="8.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2.28125" style="133" customWidth="1"/>
    <col min="11012" max="11012" width="8.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2.28125" style="133" customWidth="1"/>
    <col min="11268" max="11268" width="8.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2.28125" style="133" customWidth="1"/>
    <col min="11524" max="11524" width="8.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2.28125" style="133" customWidth="1"/>
    <col min="11780" max="11780" width="8.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2.28125" style="133" customWidth="1"/>
    <col min="12036" max="12036" width="8.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2.28125" style="133" customWidth="1"/>
    <col min="12292" max="12292" width="8.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2.28125" style="133" customWidth="1"/>
    <col min="12548" max="12548" width="8.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2.28125" style="133" customWidth="1"/>
    <col min="12804" max="12804" width="8.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2.28125" style="133" customWidth="1"/>
    <col min="13060" max="13060" width="8.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2.28125" style="133" customWidth="1"/>
    <col min="13316" max="13316" width="8.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2.28125" style="133" customWidth="1"/>
    <col min="13572" max="13572" width="8.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2.28125" style="133" customWidth="1"/>
    <col min="13828" max="13828" width="8.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2.28125" style="133" customWidth="1"/>
    <col min="14084" max="14084" width="8.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2.28125" style="133" customWidth="1"/>
    <col min="14340" max="14340" width="8.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2.28125" style="133" customWidth="1"/>
    <col min="14596" max="14596" width="8.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2.28125" style="133" customWidth="1"/>
    <col min="14852" max="14852" width="8.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2.28125" style="133" customWidth="1"/>
    <col min="15108" max="15108" width="8.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2.28125" style="133" customWidth="1"/>
    <col min="15364" max="15364" width="8.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2.28125" style="133" customWidth="1"/>
    <col min="15620" max="15620" width="8.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2.28125" style="133" customWidth="1"/>
    <col min="15876" max="15876" width="8.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2.28125" style="133" customWidth="1"/>
    <col min="16132" max="16132" width="8.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8">
      <c r="A1" s="79" t="s">
        <v>24</v>
      </c>
      <c r="C1" s="81"/>
      <c r="D1" s="86"/>
      <c r="E1" s="150"/>
      <c r="F1" s="82" t="s">
        <v>25</v>
      </c>
      <c r="G1" s="84"/>
      <c r="H1" s="85" t="s">
        <v>26</v>
      </c>
      <c r="I1" s="86"/>
      <c r="J1" s="87"/>
    </row>
    <row r="2" spans="2:10" ht="15">
      <c r="B2" s="91"/>
      <c r="C2" s="92"/>
      <c r="D2" s="151"/>
      <c r="E2" s="93" t="s">
        <v>48</v>
      </c>
      <c r="F2" s="94"/>
      <c r="G2" s="84"/>
      <c r="H2" s="95"/>
      <c r="I2" s="96"/>
      <c r="J2" s="97"/>
    </row>
    <row r="3" spans="1:10" ht="13.2">
      <c r="A3" s="98" t="s">
        <v>28</v>
      </c>
      <c r="B3" s="98"/>
      <c r="C3" s="98"/>
      <c r="D3" s="99" t="s">
        <v>14</v>
      </c>
      <c r="E3" s="98"/>
      <c r="F3" s="99" t="s">
        <v>49</v>
      </c>
      <c r="G3" s="99" t="s">
        <v>50</v>
      </c>
      <c r="H3" s="99" t="s">
        <v>51</v>
      </c>
      <c r="I3" s="98"/>
      <c r="J3" s="100" t="s">
        <v>29</v>
      </c>
    </row>
    <row r="4" spans="1:10" ht="12.75" thickBot="1">
      <c r="A4" s="101" t="s">
        <v>24</v>
      </c>
      <c r="B4" s="101"/>
      <c r="C4" s="102"/>
      <c r="D4" s="103"/>
      <c r="E4" s="103"/>
      <c r="F4" s="104"/>
      <c r="G4" s="105"/>
      <c r="H4" s="106"/>
      <c r="I4" s="311" t="s">
        <v>30</v>
      </c>
      <c r="J4" s="311"/>
    </row>
    <row r="5" spans="1:10" ht="13.2">
      <c r="A5" s="107" t="s">
        <v>52</v>
      </c>
      <c r="B5" s="107" t="s">
        <v>11</v>
      </c>
      <c r="C5" s="108" t="s">
        <v>12</v>
      </c>
      <c r="D5" s="108" t="s">
        <v>13</v>
      </c>
      <c r="E5" s="108" t="s">
        <v>14</v>
      </c>
      <c r="F5" s="107" t="s">
        <v>53</v>
      </c>
      <c r="G5" s="107" t="s">
        <v>54</v>
      </c>
      <c r="H5" s="107" t="s">
        <v>55</v>
      </c>
      <c r="I5" s="108" t="s">
        <v>56</v>
      </c>
      <c r="J5" s="109"/>
    </row>
    <row r="6" ht="12.75">
      <c r="F6" s="152"/>
    </row>
    <row r="7" spans="1:5" ht="20.1" customHeight="1">
      <c r="A7" s="111">
        <v>1</v>
      </c>
      <c r="B7" s="112" t="s">
        <v>31</v>
      </c>
      <c r="C7" s="113" t="s">
        <v>130</v>
      </c>
      <c r="D7" s="113"/>
      <c r="E7" s="113"/>
    </row>
    <row r="8" spans="2:6" ht="20.1" customHeight="1">
      <c r="B8" s="114"/>
      <c r="E8" s="115"/>
      <c r="F8" s="282" t="s">
        <v>171</v>
      </c>
    </row>
    <row r="9" spans="1:12" ht="20.1" customHeight="1" thickBot="1">
      <c r="A9" s="111">
        <v>2</v>
      </c>
      <c r="B9" s="112" t="s">
        <v>32</v>
      </c>
      <c r="C9" s="282" t="s">
        <v>135</v>
      </c>
      <c r="D9" s="113"/>
      <c r="E9" s="117"/>
      <c r="F9" s="83" t="s">
        <v>98</v>
      </c>
      <c r="G9" s="118"/>
      <c r="H9" s="119"/>
      <c r="I9" s="119"/>
      <c r="J9" s="119"/>
      <c r="K9" s="120"/>
      <c r="L9" s="121"/>
    </row>
    <row r="10" spans="2:12" ht="20.1" customHeight="1">
      <c r="B10" s="114"/>
      <c r="C10" s="283"/>
      <c r="G10" s="312" t="s">
        <v>171</v>
      </c>
      <c r="H10" s="313"/>
      <c r="I10" s="119"/>
      <c r="J10" s="119"/>
      <c r="K10" s="120"/>
      <c r="L10" s="121"/>
    </row>
    <row r="11" spans="1:12" ht="20.1" customHeight="1" thickBot="1">
      <c r="A11" s="111">
        <v>3</v>
      </c>
      <c r="B11" s="113" t="s">
        <v>35</v>
      </c>
      <c r="C11" s="282" t="s">
        <v>138</v>
      </c>
      <c r="D11" s="113"/>
      <c r="E11" s="113"/>
      <c r="G11" s="309" t="s">
        <v>98</v>
      </c>
      <c r="H11" s="310"/>
      <c r="I11" s="119"/>
      <c r="J11" s="119"/>
      <c r="K11" s="120"/>
      <c r="L11" s="121"/>
    </row>
    <row r="12" spans="2:12" ht="20.1" customHeight="1">
      <c r="B12" s="114"/>
      <c r="C12" s="283"/>
      <c r="E12" s="115"/>
      <c r="F12" s="282" t="s">
        <v>148</v>
      </c>
      <c r="G12" s="118"/>
      <c r="H12" s="119"/>
      <c r="I12" s="119"/>
      <c r="J12" s="119"/>
      <c r="K12" s="120"/>
      <c r="L12" s="121"/>
    </row>
    <row r="13" spans="1:12" ht="20.1" customHeight="1">
      <c r="A13" s="111">
        <v>4</v>
      </c>
      <c r="B13" s="112" t="s">
        <v>36</v>
      </c>
      <c r="C13" s="282" t="s">
        <v>145</v>
      </c>
      <c r="D13" s="113"/>
      <c r="E13" s="117"/>
      <c r="F13" s="83" t="s">
        <v>99</v>
      </c>
      <c r="G13" s="126"/>
      <c r="H13" s="126"/>
      <c r="I13" s="119"/>
      <c r="J13" s="119"/>
      <c r="K13" s="120"/>
      <c r="L13" s="121"/>
    </row>
    <row r="14" spans="2:12" ht="20.1" customHeight="1">
      <c r="B14" s="114"/>
      <c r="C14" s="89"/>
      <c r="G14" s="126"/>
      <c r="J14" s="119"/>
      <c r="K14" s="120"/>
      <c r="L14" s="121"/>
    </row>
    <row r="15" spans="1:12" ht="20.1" customHeight="1">
      <c r="A15" s="111">
        <v>5</v>
      </c>
      <c r="B15" s="112" t="s">
        <v>37</v>
      </c>
      <c r="C15" s="116" t="s">
        <v>172</v>
      </c>
      <c r="D15" s="113"/>
      <c r="E15" s="113"/>
      <c r="G15" s="126"/>
      <c r="J15" s="119"/>
      <c r="K15" s="120"/>
      <c r="L15" s="121"/>
    </row>
    <row r="16" spans="2:12" ht="20.1" customHeight="1">
      <c r="B16" s="114"/>
      <c r="C16" s="89"/>
      <c r="E16" s="115"/>
      <c r="F16" s="113" t="s">
        <v>174</v>
      </c>
      <c r="G16" s="119"/>
      <c r="H16" s="119"/>
      <c r="I16" s="119"/>
      <c r="J16" s="119"/>
      <c r="K16" s="120"/>
      <c r="L16" s="121"/>
    </row>
    <row r="17" spans="1:12" ht="20.1" customHeight="1" thickBot="1">
      <c r="A17" s="111">
        <v>6</v>
      </c>
      <c r="B17" s="112"/>
      <c r="C17" s="116" t="s">
        <v>95</v>
      </c>
      <c r="D17" s="113"/>
      <c r="E17" s="117"/>
      <c r="G17" s="118"/>
      <c r="H17" s="119"/>
      <c r="I17" s="119"/>
      <c r="J17" s="119"/>
      <c r="K17" s="120"/>
      <c r="L17" s="121"/>
    </row>
    <row r="18" spans="2:12" ht="20.1" customHeight="1">
      <c r="B18" s="114"/>
      <c r="C18" s="89"/>
      <c r="G18" s="312" t="s">
        <v>174</v>
      </c>
      <c r="H18" s="313"/>
      <c r="I18" s="119"/>
      <c r="J18" s="119"/>
      <c r="K18" s="120"/>
      <c r="L18" s="121"/>
    </row>
    <row r="19" spans="1:12" ht="20.1" customHeight="1" thickBot="1">
      <c r="A19" s="111">
        <v>7</v>
      </c>
      <c r="B19" s="113"/>
      <c r="C19" s="116" t="s">
        <v>95</v>
      </c>
      <c r="D19" s="113"/>
      <c r="E19" s="113"/>
      <c r="G19" s="309" t="s">
        <v>99</v>
      </c>
      <c r="H19" s="310"/>
      <c r="I19" s="119"/>
      <c r="J19" s="119"/>
      <c r="K19" s="120"/>
      <c r="L19" s="121"/>
    </row>
    <row r="20" spans="2:12" ht="20.1" customHeight="1">
      <c r="B20" s="114"/>
      <c r="C20" s="89"/>
      <c r="E20" s="115"/>
      <c r="F20" s="113" t="s">
        <v>194</v>
      </c>
      <c r="G20" s="118"/>
      <c r="H20" s="119"/>
      <c r="I20" s="119"/>
      <c r="J20" s="119"/>
      <c r="K20" s="120"/>
      <c r="L20" s="121"/>
    </row>
    <row r="21" spans="1:12" ht="20.1" customHeight="1">
      <c r="A21" s="111">
        <v>8</v>
      </c>
      <c r="B21" s="112" t="s">
        <v>42</v>
      </c>
      <c r="C21" s="116" t="s">
        <v>173</v>
      </c>
      <c r="D21" s="113"/>
      <c r="E21" s="117"/>
      <c r="G21" s="119"/>
      <c r="H21" s="119"/>
      <c r="I21" s="119"/>
      <c r="J21" s="119"/>
      <c r="K21" s="120"/>
      <c r="L21" s="121"/>
    </row>
    <row r="22" spans="2:12" ht="12" customHeight="1">
      <c r="B22" s="114"/>
      <c r="C22" s="89"/>
      <c r="G22" s="119"/>
      <c r="H22" s="119"/>
      <c r="K22" s="120"/>
      <c r="L22" s="121"/>
    </row>
    <row r="23" spans="2:12" ht="12.75">
      <c r="B23" s="110"/>
      <c r="G23" s="119"/>
      <c r="H23" s="119"/>
      <c r="I23" s="119"/>
      <c r="J23" s="314"/>
      <c r="K23" s="314"/>
      <c r="L23" s="130"/>
    </row>
    <row r="24" spans="2:12" ht="12.75">
      <c r="B24" s="110"/>
      <c r="F24" s="80"/>
      <c r="G24" s="119"/>
      <c r="H24" s="119"/>
      <c r="I24" s="119"/>
      <c r="J24" s="119"/>
      <c r="K24" s="131"/>
      <c r="L24" s="130"/>
    </row>
    <row r="25" spans="2:12" ht="12.75">
      <c r="B25" s="110"/>
      <c r="G25" s="119"/>
      <c r="H25" s="119"/>
      <c r="I25" s="119"/>
      <c r="J25" s="119"/>
      <c r="K25" s="131"/>
      <c r="L25" s="130"/>
    </row>
    <row r="26" spans="2:12" ht="12.75">
      <c r="B26" s="110"/>
      <c r="G26" s="80"/>
      <c r="H26" s="119"/>
      <c r="I26" s="119"/>
      <c r="J26" s="119"/>
      <c r="K26" s="131"/>
      <c r="L26" s="130"/>
    </row>
    <row r="27" spans="2:12" ht="12.75">
      <c r="B27" s="110"/>
      <c r="G27" s="126"/>
      <c r="H27" s="119"/>
      <c r="I27" s="119"/>
      <c r="J27" s="119"/>
      <c r="K27" s="131"/>
      <c r="L27" s="130"/>
    </row>
    <row r="28" spans="2:12" ht="12.75">
      <c r="B28" s="110"/>
      <c r="F28" s="80"/>
      <c r="G28" s="119"/>
      <c r="H28" s="119"/>
      <c r="I28" s="119"/>
      <c r="J28" s="119"/>
      <c r="K28" s="131"/>
      <c r="L28" s="130"/>
    </row>
    <row r="29" spans="2:12" ht="12.75">
      <c r="B29" s="110"/>
      <c r="G29" s="126"/>
      <c r="H29" s="126"/>
      <c r="I29" s="119"/>
      <c r="J29" s="119"/>
      <c r="K29" s="131"/>
      <c r="L29" s="130"/>
    </row>
    <row r="30" spans="2:12" ht="12.75">
      <c r="B30" s="110"/>
      <c r="G30" s="126"/>
      <c r="H30" s="80"/>
      <c r="I30" s="119"/>
      <c r="J30" s="119"/>
      <c r="K30" s="131"/>
      <c r="L30" s="130"/>
    </row>
    <row r="31" spans="2:12" ht="12.75">
      <c r="B31" s="110"/>
      <c r="G31" s="126"/>
      <c r="H31" s="126"/>
      <c r="I31" s="119"/>
      <c r="J31" s="119"/>
      <c r="K31" s="120"/>
      <c r="L31" s="121"/>
    </row>
    <row r="32" spans="2:12" ht="12.75">
      <c r="B32" s="110"/>
      <c r="F32" s="80"/>
      <c r="G32" s="119"/>
      <c r="H32" s="119"/>
      <c r="I32" s="119"/>
      <c r="J32" s="119"/>
      <c r="K32" s="120"/>
      <c r="L32" s="121"/>
    </row>
    <row r="33" spans="2:12" ht="12.75">
      <c r="B33" s="110"/>
      <c r="G33" s="119"/>
      <c r="H33" s="119"/>
      <c r="I33" s="119"/>
      <c r="J33" s="119"/>
      <c r="K33" s="120"/>
      <c r="L33" s="121"/>
    </row>
    <row r="34" spans="2:12" ht="12.75">
      <c r="B34" s="110"/>
      <c r="G34" s="80"/>
      <c r="H34" s="119"/>
      <c r="I34" s="119"/>
      <c r="J34" s="119"/>
      <c r="K34" s="120"/>
      <c r="L34" s="121"/>
    </row>
    <row r="35" spans="2:12" ht="12.75">
      <c r="B35" s="110"/>
      <c r="G35" s="126"/>
      <c r="H35" s="119"/>
      <c r="I35" s="119"/>
      <c r="J35" s="119"/>
      <c r="K35" s="120"/>
      <c r="L35" s="121"/>
    </row>
    <row r="36" spans="2:12" ht="12.75">
      <c r="B36" s="110"/>
      <c r="F36" s="80"/>
      <c r="G36" s="119"/>
      <c r="H36" s="119"/>
      <c r="I36" s="119"/>
      <c r="J36" s="119"/>
      <c r="K36" s="120"/>
      <c r="L36" s="121"/>
    </row>
    <row r="37" spans="2:12" ht="12.75">
      <c r="B37" s="110"/>
      <c r="G37" s="119"/>
      <c r="H37" s="119"/>
      <c r="I37" s="119"/>
      <c r="J37" s="119"/>
      <c r="K37" s="120"/>
      <c r="L37" s="121"/>
    </row>
    <row r="38" spans="2:12" ht="12.75">
      <c r="B38" s="110"/>
      <c r="G38" s="119"/>
      <c r="H38" s="119"/>
      <c r="J38" s="119"/>
      <c r="K38" s="120"/>
      <c r="L38" s="121"/>
    </row>
    <row r="39" spans="2:12" ht="12.75">
      <c r="B39" s="110"/>
      <c r="G39" s="119"/>
      <c r="H39" s="119"/>
      <c r="I39" s="153"/>
      <c r="J39" s="119"/>
      <c r="K39" s="120"/>
      <c r="L39" s="121"/>
    </row>
    <row r="40" spans="2:12" ht="12.75">
      <c r="B40" s="110"/>
      <c r="F40" s="80"/>
      <c r="G40" s="119"/>
      <c r="H40" s="119"/>
      <c r="I40" s="119"/>
      <c r="J40" s="119"/>
      <c r="K40" s="120"/>
      <c r="L40" s="121"/>
    </row>
    <row r="41" spans="2:12" ht="12.75">
      <c r="B41" s="110"/>
      <c r="G41" s="119"/>
      <c r="H41" s="119"/>
      <c r="I41" s="119"/>
      <c r="J41" s="119"/>
      <c r="K41" s="120"/>
      <c r="L41" s="121"/>
    </row>
    <row r="42" spans="2:12" ht="12.75">
      <c r="B42" s="110"/>
      <c r="G42" s="80"/>
      <c r="H42" s="119"/>
      <c r="I42" s="119"/>
      <c r="J42" s="119"/>
      <c r="K42" s="120"/>
      <c r="L42" s="121"/>
    </row>
    <row r="43" spans="2:12" ht="12.75">
      <c r="B43" s="110"/>
      <c r="G43" s="126"/>
      <c r="H43" s="119"/>
      <c r="I43" s="119"/>
      <c r="J43" s="119"/>
      <c r="K43" s="120"/>
      <c r="L43" s="121"/>
    </row>
    <row r="44" spans="2:12" ht="12.75">
      <c r="B44" s="110"/>
      <c r="F44" s="80"/>
      <c r="G44" s="119"/>
      <c r="H44" s="119"/>
      <c r="I44" s="119"/>
      <c r="J44" s="119"/>
      <c r="K44" s="120"/>
      <c r="L44" s="121"/>
    </row>
    <row r="45" spans="2:12" ht="12.75">
      <c r="B45" s="110"/>
      <c r="G45" s="126"/>
      <c r="H45" s="126"/>
      <c r="I45" s="126"/>
      <c r="J45" s="119"/>
      <c r="K45" s="120"/>
      <c r="L45" s="121"/>
    </row>
    <row r="46" spans="2:12" ht="12.75">
      <c r="B46" s="110"/>
      <c r="G46" s="126"/>
      <c r="H46" s="80"/>
      <c r="I46" s="126"/>
      <c r="J46" s="119"/>
      <c r="K46" s="120"/>
      <c r="L46" s="121"/>
    </row>
    <row r="47" spans="2:12" ht="12.75">
      <c r="B47" s="110"/>
      <c r="G47" s="126"/>
      <c r="H47" s="126"/>
      <c r="I47" s="126"/>
      <c r="J47" s="119"/>
      <c r="K47" s="120"/>
      <c r="L47" s="121"/>
    </row>
    <row r="48" spans="2:12" ht="12.75">
      <c r="B48" s="110"/>
      <c r="F48" s="80"/>
      <c r="G48" s="126"/>
      <c r="H48" s="126"/>
      <c r="I48" s="126"/>
      <c r="J48" s="119"/>
      <c r="K48" s="120"/>
      <c r="L48" s="121"/>
    </row>
    <row r="49" spans="2:12" ht="12.75">
      <c r="B49" s="110"/>
      <c r="C49" s="119"/>
      <c r="G49" s="119"/>
      <c r="H49" s="119"/>
      <c r="I49" s="119"/>
      <c r="J49" s="119"/>
      <c r="K49" s="120"/>
      <c r="L49" s="121"/>
    </row>
    <row r="50" spans="2:12" ht="12.75">
      <c r="B50" s="110"/>
      <c r="G50" s="80"/>
      <c r="H50" s="119"/>
      <c r="I50" s="119"/>
      <c r="J50" s="119"/>
      <c r="K50" s="120"/>
      <c r="L50" s="121"/>
    </row>
    <row r="51" spans="2:12" ht="12.75">
      <c r="B51" s="110"/>
      <c r="G51" s="126"/>
      <c r="H51" s="119"/>
      <c r="I51" s="119"/>
      <c r="J51" s="119"/>
      <c r="K51" s="120"/>
      <c r="L51" s="121"/>
    </row>
    <row r="52" spans="2:12" ht="12.75">
      <c r="B52" s="110"/>
      <c r="F52" s="80"/>
      <c r="H52" s="119"/>
      <c r="I52" s="119"/>
      <c r="J52" s="119"/>
      <c r="K52" s="120"/>
      <c r="L52" s="121"/>
    </row>
    <row r="53" ht="12.75">
      <c r="B53" s="110"/>
    </row>
  </sheetData>
  <mergeCells count="6">
    <mergeCell ref="J23:K23"/>
    <mergeCell ref="I4:J4"/>
    <mergeCell ref="G10:H10"/>
    <mergeCell ref="G11:H11"/>
    <mergeCell ref="G18:H18"/>
    <mergeCell ref="G19:H19"/>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7169" r:id="rId4" name="Button 1">
              <controlPr defaultSize="0" print="0" autoFill="0" autoPict="0" macro="[1]!Jun_Show_CU">
                <anchor moveWithCells="1" sizeWithCells="1">
                  <from>
                    <xdr:col>10</xdr:col>
                    <xdr:colOff>495300</xdr:colOff>
                    <xdr:row>0</xdr:row>
                    <xdr:rowOff>7620</xdr:rowOff>
                  </from>
                  <to>
                    <xdr:col>12</xdr:col>
                    <xdr:colOff>441960</xdr:colOff>
                    <xdr:row>0</xdr:row>
                    <xdr:rowOff>175260</xdr:rowOff>
                  </to>
                </anchor>
              </controlPr>
            </control>
          </mc:Choice>
        </mc:AlternateContent>
        <mc:AlternateContent>
          <mc:Choice Requires="x14">
            <control xmlns:r="http://schemas.openxmlformats.org/officeDocument/2006/relationships" shapeId="7170" r:id="rId5" name="Button 2">
              <controlPr defaultSize="0" print="0" autoFill="0" autoPict="0" macro="[1]!Jun_Hide_CU">
                <anchor moveWithCells="1" sizeWithCells="1">
                  <from>
                    <xdr:col>10</xdr:col>
                    <xdr:colOff>502920</xdr:colOff>
                    <xdr:row>0</xdr:row>
                    <xdr:rowOff>182880</xdr:rowOff>
                  </from>
                  <to>
                    <xdr:col>12</xdr:col>
                    <xdr:colOff>426720</xdr:colOff>
                    <xdr:row>1</xdr:row>
                    <xdr:rowOff>60960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C1241-7EBE-43E0-9A57-41D87C88CBDC}">
  <dimension ref="A1:IU213"/>
  <sheetViews>
    <sheetView showGridLines="0" showZeros="0" zoomScale="50" zoomScaleNormal="50" workbookViewId="0" topLeftCell="A13">
      <selection activeCell="H19" sqref="H19"/>
    </sheetView>
  </sheetViews>
  <sheetFormatPr defaultColWidth="15.28125" defaultRowHeight="12.75"/>
  <cols>
    <col min="1" max="1" width="7.57421875" style="73" customWidth="1"/>
    <col min="2" max="2" width="5.57421875" style="73" customWidth="1"/>
    <col min="3" max="3" width="13.7109375" style="73" customWidth="1"/>
    <col min="4" max="4" width="47.57421875" style="73" customWidth="1"/>
    <col min="5" max="5" width="31.140625" style="73" customWidth="1"/>
    <col min="6" max="6" width="19.28125" style="73" customWidth="1"/>
    <col min="7" max="10" width="18.57421875" style="73" customWidth="1"/>
    <col min="11" max="11" width="14.28125" style="73" customWidth="1"/>
    <col min="12" max="12" width="16.00390625" style="73" customWidth="1"/>
    <col min="13" max="13" width="5.00390625" style="74"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293" t="s">
        <v>0</v>
      </c>
      <c r="I1" s="293"/>
      <c r="J1" s="293"/>
      <c r="K1" s="293"/>
      <c r="L1" s="29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94"/>
      <c r="I2" s="7" t="s">
        <v>1</v>
      </c>
      <c r="J2" s="7"/>
      <c r="K2" s="8"/>
      <c r="L2" s="9"/>
      <c r="N2" s="3"/>
      <c r="O2" s="10" t="str">
        <f>'[4]vnos podatkov'!$A$6</f>
        <v>OP 8-11 - MINI TENIS</v>
      </c>
      <c r="P2" s="11"/>
      <c r="Q2" s="11"/>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94"/>
      <c r="I3" s="12" t="s">
        <v>2</v>
      </c>
      <c r="J3" s="12"/>
      <c r="K3" s="13">
        <f>'[4]vnos podatkov'!$A$8</f>
        <v>0</v>
      </c>
      <c r="L3" s="136"/>
      <c r="N3" s="3"/>
      <c r="O3" s="14">
        <f>'[4]vnos podatkov'!$A$8</f>
        <v>0</v>
      </c>
      <c r="P3" s="14">
        <f>'[4]vnos podatkov'!$B$8</f>
        <v>0</v>
      </c>
      <c r="Q3" s="14">
        <f>'[4]vnos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95" t="s">
        <v>3</v>
      </c>
      <c r="D4" s="295"/>
      <c r="E4" s="296" t="s">
        <v>58</v>
      </c>
      <c r="F4" s="296">
        <f>'[4]vnos podatkov'!$C$10</f>
        <v>0</v>
      </c>
      <c r="G4" s="297">
        <f>'[4]vnos podatkov'!$C$10</f>
        <v>0</v>
      </c>
      <c r="H4" s="297">
        <f>'[4]vnos podatkov'!$C$10</f>
        <v>0</v>
      </c>
      <c r="I4" s="17" t="s">
        <v>4</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95" t="s">
        <v>5</v>
      </c>
      <c r="D5" s="295"/>
      <c r="E5" s="296" t="str">
        <f>'[4]vnos podatkov'!$A$6</f>
        <v>OP 8-11 - MINI TENIS</v>
      </c>
      <c r="F5" s="296"/>
      <c r="G5" s="297"/>
      <c r="H5" s="297"/>
      <c r="I5" s="298" t="s">
        <v>43</v>
      </c>
      <c r="J5" s="298"/>
      <c r="K5" s="21"/>
      <c r="L5" s="137"/>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67.5" customHeight="1" thickBot="1">
      <c r="A7" s="1"/>
      <c r="B7" s="315" t="s">
        <v>44</v>
      </c>
      <c r="C7" s="316"/>
      <c r="D7" s="317"/>
      <c r="E7" s="24"/>
      <c r="F7" s="25"/>
      <c r="G7" s="299"/>
      <c r="H7" s="299"/>
      <c r="I7" s="299"/>
      <c r="J7" s="299"/>
      <c r="K7" s="300" t="s">
        <v>8</v>
      </c>
      <c r="L7" s="300" t="s">
        <v>9</v>
      </c>
      <c r="M7" s="74"/>
      <c r="N7" s="27"/>
      <c r="O7" s="301" t="s">
        <v>10</v>
      </c>
      <c r="P7" s="302"/>
      <c r="Q7" s="302"/>
      <c r="R7" s="302"/>
      <c r="S7" s="303"/>
      <c r="T7" s="138"/>
      <c r="U7" s="138"/>
      <c r="V7" s="138"/>
      <c r="W7" s="138"/>
      <c r="X7" s="138"/>
      <c r="Y7" s="138"/>
      <c r="Z7" s="138"/>
      <c r="AA7" s="138"/>
      <c r="AB7" s="138"/>
      <c r="AC7" s="138"/>
      <c r="AD7" s="138"/>
      <c r="AE7" s="138"/>
      <c r="AF7" s="138"/>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t="s">
        <v>11</v>
      </c>
      <c r="D8" s="29" t="s">
        <v>12</v>
      </c>
      <c r="E8" s="29" t="s">
        <v>13</v>
      </c>
      <c r="F8" s="29" t="s">
        <v>14</v>
      </c>
      <c r="G8" s="299"/>
      <c r="H8" s="299"/>
      <c r="I8" s="299"/>
      <c r="J8" s="299"/>
      <c r="K8" s="300"/>
      <c r="L8" s="300"/>
      <c r="M8" s="74"/>
      <c r="N8" s="31"/>
      <c r="O8" s="32" t="s">
        <v>11</v>
      </c>
      <c r="P8" s="32" t="s">
        <v>12</v>
      </c>
      <c r="Q8" s="32" t="s">
        <v>13</v>
      </c>
      <c r="R8" s="32" t="s">
        <v>14</v>
      </c>
      <c r="S8" s="33"/>
      <c r="T8" s="33"/>
      <c r="U8" s="33"/>
      <c r="V8" s="33"/>
      <c r="W8" s="139"/>
      <c r="X8" s="32" t="s">
        <v>11</v>
      </c>
      <c r="Y8" s="32" t="s">
        <v>12</v>
      </c>
      <c r="Z8" s="32" t="s">
        <v>13</v>
      </c>
      <c r="AA8" s="32" t="s">
        <v>14</v>
      </c>
      <c r="AB8" s="139"/>
      <c r="AC8" s="139"/>
      <c r="AD8" s="139"/>
      <c r="AE8" s="139"/>
      <c r="AF8" s="34" t="s">
        <v>15</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69" customHeight="1">
      <c r="A9" s="36">
        <v>1</v>
      </c>
      <c r="B9" s="37">
        <v>1</v>
      </c>
      <c r="C9" s="38" t="str">
        <f>UPPER(IF($A9="","",VLOOKUP($A9,'[4]ž round robin žrebna lista'!$A$7:$R$128,2)))</f>
        <v/>
      </c>
      <c r="D9" s="39" t="str">
        <f>UPPER(IF($A9="","",VLOOKUP($A9,'[4]ž round robin žrebna lista'!$A$7:$R$128,3)))</f>
        <v>BABIC, VERONIKA</v>
      </c>
      <c r="E9" s="39" t="str">
        <f>PROPER(IF($A9="","",VLOOKUP($A9,'[4]ž round robin žrebna lista'!$A$7:$R$128,4)))</f>
        <v/>
      </c>
      <c r="F9" s="40" t="str">
        <f>UPPER(IF($A9="","",VLOOKUP($A9,'[4]ž round robin žrebna lista'!$A$7:$R$128,5)))</f>
        <v/>
      </c>
      <c r="G9" s="41"/>
      <c r="H9" s="42" t="s">
        <v>98</v>
      </c>
      <c r="I9" s="42" t="s">
        <v>98</v>
      </c>
      <c r="J9" s="42" t="s">
        <v>98</v>
      </c>
      <c r="K9" s="43">
        <v>3</v>
      </c>
      <c r="L9" s="43">
        <v>1</v>
      </c>
      <c r="M9" s="74">
        <f>IF($A9="","",VLOOKUP($A9,'[4]ž round robin žrebna lista'!$A$7:$R$128,14))</f>
        <v>0</v>
      </c>
      <c r="N9" s="4">
        <v>1</v>
      </c>
      <c r="O9" s="45" t="str">
        <f>UPPER(IF($A9="","",VLOOKUP($A9,'[4]ž round robin žrebna lista'!$A$7:$R$128,2)))</f>
        <v/>
      </c>
      <c r="P9" s="45" t="str">
        <f>UPPER(IF($A9="","",VLOOKUP($A9,'[4]ž round robin žrebna lista'!$A$7:$R$128,3)))</f>
        <v>BABIC, VERONIKA</v>
      </c>
      <c r="Q9" s="45" t="str">
        <f>PROPER(IF($A9="","",VLOOKUP($A9,'[4]ž round robin žrebna lista'!$A$7:$R$128,4)))</f>
        <v/>
      </c>
      <c r="R9" s="45" t="str">
        <f>UPPER(IF($A9="","",VLOOKUP($A9,'[4]ž round robin žrebna lista'!$A$7:$R$128,5)))</f>
        <v/>
      </c>
      <c r="S9" s="140"/>
      <c r="T9" s="47"/>
      <c r="U9" s="47"/>
      <c r="V9" s="47"/>
      <c r="W9" s="4">
        <v>1</v>
      </c>
      <c r="X9" s="45" t="str">
        <f>UPPER(IF($A9="","",VLOOKUP($A9,'[4]ž round robin žrebna lista'!$A$7:$R$128,2)))</f>
        <v/>
      </c>
      <c r="Y9" s="45" t="str">
        <f>UPPER(IF($A9="","",VLOOKUP($A9,'[4]ž round robin žrebna lista'!$A$7:$R$128,3)))</f>
        <v>BABIC, VERONIKA</v>
      </c>
      <c r="Z9" s="45" t="str">
        <f>PROPER(IF($A9="","",VLOOKUP($A9,'[4]ž round robin žrebna lista'!$A$7:$R$128,4)))</f>
        <v/>
      </c>
      <c r="AA9" s="45" t="str">
        <f>UPPER(IF($A9="","",VLOOKUP($A9,'[4]ž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6">
        <v>4</v>
      </c>
      <c r="B10" s="37">
        <v>2</v>
      </c>
      <c r="C10" s="38" t="str">
        <f>UPPER(IF($A10="","",VLOOKUP($A10,'[4]ž round robin žrebna lista'!$A$7:$R$128,2)))</f>
        <v/>
      </c>
      <c r="D10" s="39" t="str">
        <f>UPPER(IF($A10="","",VLOOKUP($A10,'[4]ž round robin žrebna lista'!$A$7:$R$128,3)))</f>
        <v>PERIC, MILA</v>
      </c>
      <c r="E10" s="39" t="str">
        <f>PROPER(IF($A10="","",VLOOKUP($A10,'[4]ž round robin žrebna lista'!$A$7:$R$128,4)))</f>
        <v/>
      </c>
      <c r="F10" s="40" t="str">
        <f>UPPER(IF($A10="","",VLOOKUP($A10,'[4]ž round robin žrebna lista'!$A$7:$R$128,5)))</f>
        <v/>
      </c>
      <c r="G10" s="42" t="s">
        <v>128</v>
      </c>
      <c r="H10" s="41"/>
      <c r="I10" s="42" t="s">
        <v>98</v>
      </c>
      <c r="J10" s="42" t="s">
        <v>98</v>
      </c>
      <c r="K10" s="43">
        <v>2</v>
      </c>
      <c r="L10" s="43">
        <v>2</v>
      </c>
      <c r="M10" s="74">
        <f>IF($A10="","",VLOOKUP($A10,'[4]ž round robin žrebna lista'!$A$7:$R$128,14))</f>
        <v>0</v>
      </c>
      <c r="N10" s="4">
        <v>2</v>
      </c>
      <c r="O10" s="45" t="str">
        <f>UPPER(IF($A10="","",VLOOKUP($A10,'[4]ž round robin žrebna lista'!$A$7:$R$128,2)))</f>
        <v/>
      </c>
      <c r="P10" s="45" t="str">
        <f>UPPER(IF($A10="","",VLOOKUP($A10,'[4]ž round robin žrebna lista'!$A$7:$R$128,3)))</f>
        <v>PERIC, MILA</v>
      </c>
      <c r="Q10" s="45" t="str">
        <f>PROPER(IF($A10="","",VLOOKUP($A10,'[4]ž round robin žrebna lista'!$A$7:$R$128,4)))</f>
        <v/>
      </c>
      <c r="R10" s="45" t="str">
        <f>UPPER(IF($A10="","",VLOOKUP($A10,'[4]ž round robin žrebna lista'!$A$7:$R$128,5)))</f>
        <v/>
      </c>
      <c r="S10" s="47"/>
      <c r="T10" s="140"/>
      <c r="U10" s="47"/>
      <c r="V10" s="47"/>
      <c r="W10" s="4">
        <v>2</v>
      </c>
      <c r="X10" s="45" t="str">
        <f>UPPER(IF($A10="","",VLOOKUP($A10,'[4]ž round robin žrebna lista'!$A$7:$R$128,2)))</f>
        <v/>
      </c>
      <c r="Y10" s="45" t="str">
        <f>UPPER(IF($A10="","",VLOOKUP($A10,'[4]ž round robin žrebna lista'!$A$7:$R$128,3)))</f>
        <v>PERIC, MILA</v>
      </c>
      <c r="Z10" s="45" t="str">
        <f>PROPER(IF($A10="","",VLOOKUP($A10,'[4]ž round robin žrebna lista'!$A$7:$R$128,4)))</f>
        <v/>
      </c>
      <c r="AA10" s="45" t="str">
        <f>UPPER(IF($A10="","",VLOOKUP($A10,'[4]ž round robin žrebna lista'!$A$7:$R$128,5)))</f>
        <v/>
      </c>
      <c r="AB10" s="47" t="str">
        <f>IF(S10="","",IF(S10="1bb","1bb",IF(S10="2bb","2bb",IF(S10=1,0,M9))))</f>
        <v/>
      </c>
      <c r="AC10" s="46"/>
      <c r="AD10" s="47" t="str">
        <f>IF(U10="","",IF(U10="2bb","2bb",IF(U10="3bb","3bb",IF(U10=2,M11,0))))</f>
        <v/>
      </c>
      <c r="AE10" s="47" t="str">
        <f>IF(V10="","",IF(V10="2bb","2bb",IF(V10="4bb","4bb",IF(V10=2,M12,0))))</f>
        <v/>
      </c>
      <c r="AF10" s="48">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6">
        <v>7</v>
      </c>
      <c r="B11" s="49">
        <v>3</v>
      </c>
      <c r="C11" s="38" t="str">
        <f>UPPER(IF($A11="","",VLOOKUP($A11,'[4]ž round robin žrebna lista'!$A$7:$R$128,2)))</f>
        <v/>
      </c>
      <c r="D11" s="39" t="str">
        <f>UPPER(IF($A11="","",VLOOKUP($A11,'[4]ž round robin žrebna lista'!$A$7:$R$128,3)))</f>
        <v>SIMONKA, SOFIA ANA</v>
      </c>
      <c r="E11" s="39" t="str">
        <f>PROPER(IF($A11="","",VLOOKUP($A11,'[4]ž round robin žrebna lista'!$A$7:$R$128,4)))</f>
        <v/>
      </c>
      <c r="F11" s="40" t="str">
        <f>UPPER(IF($A11="","",VLOOKUP($A11,'[4]ž round robin žrebna lista'!$A$7:$R$128,5)))</f>
        <v/>
      </c>
      <c r="G11" s="42" t="s">
        <v>128</v>
      </c>
      <c r="H11" s="42" t="s">
        <v>128</v>
      </c>
      <c r="I11" s="41"/>
      <c r="J11" s="42" t="s">
        <v>71</v>
      </c>
      <c r="K11" s="43">
        <v>0</v>
      </c>
      <c r="L11" s="43">
        <v>4</v>
      </c>
      <c r="M11" s="74">
        <f>IF($A11="","",VLOOKUP($A11,'[4]ž round robin žrebna lista'!$A$7:$R$128,14))</f>
        <v>0</v>
      </c>
      <c r="N11" s="4">
        <v>3</v>
      </c>
      <c r="O11" s="45" t="str">
        <f>UPPER(IF($A11="","",VLOOKUP($A11,'[4]ž round robin žrebna lista'!$A$7:$R$128,2)))</f>
        <v/>
      </c>
      <c r="P11" s="45" t="str">
        <f>UPPER(IF($A11="","",VLOOKUP($A11,'[4]ž round robin žrebna lista'!$A$7:$R$128,3)))</f>
        <v>SIMONKA, SOFIA ANA</v>
      </c>
      <c r="Q11" s="45" t="str">
        <f>PROPER(IF($A11="","",VLOOKUP($A11,'[4]ž round robin žrebna lista'!$A$7:$R$128,4)))</f>
        <v/>
      </c>
      <c r="R11" s="45" t="str">
        <f>UPPER(IF($A11="","",VLOOKUP($A11,'[4]ž round robin žrebna lista'!$A$7:$R$128,5)))</f>
        <v/>
      </c>
      <c r="S11" s="47"/>
      <c r="T11" s="47"/>
      <c r="U11" s="140"/>
      <c r="V11" s="47"/>
      <c r="W11" s="4">
        <v>3</v>
      </c>
      <c r="X11" s="45" t="str">
        <f>UPPER(IF($A11="","",VLOOKUP($A11,'[4]ž round robin žrebna lista'!$A$7:$R$128,2)))</f>
        <v/>
      </c>
      <c r="Y11" s="45" t="str">
        <f>UPPER(IF($A11="","",VLOOKUP($A11,'[4]ž round robin žrebna lista'!$A$7:$R$128,3)))</f>
        <v>SIMONKA, SOFIA ANA</v>
      </c>
      <c r="Z11" s="45" t="str">
        <f>PROPER(IF($A11="","",VLOOKUP($A11,'[4]ž round robin žrebna lista'!$A$7:$R$128,4)))</f>
        <v/>
      </c>
      <c r="AA11" s="45" t="str">
        <f>UPPER(IF($A11="","",VLOOKUP($A11,'[4]ž round robin žrebna lista'!$A$7:$R$128,5)))</f>
        <v/>
      </c>
      <c r="AB11" s="47" t="str">
        <f>IF(S11="","",IF(S11="1bb","1bb",IF(S11="3bb","3bb",IF(S11=1,0,M9))))</f>
        <v/>
      </c>
      <c r="AC11" s="47" t="str">
        <f>IF(T11="","",IF(T11="2bb","2bb",IF(T11="3bb","3bb",IF(T11=2,0,M10))))</f>
        <v/>
      </c>
      <c r="AD11" s="46"/>
      <c r="AE11" s="47" t="str">
        <f>IF(V11="","",IF(V11="3bb","3bb",IF(V11="4bb","4bb",IF(V11=3,M12,0))))</f>
        <v/>
      </c>
      <c r="AF11" s="48">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6">
        <v>10</v>
      </c>
      <c r="B12" s="37">
        <v>4</v>
      </c>
      <c r="C12" s="38" t="str">
        <f>UPPER(IF($A12="","",VLOOKUP($A12,'[4]ž round robin žrebna lista'!$A$7:$R$128,2)))</f>
        <v/>
      </c>
      <c r="D12" s="39" t="str">
        <f>UPPER(IF($A12="","",VLOOKUP($A12,'[4]ž round robin žrebna lista'!$A$7:$R$128,3)))</f>
        <v>VUKOVIĆ, TAJA</v>
      </c>
      <c r="E12" s="39" t="str">
        <f>PROPER(IF($A12="","",VLOOKUP($A12,'[4]ž round robin žrebna lista'!$A$7:$R$128,4)))</f>
        <v/>
      </c>
      <c r="F12" s="40" t="str">
        <f>UPPER(IF($A12="","",VLOOKUP($A12,'[4]ž round robin žrebna lista'!$A$7:$R$128,5)))</f>
        <v/>
      </c>
      <c r="G12" s="42" t="s">
        <v>128</v>
      </c>
      <c r="H12" s="42" t="s">
        <v>128</v>
      </c>
      <c r="I12" s="42" t="s">
        <v>99</v>
      </c>
      <c r="J12" s="41"/>
      <c r="K12" s="43">
        <v>1</v>
      </c>
      <c r="L12" s="43">
        <v>3</v>
      </c>
      <c r="M12" s="74">
        <f>IF($A12="","",VLOOKUP($A12,'[4]ž round robin žrebna lista'!$A$7:$R$128,14))</f>
        <v>0</v>
      </c>
      <c r="N12" s="4">
        <v>4</v>
      </c>
      <c r="O12" s="45" t="str">
        <f>UPPER(IF($A12="","",VLOOKUP($A12,'[4]ž round robin žrebna lista'!$A$7:$R$128,2)))</f>
        <v/>
      </c>
      <c r="P12" s="45" t="str">
        <f>UPPER(IF($A12="","",VLOOKUP($A12,'[4]ž round robin žrebna lista'!$A$7:$R$128,3)))</f>
        <v>VUKOVIĆ, TAJA</v>
      </c>
      <c r="Q12" s="45" t="str">
        <f>PROPER(IF($A12="","",VLOOKUP($A12,'[4]ž round robin žrebna lista'!$A$7:$R$128,4)))</f>
        <v/>
      </c>
      <c r="R12" s="45" t="str">
        <f>UPPER(IF($A12="","",VLOOKUP($A12,'[4]ž round robin žrebna lista'!$A$7:$R$128,5)))</f>
        <v/>
      </c>
      <c r="S12" s="47"/>
      <c r="T12" s="47"/>
      <c r="U12" s="47"/>
      <c r="V12" s="140"/>
      <c r="W12" s="4">
        <v>4</v>
      </c>
      <c r="X12" s="45" t="str">
        <f>UPPER(IF($A12="","",VLOOKUP($A12,'[4]ž round robin žrebna lista'!$A$7:$R$128,2)))</f>
        <v/>
      </c>
      <c r="Y12" s="45" t="str">
        <f>UPPER(IF($A12="","",VLOOKUP($A12,'[4]ž round robin žrebna lista'!$A$7:$R$128,3)))</f>
        <v>VUKOVIĆ, TAJA</v>
      </c>
      <c r="Z12" s="45" t="str">
        <f>PROPER(IF($A12="","",VLOOKUP($A12,'[4]ž round robin žrebna lista'!$A$7:$R$128,4)))</f>
        <v/>
      </c>
      <c r="AA12" s="45" t="str">
        <f>UPPER(IF($A12="","",VLOOKUP($A12,'[4]ž round robin žrebna lista'!$A$7:$R$128,5)))</f>
        <v/>
      </c>
      <c r="AB12" s="47" t="str">
        <f>IF(S12="","",IF(S12="1bb","1bb",IF(S12="4bb","4bb",IF(S12=1,0,M9))))</f>
        <v/>
      </c>
      <c r="AC12" s="47" t="str">
        <f>IF(T12="","",IF(T12="2bb","2bb",IF(T12="4bb","4bb",IF(T12=2,0,M10))))</f>
        <v/>
      </c>
      <c r="AD12" s="47" t="str">
        <f>IF(U12="","",IF(U12="3bb","3bb",IF(U12="4bb","4bb",IF(U12=3,0,M11))))</f>
        <v/>
      </c>
      <c r="AE12" s="46"/>
      <c r="AF12" s="48">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thickBot="1">
      <c r="A13" s="50"/>
      <c r="B13" s="51"/>
      <c r="C13" s="52"/>
      <c r="D13" s="53"/>
      <c r="E13" s="53"/>
      <c r="F13" s="54"/>
      <c r="G13" s="55"/>
      <c r="H13" s="55"/>
      <c r="I13" s="55"/>
      <c r="J13" s="56"/>
      <c r="K13" s="57"/>
      <c r="L13" s="57"/>
      <c r="N13" s="4"/>
      <c r="O13" s="11"/>
      <c r="P13" s="11"/>
      <c r="Q13" s="11"/>
      <c r="R13" s="11"/>
      <c r="S13" s="33"/>
      <c r="T13" s="33"/>
      <c r="U13" s="33"/>
      <c r="V13" s="141"/>
      <c r="W13" s="4"/>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5.5" customHeight="1" thickBot="1">
      <c r="A14" s="26"/>
      <c r="B14" s="315" t="s">
        <v>45</v>
      </c>
      <c r="C14" s="316"/>
      <c r="D14" s="317"/>
      <c r="E14" s="24"/>
      <c r="F14" s="25"/>
      <c r="G14" s="299"/>
      <c r="H14" s="299"/>
      <c r="I14" s="299"/>
      <c r="J14" s="299"/>
      <c r="K14" s="300" t="s">
        <v>8</v>
      </c>
      <c r="L14" s="300"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t="s">
        <v>11</v>
      </c>
      <c r="D15" s="29" t="s">
        <v>12</v>
      </c>
      <c r="E15" s="59" t="s">
        <v>13</v>
      </c>
      <c r="F15" s="29" t="s">
        <v>14</v>
      </c>
      <c r="G15" s="299"/>
      <c r="H15" s="299"/>
      <c r="I15" s="299"/>
      <c r="J15" s="299"/>
      <c r="K15" s="300"/>
      <c r="L15" s="300"/>
      <c r="M15" s="74"/>
      <c r="N15" s="31"/>
      <c r="O15" s="32" t="s">
        <v>11</v>
      </c>
      <c r="P15" s="32" t="s">
        <v>12</v>
      </c>
      <c r="Q15" s="32" t="s">
        <v>13</v>
      </c>
      <c r="R15" s="32" t="s">
        <v>14</v>
      </c>
      <c r="S15" s="33"/>
      <c r="T15" s="31"/>
      <c r="U15" s="31"/>
      <c r="V15" s="31"/>
      <c r="W15" s="31"/>
      <c r="X15" s="32" t="s">
        <v>11</v>
      </c>
      <c r="Y15" s="32" t="s">
        <v>12</v>
      </c>
      <c r="Z15" s="32" t="s">
        <v>13</v>
      </c>
      <c r="AA15" s="32" t="s">
        <v>14</v>
      </c>
      <c r="AB15" s="139"/>
      <c r="AC15" s="139"/>
      <c r="AD15" s="139"/>
      <c r="AE15" s="139"/>
      <c r="AF15" s="34" t="s">
        <v>15</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69" customHeight="1">
      <c r="A16" s="36">
        <v>2</v>
      </c>
      <c r="B16" s="37">
        <v>1</v>
      </c>
      <c r="C16" s="38" t="str">
        <f>UPPER(IF($A16="","",VLOOKUP($A16,'[4]ž round robin žrebna lista'!$A$7:$R$128,2)))</f>
        <v/>
      </c>
      <c r="D16" s="39" t="str">
        <f>UPPER(IF($A16="","",VLOOKUP($A16,'[4]ž round robin žrebna lista'!$A$7:$R$128,3)))</f>
        <v>COKAN, VARIS</v>
      </c>
      <c r="E16" s="39" t="str">
        <f>PROPER(IF($A16="","",VLOOKUP($A16,'[4]ž round robin žrebna lista'!$A$7:$R$128,4)))</f>
        <v/>
      </c>
      <c r="F16" s="40" t="str">
        <f>UPPER(IF($A16="","",VLOOKUP($A16,'[4]ž round robin žrebna lista'!$A$7:$R$128,5)))</f>
        <v/>
      </c>
      <c r="G16" s="41"/>
      <c r="H16" s="42" t="s">
        <v>98</v>
      </c>
      <c r="I16" s="42" t="s">
        <v>98</v>
      </c>
      <c r="J16" s="42"/>
      <c r="K16" s="43">
        <v>2</v>
      </c>
      <c r="L16" s="43">
        <v>1</v>
      </c>
      <c r="M16" s="74">
        <f>IF($A16="","",VLOOKUP($A16,'[4]ž round robin žrebna lista'!$A$7:$R$128,14))</f>
        <v>0</v>
      </c>
      <c r="N16" s="4">
        <v>1</v>
      </c>
      <c r="O16" s="45" t="str">
        <f>UPPER(IF($A16="","",VLOOKUP($A16,'[4]ž round robin žrebna lista'!$A$7:$R$128,2)))</f>
        <v/>
      </c>
      <c r="P16" s="45" t="str">
        <f>UPPER(IF($A16="","",VLOOKUP($A16,'[4]ž round robin žrebna lista'!$A$7:$R$128,3)))</f>
        <v>COKAN, VARIS</v>
      </c>
      <c r="Q16" s="45" t="str">
        <f>PROPER(IF($A16="","",VLOOKUP($A16,'[4]ž round robin žrebna lista'!$A$7:$R$128,4)))</f>
        <v/>
      </c>
      <c r="R16" s="45" t="str">
        <f>UPPER(IF($A16="","",VLOOKUP($A16,'[4]ž round robin žrebna lista'!$A$7:$R$128,5)))</f>
        <v/>
      </c>
      <c r="S16" s="140"/>
      <c r="T16" s="47"/>
      <c r="U16" s="47"/>
      <c r="V16" s="47"/>
      <c r="W16" s="4">
        <v>1</v>
      </c>
      <c r="X16" s="45" t="str">
        <f>UPPER(IF($A16="","",VLOOKUP($A16,'[4]ž round robin žrebna lista'!$A$7:$R$128,2)))</f>
        <v/>
      </c>
      <c r="Y16" s="45" t="str">
        <f>UPPER(IF($A16="","",VLOOKUP($A16,'[4]ž round robin žrebna lista'!$A$7:$R$128,3)))</f>
        <v>COKAN, VARIS</v>
      </c>
      <c r="Z16" s="45" t="str">
        <f>PROPER(IF($A16="","",VLOOKUP($A16,'[4]ž round robin žrebna lista'!$A$7:$R$128,4)))</f>
        <v/>
      </c>
      <c r="AA16" s="45" t="str">
        <f>UPPER(IF($A16="","",VLOOKUP($A16,'[4]ž round robin žrebna lista'!$A$7:$R$128,5)))</f>
        <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6">
        <v>5</v>
      </c>
      <c r="B17" s="37">
        <v>2</v>
      </c>
      <c r="C17" s="38" t="str">
        <f>UPPER(IF($A17="","",VLOOKUP($A17,'[4]ž round robin žrebna lista'!$A$7:$R$128,2)))</f>
        <v/>
      </c>
      <c r="D17" s="39" t="str">
        <f>UPPER(IF($A17="","",VLOOKUP($A17,'[4]ž round robin žrebna lista'!$A$7:$R$128,3)))</f>
        <v>REMIŠTAR, LANA</v>
      </c>
      <c r="E17" s="39" t="str">
        <f>PROPER(IF($A17="","",VLOOKUP($A17,'[4]ž round robin žrebna lista'!$A$7:$R$128,4)))</f>
        <v/>
      </c>
      <c r="F17" s="40" t="str">
        <f>UPPER(IF($A17="","",VLOOKUP($A17,'[4]ž round robin žrebna lista'!$A$7:$R$128,5)))</f>
        <v/>
      </c>
      <c r="G17" s="42" t="s">
        <v>128</v>
      </c>
      <c r="H17" s="41"/>
      <c r="I17" s="42" t="s">
        <v>98</v>
      </c>
      <c r="J17" s="42"/>
      <c r="K17" s="43">
        <v>1</v>
      </c>
      <c r="L17" s="43">
        <v>2</v>
      </c>
      <c r="M17" s="74">
        <f>IF($A17="","",VLOOKUP($A17,'[4]ž round robin žrebna lista'!$A$7:$R$128,14))</f>
        <v>0</v>
      </c>
      <c r="N17" s="4">
        <v>2</v>
      </c>
      <c r="O17" s="45" t="str">
        <f>UPPER(IF($A17="","",VLOOKUP($A17,'[4]ž round robin žrebna lista'!$A$7:$R$128,2)))</f>
        <v/>
      </c>
      <c r="P17" s="45" t="str">
        <f>UPPER(IF($A17="","",VLOOKUP($A17,'[4]ž round robin žrebna lista'!$A$7:$R$128,3)))</f>
        <v>REMIŠTAR, LANA</v>
      </c>
      <c r="Q17" s="45" t="str">
        <f>PROPER(IF($A17="","",VLOOKUP($A17,'[4]ž round robin žrebna lista'!$A$7:$R$128,4)))</f>
        <v/>
      </c>
      <c r="R17" s="45" t="str">
        <f>UPPER(IF($A17="","",VLOOKUP($A17,'[4]ž round robin žrebna lista'!$A$7:$R$128,5)))</f>
        <v/>
      </c>
      <c r="S17" s="47"/>
      <c r="T17" s="140"/>
      <c r="U17" s="47"/>
      <c r="V17" s="47"/>
      <c r="W17" s="4">
        <v>2</v>
      </c>
      <c r="X17" s="45" t="str">
        <f>UPPER(IF($A17="","",VLOOKUP($A17,'[4]ž round robin žrebna lista'!$A$7:$R$128,2)))</f>
        <v/>
      </c>
      <c r="Y17" s="45" t="str">
        <f>UPPER(IF($A17="","",VLOOKUP($A17,'[4]ž round robin žrebna lista'!$A$7:$R$128,3)))</f>
        <v>REMIŠTAR, LANA</v>
      </c>
      <c r="Z17" s="45" t="str">
        <f>PROPER(IF($A17="","",VLOOKUP($A17,'[4]ž round robin žrebna lista'!$A$7:$R$128,4)))</f>
        <v/>
      </c>
      <c r="AA17" s="45" t="str">
        <f>UPPER(IF($A17="","",VLOOKUP($A17,'[4]ž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6">
        <v>8</v>
      </c>
      <c r="B18" s="37">
        <v>3</v>
      </c>
      <c r="C18" s="38" t="str">
        <f>UPPER(IF($A18="","",VLOOKUP($A18,'[4]ž round robin žrebna lista'!$A$7:$R$128,2)))</f>
        <v/>
      </c>
      <c r="D18" s="39" t="str">
        <f>UPPER(IF($A18="","",VLOOKUP($A18,'[4]ž round robin žrebna lista'!$A$7:$R$128,3)))</f>
        <v>ZLATANOVIĆ, ZOJA</v>
      </c>
      <c r="E18" s="39" t="str">
        <f>PROPER(IF($A18="","",VLOOKUP($A18,'[4]ž round robin žrebna lista'!$A$7:$R$128,4)))</f>
        <v/>
      </c>
      <c r="F18" s="40" t="str">
        <f>UPPER(IF($A18="","",VLOOKUP($A18,'[4]ž round robin žrebna lista'!$A$7:$R$128,5)))</f>
        <v/>
      </c>
      <c r="G18" s="42" t="s">
        <v>128</v>
      </c>
      <c r="H18" s="42" t="s">
        <v>128</v>
      </c>
      <c r="I18" s="41"/>
      <c r="J18" s="42"/>
      <c r="K18" s="43"/>
      <c r="L18" s="43">
        <v>3</v>
      </c>
      <c r="M18" s="74">
        <f>IF($A18="","",VLOOKUP($A18,'[4]ž round robin žrebna lista'!$A$7:$R$128,14))</f>
        <v>0</v>
      </c>
      <c r="N18" s="4">
        <v>3</v>
      </c>
      <c r="O18" s="45" t="str">
        <f>UPPER(IF($A18="","",VLOOKUP($A18,'[4]ž round robin žrebna lista'!$A$7:$R$128,2)))</f>
        <v/>
      </c>
      <c r="P18" s="45" t="str">
        <f>UPPER(IF($A18="","",VLOOKUP($A18,'[4]ž round robin žrebna lista'!$A$7:$R$128,3)))</f>
        <v>ZLATANOVIĆ, ZOJA</v>
      </c>
      <c r="Q18" s="45" t="str">
        <f>PROPER(IF($A18="","",VLOOKUP($A18,'[4]ž round robin žrebna lista'!$A$7:$R$128,4)))</f>
        <v/>
      </c>
      <c r="R18" s="45" t="str">
        <f>UPPER(IF($A18="","",VLOOKUP($A18,'[4]ž round robin žrebna lista'!$A$7:$R$128,5)))</f>
        <v/>
      </c>
      <c r="S18" s="47"/>
      <c r="T18" s="47"/>
      <c r="U18" s="140"/>
      <c r="V18" s="47"/>
      <c r="W18" s="4">
        <v>3</v>
      </c>
      <c r="X18" s="45" t="str">
        <f>UPPER(IF($A18="","",VLOOKUP($A18,'[4]ž round robin žrebna lista'!$A$7:$R$128,2)))</f>
        <v/>
      </c>
      <c r="Y18" s="45" t="str">
        <f>UPPER(IF($A18="","",VLOOKUP($A18,'[4]ž round robin žrebna lista'!$A$7:$R$128,3)))</f>
        <v>ZLATANOVIĆ, ZOJA</v>
      </c>
      <c r="Z18" s="45" t="str">
        <f>PROPER(IF($A18="","",VLOOKUP($A18,'[4]ž round robin žrebna lista'!$A$7:$R$128,4)))</f>
        <v/>
      </c>
      <c r="AA18" s="45" t="str">
        <f>UPPER(IF($A18="","",VLOOKUP($A18,'[4]ž round robin žrebna lista'!$A$7:$R$128,5)))</f>
        <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69" customHeight="1">
      <c r="A19" s="36"/>
      <c r="B19" s="37">
        <v>4</v>
      </c>
      <c r="C19" s="38" t="str">
        <f>UPPER(IF($A19="","",VLOOKUP($A19,'[4]ž round robin žrebna lista'!$A$7:$R$128,2)))</f>
        <v/>
      </c>
      <c r="D19" s="39" t="str">
        <f>UPPER(IF($A19="","",VLOOKUP($A19,'[4]ž round robin žrebna lista'!$A$7:$R$128,3)))</f>
        <v/>
      </c>
      <c r="E19" s="39" t="str">
        <f>PROPER(IF($A19="","",VLOOKUP($A19,'[4]ž round robin žrebna lista'!$A$7:$R$128,4)))</f>
        <v/>
      </c>
      <c r="F19" s="40" t="str">
        <f>UPPER(IF($A19="","",VLOOKUP($A19,'[4]ž round robin žrebna lista'!$A$7:$R$128,5)))</f>
        <v/>
      </c>
      <c r="G19" s="42"/>
      <c r="H19" s="42"/>
      <c r="I19" s="42"/>
      <c r="J19" s="41"/>
      <c r="K19" s="43"/>
      <c r="L19" s="43"/>
      <c r="M19" s="74" t="str">
        <f>IF($A19="","",VLOOKUP($A19,'[4]ž round robin žrebna lista'!$A$7:$R$128,14))</f>
        <v/>
      </c>
      <c r="N19" s="4">
        <v>4</v>
      </c>
      <c r="O19" s="45" t="str">
        <f>UPPER(IF($A19="","",VLOOKUP($A19,'[4]ž round robin žrebna lista'!$A$7:$R$128,2)))</f>
        <v/>
      </c>
      <c r="P19" s="45" t="str">
        <f>UPPER(IF($A19="","",VLOOKUP($A19,'[4]ž round robin žrebna lista'!$A$7:$R$128,3)))</f>
        <v/>
      </c>
      <c r="Q19" s="45" t="str">
        <f>PROPER(IF($A19="","",VLOOKUP($A19,'[4]ž round robin žrebna lista'!$A$7:$R$128,4)))</f>
        <v/>
      </c>
      <c r="R19" s="45" t="str">
        <f>UPPER(IF($A19="","",VLOOKUP($A19,'[4]ž round robin žrebna lista'!$A$7:$R$128,5)))</f>
        <v/>
      </c>
      <c r="S19" s="47"/>
      <c r="T19" s="47"/>
      <c r="U19" s="47"/>
      <c r="V19" s="140"/>
      <c r="W19" s="4">
        <v>4</v>
      </c>
      <c r="X19" s="45" t="str">
        <f>UPPER(IF($A19="","",VLOOKUP($A19,'[4]ž round robin žrebna lista'!$A$7:$R$128,2)))</f>
        <v/>
      </c>
      <c r="Y19" s="45" t="str">
        <f>UPPER(IF($A19="","",VLOOKUP($A19,'[4]ž round robin žrebna lista'!$A$7:$R$128,3)))</f>
        <v/>
      </c>
      <c r="Z19" s="45" t="str">
        <f>PROPER(IF($A19="","",VLOOKUP($A19,'[4]ž round robin žrebna lista'!$A$7:$R$128,4)))</f>
        <v/>
      </c>
      <c r="AA19" s="45" t="str">
        <f>UPPER(IF($A19="","",VLOOKUP($A19,'[4]ž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5.5" customHeight="1" thickBot="1">
      <c r="A20" s="50"/>
      <c r="B20" s="51"/>
      <c r="C20" s="52"/>
      <c r="D20" s="53"/>
      <c r="E20" s="53"/>
      <c r="F20" s="54"/>
      <c r="G20" s="55"/>
      <c r="H20" s="55"/>
      <c r="I20" s="55"/>
      <c r="J20" s="56"/>
      <c r="K20" s="57"/>
      <c r="L20" s="57"/>
      <c r="N20" s="4"/>
      <c r="O20" s="11"/>
      <c r="P20" s="11"/>
      <c r="Q20" s="11"/>
      <c r="R20" s="11"/>
      <c r="S20" s="33"/>
      <c r="T20" s="33"/>
      <c r="U20" s="33"/>
      <c r="V20" s="141"/>
      <c r="W20" s="4"/>
      <c r="X20" s="11"/>
      <c r="Y20" s="11"/>
      <c r="Z20" s="11"/>
      <c r="AA20" s="11"/>
      <c r="AB20" s="33"/>
      <c r="AC20" s="33"/>
      <c r="AD20" s="33"/>
      <c r="AE20" s="58"/>
      <c r="AF20" s="32"/>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
      <c r="B21" s="315" t="s">
        <v>175</v>
      </c>
      <c r="C21" s="316"/>
      <c r="D21" s="317"/>
      <c r="E21" s="24"/>
      <c r="F21" s="25"/>
      <c r="G21" s="299"/>
      <c r="H21" s="299"/>
      <c r="I21" s="299"/>
      <c r="J21" s="299"/>
      <c r="K21" s="300" t="s">
        <v>8</v>
      </c>
      <c r="L21" s="300"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5" customFormat="1" ht="40.5" customHeight="1">
      <c r="A22" s="142"/>
      <c r="B22" s="142"/>
      <c r="C22" s="29" t="s">
        <v>11</v>
      </c>
      <c r="D22" s="29" t="s">
        <v>12</v>
      </c>
      <c r="E22" s="59" t="s">
        <v>13</v>
      </c>
      <c r="F22" s="29" t="s">
        <v>14</v>
      </c>
      <c r="G22" s="299"/>
      <c r="H22" s="299"/>
      <c r="I22" s="299"/>
      <c r="J22" s="299"/>
      <c r="K22" s="300"/>
      <c r="L22" s="300"/>
      <c r="M22" s="74"/>
      <c r="N22" s="31"/>
      <c r="O22" s="32" t="s">
        <v>11</v>
      </c>
      <c r="P22" s="32" t="s">
        <v>12</v>
      </c>
      <c r="Q22" s="32" t="s">
        <v>13</v>
      </c>
      <c r="R22" s="32" t="s">
        <v>14</v>
      </c>
      <c r="S22" s="33"/>
      <c r="T22" s="31"/>
      <c r="U22" s="31"/>
      <c r="V22" s="31"/>
      <c r="W22" s="31"/>
      <c r="X22" s="32" t="s">
        <v>11</v>
      </c>
      <c r="Y22" s="32" t="s">
        <v>12</v>
      </c>
      <c r="Z22" s="32" t="s">
        <v>13</v>
      </c>
      <c r="AA22" s="32" t="s">
        <v>14</v>
      </c>
      <c r="AB22" s="139"/>
      <c r="AC22" s="139"/>
      <c r="AD22" s="139"/>
      <c r="AE22" s="139"/>
      <c r="AF22" s="34" t="s">
        <v>15</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ht="69" customHeight="1">
      <c r="A23" s="36">
        <v>3</v>
      </c>
      <c r="B23" s="37">
        <v>1</v>
      </c>
      <c r="C23" s="38" t="str">
        <f>UPPER(IF($A23="","",VLOOKUP($A23,'[4]ž round robin žrebna lista'!$A$7:$R$128,2)))</f>
        <v/>
      </c>
      <c r="D23" s="39" t="str">
        <f>UPPER(IF($A23="","",VLOOKUP($A23,'[4]ž round robin žrebna lista'!$A$7:$R$128,3)))</f>
        <v>DJURIĆ, MILA MILICA</v>
      </c>
      <c r="E23" s="39" t="str">
        <f>PROPER(IF($A23="","",VLOOKUP($A23,'[4]ž round robin žrebna lista'!$A$7:$R$128,4)))</f>
        <v/>
      </c>
      <c r="F23" s="40" t="str">
        <f>UPPER(IF($A23="","",VLOOKUP($A23,'[4]ž round robin žrebna lista'!$A$7:$R$128,5)))</f>
        <v/>
      </c>
      <c r="G23" s="41"/>
      <c r="H23" s="42" t="s">
        <v>98</v>
      </c>
      <c r="I23" s="42" t="s">
        <v>98</v>
      </c>
      <c r="J23" s="42"/>
      <c r="K23" s="43">
        <v>2</v>
      </c>
      <c r="L23" s="43">
        <v>1</v>
      </c>
      <c r="M23" s="74">
        <f>IF($A23="","",VLOOKUP($A23,'[4]ž round robin žrebna lista'!$A$7:$R$128,14))</f>
        <v>0</v>
      </c>
      <c r="N23" s="4">
        <v>1</v>
      </c>
      <c r="O23" s="45" t="str">
        <f>UPPER(IF($A23="","",VLOOKUP($A23,'[4]ž round robin žrebna lista'!$A$7:$R$128,2)))</f>
        <v/>
      </c>
      <c r="P23" s="45" t="str">
        <f>UPPER(IF($A23="","",VLOOKUP($A23,'[4]ž round robin žrebna lista'!$A$7:$R$128,3)))</f>
        <v>DJURIĆ, MILA MILICA</v>
      </c>
      <c r="Q23" s="45" t="str">
        <f>PROPER(IF($A23="","",VLOOKUP($A23,'[4]ž round robin žrebna lista'!$A$7:$R$128,4)))</f>
        <v/>
      </c>
      <c r="R23" s="45" t="str">
        <f>UPPER(IF($A23="","",VLOOKUP($A23,'[4]ž round robin žrebna lista'!$A$7:$R$128,5)))</f>
        <v/>
      </c>
      <c r="S23" s="140"/>
      <c r="T23" s="47"/>
      <c r="U23" s="47"/>
      <c r="V23" s="47"/>
      <c r="W23" s="4">
        <v>1</v>
      </c>
      <c r="X23" s="45" t="str">
        <f>UPPER(IF($A23="","",VLOOKUP($A23,'[4]ž round robin žrebna lista'!$A$7:$R$128,2)))</f>
        <v/>
      </c>
      <c r="Y23" s="45" t="str">
        <f>UPPER(IF($A23="","",VLOOKUP($A23,'[4]ž round robin žrebna lista'!$A$7:$R$128,3)))</f>
        <v>DJURIĆ, MILA MILICA</v>
      </c>
      <c r="Z23" s="45" t="str">
        <f>PROPER(IF($A23="","",VLOOKUP($A23,'[4]ž round robin žrebna lista'!$A$7:$R$128,4)))</f>
        <v/>
      </c>
      <c r="AA23" s="45" t="str">
        <f>UPPER(IF($A23="","",VLOOKUP($A23,'[4]ž round robin žrebna lista'!$A$7:$R$128,5)))</f>
        <v/>
      </c>
      <c r="AB23" s="46"/>
      <c r="AC23" s="47" t="str">
        <f>IF(T23="","",IF(T23="1bb","1bb",IF(T23="2bb","2bb",IF(T23=1,$M24,0))))</f>
        <v/>
      </c>
      <c r="AD23" s="47" t="str">
        <f>IF(U23="","",IF(U23="1bb","1bb",IF(U23="3bb","3bb",IF(U23=1,$M25,0))))</f>
        <v/>
      </c>
      <c r="AE23" s="47"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6">
        <v>6</v>
      </c>
      <c r="B24" s="37">
        <v>2</v>
      </c>
      <c r="C24" s="38" t="str">
        <f>UPPER(IF($A24="","",VLOOKUP($A24,'[4]ž round robin žrebna lista'!$A$7:$R$128,2)))</f>
        <v/>
      </c>
      <c r="D24" s="39" t="str">
        <f>UPPER(IF($A24="","",VLOOKUP($A24,'[4]ž round robin žrebna lista'!$A$7:$R$128,3)))</f>
        <v>SATLER, ISABELLA</v>
      </c>
      <c r="E24" s="39" t="str">
        <f>PROPER(IF($A24="","",VLOOKUP($A24,'[4]ž round robin žrebna lista'!$A$7:$R$128,4)))</f>
        <v/>
      </c>
      <c r="F24" s="40" t="str">
        <f>UPPER(IF($A24="","",VLOOKUP($A24,'[4]ž round robin žrebna lista'!$A$7:$R$128,5)))</f>
        <v/>
      </c>
      <c r="G24" s="42" t="s">
        <v>128</v>
      </c>
      <c r="H24" s="41"/>
      <c r="I24" s="42" t="s">
        <v>71</v>
      </c>
      <c r="J24" s="42"/>
      <c r="K24" s="43"/>
      <c r="L24" s="43">
        <v>3</v>
      </c>
      <c r="M24" s="74">
        <f>IF($A24="","",VLOOKUP($A24,'[4]ž round robin žrebna lista'!$A$7:$R$128,14))</f>
        <v>0</v>
      </c>
      <c r="N24" s="4">
        <v>2</v>
      </c>
      <c r="O24" s="45" t="str">
        <f>UPPER(IF($A24="","",VLOOKUP($A24,'[4]ž round robin žrebna lista'!$A$7:$R$128,2)))</f>
        <v/>
      </c>
      <c r="P24" s="45" t="str">
        <f>UPPER(IF($A24="","",VLOOKUP($A24,'[4]ž round robin žrebna lista'!$A$7:$R$128,3)))</f>
        <v>SATLER, ISABELLA</v>
      </c>
      <c r="Q24" s="45" t="str">
        <f>PROPER(IF($A24="","",VLOOKUP($A24,'[4]ž round robin žrebna lista'!$A$7:$R$128,4)))</f>
        <v/>
      </c>
      <c r="R24" s="45" t="str">
        <f>UPPER(IF($A24="","",VLOOKUP($A24,'[4]ž round robin žrebna lista'!$A$7:$R$128,5)))</f>
        <v/>
      </c>
      <c r="S24" s="47"/>
      <c r="T24" s="140"/>
      <c r="U24" s="47"/>
      <c r="V24" s="47"/>
      <c r="W24" s="4">
        <v>2</v>
      </c>
      <c r="X24" s="45" t="str">
        <f>UPPER(IF($A24="","",VLOOKUP($A24,'[4]ž round robin žrebna lista'!$A$7:$R$128,2)))</f>
        <v/>
      </c>
      <c r="Y24" s="45" t="str">
        <f>UPPER(IF($A24="","",VLOOKUP($A24,'[4]ž round robin žrebna lista'!$A$7:$R$128,3)))</f>
        <v>SATLER, ISABELLA</v>
      </c>
      <c r="Z24" s="45" t="str">
        <f>PROPER(IF($A24="","",VLOOKUP($A24,'[4]ž round robin žrebna lista'!$A$7:$R$128,4)))</f>
        <v/>
      </c>
      <c r="AA24" s="45" t="str">
        <f>UPPER(IF($A24="","",VLOOKUP($A24,'[4]ž round robin žrebna lista'!$A$7:$R$128,5)))</f>
        <v/>
      </c>
      <c r="AB24" s="47" t="str">
        <f>IF(S24="","",IF(S24="1bb","1bb",IF(S24="2bb","2bb",IF(S24=1,0,M23))))</f>
        <v/>
      </c>
      <c r="AC24" s="46"/>
      <c r="AD24" s="47" t="str">
        <f>IF(U24="","",IF(U24="2bb","2bb",IF(U24="3bb","3bb",IF(U24=2,M25,0))))</f>
        <v/>
      </c>
      <c r="AE24" s="47"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6">
        <v>9</v>
      </c>
      <c r="B25" s="37">
        <v>3</v>
      </c>
      <c r="C25" s="38" t="str">
        <f>UPPER(IF($A25="","",VLOOKUP($A25,'[4]ž round robin žrebna lista'!$A$7:$R$128,2)))</f>
        <v/>
      </c>
      <c r="D25" s="39" t="str">
        <f>UPPER(IF($A25="","",VLOOKUP($A25,'[4]ž round robin žrebna lista'!$A$7:$R$128,3)))</f>
        <v>ŠKOFLEK, ISABELA</v>
      </c>
      <c r="E25" s="39" t="str">
        <f>PROPER(IF($A25="","",VLOOKUP($A25,'[4]ž round robin žrebna lista'!$A$7:$R$128,4)))</f>
        <v/>
      </c>
      <c r="F25" s="40" t="str">
        <f>UPPER(IF($A25="","",VLOOKUP($A25,'[4]ž round robin žrebna lista'!$A$7:$R$128,5)))</f>
        <v/>
      </c>
      <c r="G25" s="42" t="s">
        <v>128</v>
      </c>
      <c r="H25" s="42" t="s">
        <v>99</v>
      </c>
      <c r="I25" s="41"/>
      <c r="J25" s="42"/>
      <c r="K25" s="43">
        <v>1</v>
      </c>
      <c r="L25" s="43">
        <v>2</v>
      </c>
      <c r="M25" s="74">
        <f>IF($A25="","",VLOOKUP($A25,'[4]ž round robin žrebna lista'!$A$7:$R$128,14))</f>
        <v>0</v>
      </c>
      <c r="N25" s="4">
        <v>3</v>
      </c>
      <c r="O25" s="45" t="str">
        <f>UPPER(IF($A25="","",VLOOKUP($A25,'[4]ž round robin žrebna lista'!$A$7:$R$128,2)))</f>
        <v/>
      </c>
      <c r="P25" s="45" t="str">
        <f>UPPER(IF($A25="","",VLOOKUP($A25,'[4]ž round robin žrebna lista'!$A$7:$R$128,3)))</f>
        <v>ŠKOFLEK, ISABELA</v>
      </c>
      <c r="Q25" s="45" t="str">
        <f>PROPER(IF($A25="","",VLOOKUP($A25,'[4]ž round robin žrebna lista'!$A$7:$R$128,4)))</f>
        <v/>
      </c>
      <c r="R25" s="45" t="str">
        <f>UPPER(IF($A25="","",VLOOKUP($A25,'[4]ž round robin žrebna lista'!$A$7:$R$128,5)))</f>
        <v/>
      </c>
      <c r="S25" s="47"/>
      <c r="T25" s="47"/>
      <c r="U25" s="140"/>
      <c r="V25" s="47"/>
      <c r="W25" s="4">
        <v>3</v>
      </c>
      <c r="X25" s="45" t="str">
        <f>UPPER(IF($A25="","",VLOOKUP($A25,'[4]ž round robin žrebna lista'!$A$7:$R$128,2)))</f>
        <v/>
      </c>
      <c r="Y25" s="45" t="str">
        <f>UPPER(IF($A25="","",VLOOKUP($A25,'[4]ž round robin žrebna lista'!$A$7:$R$128,3)))</f>
        <v>ŠKOFLEK, ISABELA</v>
      </c>
      <c r="Z25" s="45" t="str">
        <f>PROPER(IF($A25="","",VLOOKUP($A25,'[4]ž round robin žrebna lista'!$A$7:$R$128,4)))</f>
        <v/>
      </c>
      <c r="AA25" s="45" t="str">
        <f>UPPER(IF($A25="","",VLOOKUP($A25,'[4]ž round robin žrebna lista'!$A$7:$R$128,5)))</f>
        <v/>
      </c>
      <c r="AB25" s="47" t="str">
        <f>IF(S25="","",IF(S25="1bb","1bb",IF(S25="3bb","3bb",IF(S25=1,0,M23))))</f>
        <v/>
      </c>
      <c r="AC25" s="47" t="str">
        <f>IF(T25="","",IF(T25="2bb","2bb",IF(T25="3bb","3bb",IF(T25=2,0,M24))))</f>
        <v/>
      </c>
      <c r="AD25" s="46"/>
      <c r="AE25" s="47"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6"/>
      <c r="B26" s="37">
        <v>4</v>
      </c>
      <c r="C26" s="38" t="str">
        <f>UPPER(IF($A26="","",VLOOKUP($A26,'[4]ž round robin žrebna lista'!$A$7:$R$128,2)))</f>
        <v/>
      </c>
      <c r="D26" s="39" t="str">
        <f>UPPER(IF($A26="","",VLOOKUP($A26,'[4]ž round robin žrebna lista'!$A$7:$R$128,3)))</f>
        <v/>
      </c>
      <c r="E26" s="39" t="str">
        <f>PROPER(IF($A26="","",VLOOKUP($A26,'[4]ž round robin žrebna lista'!$A$7:$R$128,4)))</f>
        <v/>
      </c>
      <c r="F26" s="40" t="str">
        <f>UPPER(IF($A26="","",VLOOKUP($A26,'[4]ž round robin žrebna lista'!$A$7:$R$128,5)))</f>
        <v/>
      </c>
      <c r="G26" s="42"/>
      <c r="H26" s="42"/>
      <c r="I26" s="42"/>
      <c r="J26" s="41"/>
      <c r="K26" s="43"/>
      <c r="L26" s="43"/>
      <c r="M26" s="74" t="str">
        <f>IF($A26="","",VLOOKUP($A26,'[4]ž round robin žrebna lista'!$A$7:$R$128,14))</f>
        <v/>
      </c>
      <c r="N26" s="4">
        <v>4</v>
      </c>
      <c r="O26" s="45" t="str">
        <f>UPPER(IF($A26="","",VLOOKUP($A26,'[4]ž round robin žrebna lista'!$A$7:$R$128,2)))</f>
        <v/>
      </c>
      <c r="P26" s="45" t="str">
        <f>UPPER(IF($A26="","",VLOOKUP($A26,'[4]ž round robin žrebna lista'!$A$7:$R$128,3)))</f>
        <v/>
      </c>
      <c r="Q26" s="45" t="str">
        <f>PROPER(IF($A26="","",VLOOKUP($A26,'[4]ž round robin žrebna lista'!$A$7:$R$128,4)))</f>
        <v/>
      </c>
      <c r="R26" s="45" t="str">
        <f>UPPER(IF($A26="","",VLOOKUP($A26,'[4]ž round robin žrebna lista'!$A$7:$R$128,5)))</f>
        <v/>
      </c>
      <c r="S26" s="47"/>
      <c r="T26" s="47"/>
      <c r="U26" s="47"/>
      <c r="V26" s="140"/>
      <c r="W26" s="4">
        <v>4</v>
      </c>
      <c r="X26" s="45" t="str">
        <f>UPPER(IF($A26="","",VLOOKUP($A26,'[4]ž round robin žrebna lista'!$A$7:$R$128,2)))</f>
        <v/>
      </c>
      <c r="Y26" s="45" t="str">
        <f>UPPER(IF($A26="","",VLOOKUP($A26,'[4]ž round robin žrebna lista'!$A$7:$R$128,3)))</f>
        <v/>
      </c>
      <c r="Z26" s="45" t="str">
        <f>PROPER(IF($A26="","",VLOOKUP($A26,'[4]ž round robin žrebna lista'!$A$7:$R$128,4)))</f>
        <v/>
      </c>
      <c r="AA26" s="45" t="str">
        <f>UPPER(IF($A26="","",VLOOKUP($A26,'[4]ž round robin žrebna lista'!$A$7:$R$128,5)))</f>
        <v/>
      </c>
      <c r="AB26" s="47" t="str">
        <f>IF(S26="","",IF(S26="1bb","1bb",IF(S26="4bb","4bb",IF(S26=1,0,M23))))</f>
        <v/>
      </c>
      <c r="AC26" s="47" t="str">
        <f>IF(T26="","",IF(T26="2bb","2bb",IF(T26="4bb","4bb",IF(T26=2,0,M24))))</f>
        <v/>
      </c>
      <c r="AD26" s="47" t="str">
        <f>IF(U26="","",IF(U26="3bb","3bb",IF(U26="4bb","4bb",IF(U26=3,0,M25))))</f>
        <v/>
      </c>
      <c r="AE26" s="46"/>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305"/>
      <c r="B27" s="305"/>
      <c r="C27" s="306"/>
      <c r="D27" s="306"/>
      <c r="E27" s="1"/>
      <c r="F27" s="60" t="s">
        <v>18</v>
      </c>
      <c r="G27" s="61" t="s">
        <v>59</v>
      </c>
      <c r="H27" s="61"/>
      <c r="I27" s="61"/>
      <c r="J27" s="62" t="s">
        <v>19</v>
      </c>
      <c r="K27" s="307"/>
      <c r="L27" s="307"/>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8" customFormat="1" ht="50.1" customHeight="1">
      <c r="A28" s="305"/>
      <c r="B28" s="305"/>
      <c r="C28" s="63" t="s">
        <v>20</v>
      </c>
      <c r="D28" s="1"/>
      <c r="E28" s="1"/>
      <c r="F28" s="64" t="s">
        <v>21</v>
      </c>
      <c r="G28" s="308" t="str">
        <f>'[4]vnos podatkov'!$E$10</f>
        <v>ANJA REGENT</v>
      </c>
      <c r="H28" s="308" t="str">
        <f>'[4]vnos podatkov'!$E$10</f>
        <v>ANJA REGENT</v>
      </c>
      <c r="I28" s="308" t="str">
        <f>'[4]vnos podatkov'!$E$10</f>
        <v>ANJA REGENT</v>
      </c>
      <c r="J28" s="62" t="s">
        <v>19</v>
      </c>
      <c r="K28" s="304"/>
      <c r="L28" s="304"/>
      <c r="M28" s="74"/>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12" ht="50.1" customHeight="1">
      <c r="A29" s="305"/>
      <c r="B29" s="305"/>
      <c r="C29" s="66" t="s">
        <v>22</v>
      </c>
      <c r="D29" s="1"/>
      <c r="E29" s="1"/>
      <c r="F29" s="60" t="s">
        <v>46</v>
      </c>
      <c r="G29" s="308"/>
      <c r="H29" s="308"/>
      <c r="I29" s="308"/>
      <c r="J29" s="62" t="s">
        <v>19</v>
      </c>
      <c r="K29" s="304"/>
      <c r="L29" s="304"/>
    </row>
    <row r="30" spans="1:255" ht="12.75">
      <c r="A30" s="305"/>
      <c r="B30" s="305"/>
      <c r="C30" s="305"/>
      <c r="D30" s="305"/>
      <c r="E30" s="305"/>
      <c r="F30" s="305"/>
      <c r="G30" s="305"/>
      <c r="H30" s="305"/>
      <c r="I30" s="305"/>
      <c r="J30" s="305"/>
      <c r="K30" s="305"/>
      <c r="L30" s="305"/>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8" customFormat="1" ht="30.6">
      <c r="A31" s="63"/>
      <c r="B31" s="63"/>
      <c r="C31" s="63"/>
      <c r="D31" s="63"/>
      <c r="E31" s="63"/>
      <c r="F31" s="5"/>
      <c r="G31" s="63"/>
      <c r="H31" s="63"/>
      <c r="I31" s="63"/>
      <c r="J31" s="63"/>
      <c r="K31" s="63"/>
      <c r="L31" s="63"/>
      <c r="M31" s="143"/>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2.75">
      <c r="A32" s="6"/>
      <c r="B32" s="71"/>
      <c r="C32" s="71"/>
      <c r="D32" s="71"/>
      <c r="E32" s="71"/>
      <c r="F32" s="71"/>
      <c r="G32" s="71"/>
      <c r="H32" s="71"/>
      <c r="I32" s="71"/>
      <c r="J32" s="71"/>
      <c r="K32" s="71"/>
      <c r="L32" s="71"/>
      <c r="M32" s="143"/>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5"/>
      <c r="K35" s="75"/>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5"/>
      <c r="K36" s="75"/>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5"/>
      <c r="K37" s="75"/>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5"/>
      <c r="K38" s="75"/>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5"/>
      <c r="K39" s="75"/>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5"/>
      <c r="K40" s="75"/>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5"/>
      <c r="K41" s="75"/>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5"/>
      <c r="K42" s="75"/>
      <c r="N42" s="76"/>
      <c r="O42" s="76"/>
      <c r="P42" s="76"/>
      <c r="Q42" s="76"/>
      <c r="R42" s="76"/>
      <c r="S42" s="76"/>
      <c r="T42" s="76"/>
    </row>
    <row r="43" spans="10:20" ht="30">
      <c r="J43" s="75"/>
      <c r="K43" s="75"/>
      <c r="N43" s="76"/>
      <c r="O43" s="76"/>
      <c r="P43" s="76"/>
      <c r="Q43" s="76"/>
      <c r="R43" s="76"/>
      <c r="S43" s="76"/>
      <c r="T43" s="76"/>
    </row>
    <row r="44" spans="10:20" ht="30">
      <c r="J44" s="75"/>
      <c r="K44" s="75"/>
      <c r="N44" s="76"/>
      <c r="O44" s="76"/>
      <c r="P44" s="76"/>
      <c r="Q44" s="76"/>
      <c r="R44" s="76"/>
      <c r="S44" s="76"/>
      <c r="T44" s="76"/>
    </row>
    <row r="45" spans="10:20" ht="30">
      <c r="J45" s="75"/>
      <c r="K45" s="75"/>
      <c r="N45" s="76"/>
      <c r="O45" s="76"/>
      <c r="P45" s="76"/>
      <c r="Q45" s="76"/>
      <c r="R45" s="76"/>
      <c r="S45" s="76"/>
      <c r="T45" s="76"/>
    </row>
    <row r="46" spans="10:20" ht="30">
      <c r="J46" s="75"/>
      <c r="K46" s="75"/>
      <c r="N46" s="76"/>
      <c r="O46" s="76"/>
      <c r="P46" s="76"/>
      <c r="Q46" s="76"/>
      <c r="R46" s="76"/>
      <c r="S46" s="76"/>
      <c r="T46" s="76"/>
    </row>
    <row r="47" spans="10:20" ht="30">
      <c r="J47" s="75"/>
      <c r="K47" s="75"/>
      <c r="N47" s="76"/>
      <c r="O47" s="76"/>
      <c r="P47" s="76"/>
      <c r="Q47" s="76"/>
      <c r="R47" s="76"/>
      <c r="S47" s="76"/>
      <c r="T47" s="76"/>
    </row>
    <row r="48" spans="10:20" ht="30">
      <c r="J48" s="75"/>
      <c r="K48" s="75"/>
      <c r="N48" s="76"/>
      <c r="O48" s="76"/>
      <c r="P48" s="76"/>
      <c r="Q48" s="76"/>
      <c r="R48" s="76"/>
      <c r="S48" s="76"/>
      <c r="T48" s="76"/>
    </row>
    <row r="49" spans="10:20" ht="30">
      <c r="J49" s="75"/>
      <c r="K49" s="75"/>
      <c r="N49" s="76"/>
      <c r="O49" s="76"/>
      <c r="P49" s="76"/>
      <c r="Q49" s="76"/>
      <c r="R49" s="76"/>
      <c r="S49" s="76"/>
      <c r="T49" s="76"/>
    </row>
    <row r="50" spans="10:20" ht="30">
      <c r="J50" s="75"/>
      <c r="K50" s="75"/>
      <c r="N50" s="76"/>
      <c r="O50" s="76"/>
      <c r="P50" s="76"/>
      <c r="Q50" s="76"/>
      <c r="R50" s="76"/>
      <c r="S50" s="76"/>
      <c r="T50" s="76"/>
    </row>
    <row r="51" spans="10:20" ht="30">
      <c r="J51" s="75"/>
      <c r="K51" s="75"/>
      <c r="N51" s="76"/>
      <c r="O51" s="76"/>
      <c r="P51" s="76"/>
      <c r="Q51" s="76"/>
      <c r="R51" s="76"/>
      <c r="S51" s="76"/>
      <c r="T51" s="76"/>
    </row>
    <row r="52" spans="10:20" ht="30">
      <c r="J52" s="75"/>
      <c r="K52" s="75"/>
      <c r="N52" s="76"/>
      <c r="O52" s="76"/>
      <c r="P52" s="76"/>
      <c r="Q52" s="76"/>
      <c r="R52" s="76"/>
      <c r="S52" s="76"/>
      <c r="T52" s="76"/>
    </row>
    <row r="53" spans="10:20" ht="30">
      <c r="J53" s="75"/>
      <c r="K53" s="75"/>
      <c r="N53" s="76"/>
      <c r="O53" s="76"/>
      <c r="P53" s="76"/>
      <c r="Q53" s="76"/>
      <c r="R53" s="76"/>
      <c r="S53" s="76"/>
      <c r="T53" s="76"/>
    </row>
    <row r="54" spans="10:20" ht="30">
      <c r="J54" s="75"/>
      <c r="K54" s="75"/>
      <c r="N54" s="76"/>
      <c r="O54" s="76"/>
      <c r="P54" s="76"/>
      <c r="Q54" s="76"/>
      <c r="R54" s="76"/>
      <c r="S54" s="76"/>
      <c r="T54" s="76"/>
    </row>
    <row r="55" spans="10:20" ht="30">
      <c r="J55" s="75"/>
      <c r="K55" s="75"/>
      <c r="N55" s="76"/>
      <c r="O55" s="76"/>
      <c r="P55" s="76"/>
      <c r="Q55" s="76"/>
      <c r="R55" s="76"/>
      <c r="S55" s="76"/>
      <c r="T55" s="76"/>
    </row>
    <row r="56" spans="10:20" ht="30">
      <c r="J56" s="75"/>
      <c r="K56" s="75"/>
      <c r="N56" s="76"/>
      <c r="O56" s="76"/>
      <c r="P56" s="76"/>
      <c r="Q56" s="76"/>
      <c r="R56" s="76"/>
      <c r="S56" s="76"/>
      <c r="T56" s="76"/>
    </row>
    <row r="57" spans="10:20" ht="30">
      <c r="J57" s="75"/>
      <c r="K57" s="75"/>
      <c r="N57" s="76"/>
      <c r="O57" s="76"/>
      <c r="P57" s="76"/>
      <c r="Q57" s="76"/>
      <c r="R57" s="76"/>
      <c r="S57" s="76"/>
      <c r="T57" s="76"/>
    </row>
    <row r="58" spans="10:20" ht="30">
      <c r="J58" s="75"/>
      <c r="K58" s="75"/>
      <c r="N58" s="76"/>
      <c r="O58" s="76"/>
      <c r="P58" s="76"/>
      <c r="Q58" s="76"/>
      <c r="R58" s="76"/>
      <c r="S58" s="76"/>
      <c r="T58" s="76"/>
    </row>
    <row r="59" spans="10:20" ht="30">
      <c r="J59" s="75"/>
      <c r="K59" s="75"/>
      <c r="N59" s="76"/>
      <c r="O59" s="76"/>
      <c r="P59" s="76"/>
      <c r="Q59" s="76"/>
      <c r="R59" s="76"/>
      <c r="S59" s="76"/>
      <c r="T59" s="76"/>
    </row>
    <row r="60" spans="10:20" ht="30">
      <c r="J60" s="75"/>
      <c r="K60" s="75"/>
      <c r="N60" s="76"/>
      <c r="O60" s="76"/>
      <c r="P60" s="76"/>
      <c r="Q60" s="76"/>
      <c r="R60" s="76"/>
      <c r="S60" s="76"/>
      <c r="T60" s="76"/>
    </row>
    <row r="61" spans="10:20" ht="30">
      <c r="J61" s="75"/>
      <c r="K61" s="75"/>
      <c r="N61" s="76"/>
      <c r="O61" s="76"/>
      <c r="P61" s="76"/>
      <c r="Q61" s="76"/>
      <c r="R61" s="76"/>
      <c r="S61" s="76"/>
      <c r="T61" s="76"/>
    </row>
    <row r="62" spans="10:20" ht="30">
      <c r="J62" s="75"/>
      <c r="K62" s="75"/>
      <c r="N62" s="76"/>
      <c r="O62" s="76"/>
      <c r="P62" s="76"/>
      <c r="Q62" s="76"/>
      <c r="R62" s="76"/>
      <c r="S62" s="76"/>
      <c r="T62" s="76"/>
    </row>
    <row r="63" spans="10:20" ht="30">
      <c r="J63" s="75"/>
      <c r="K63" s="75"/>
      <c r="N63" s="76"/>
      <c r="O63" s="76"/>
      <c r="P63" s="76"/>
      <c r="Q63" s="76"/>
      <c r="R63" s="76"/>
      <c r="S63" s="76"/>
      <c r="T63" s="76"/>
    </row>
    <row r="64" spans="10:20" ht="30">
      <c r="J64" s="75"/>
      <c r="K64" s="75"/>
      <c r="N64" s="76"/>
      <c r="O64" s="76"/>
      <c r="P64" s="76"/>
      <c r="Q64" s="76"/>
      <c r="R64" s="76"/>
      <c r="S64" s="76"/>
      <c r="T64" s="76"/>
    </row>
    <row r="65" spans="10:20" ht="30">
      <c r="J65" s="75"/>
      <c r="K65" s="75"/>
      <c r="N65" s="76"/>
      <c r="O65" s="76"/>
      <c r="P65" s="76"/>
      <c r="Q65" s="76"/>
      <c r="R65" s="76"/>
      <c r="S65" s="76"/>
      <c r="T65" s="76"/>
    </row>
    <row r="66" spans="10:20" ht="30">
      <c r="J66" s="75"/>
      <c r="K66" s="75"/>
      <c r="N66" s="76"/>
      <c r="O66" s="76"/>
      <c r="P66" s="76"/>
      <c r="Q66" s="76"/>
      <c r="R66" s="76"/>
      <c r="S66" s="76"/>
      <c r="T66" s="76"/>
    </row>
    <row r="67" spans="10:20" ht="30">
      <c r="J67" s="75"/>
      <c r="K67" s="75"/>
      <c r="N67" s="76"/>
      <c r="O67" s="76"/>
      <c r="P67" s="76"/>
      <c r="Q67" s="76"/>
      <c r="R67" s="76"/>
      <c r="S67" s="76"/>
      <c r="T67" s="76"/>
    </row>
    <row r="68" spans="10:20" ht="30">
      <c r="J68" s="75"/>
      <c r="K68" s="75"/>
      <c r="N68" s="76"/>
      <c r="O68" s="76"/>
      <c r="P68" s="76"/>
      <c r="Q68" s="76"/>
      <c r="R68" s="76"/>
      <c r="S68" s="76"/>
      <c r="T68" s="76"/>
    </row>
    <row r="69" spans="10:20" ht="30">
      <c r="J69" s="75"/>
      <c r="K69" s="75"/>
      <c r="N69" s="76"/>
      <c r="O69" s="76"/>
      <c r="P69" s="76"/>
      <c r="Q69" s="76"/>
      <c r="R69" s="76"/>
      <c r="S69" s="76"/>
      <c r="T69" s="76"/>
    </row>
    <row r="70" spans="10:20" ht="30">
      <c r="J70" s="75"/>
      <c r="K70" s="75"/>
      <c r="N70" s="76"/>
      <c r="O70" s="76"/>
      <c r="P70" s="76"/>
      <c r="Q70" s="76"/>
      <c r="R70" s="76"/>
      <c r="S70" s="76"/>
      <c r="T70" s="76"/>
    </row>
    <row r="71" spans="10:20" ht="30">
      <c r="J71" s="75"/>
      <c r="K71" s="75"/>
      <c r="N71" s="76"/>
      <c r="O71" s="76"/>
      <c r="P71" s="76"/>
      <c r="Q71" s="76"/>
      <c r="R71" s="76"/>
      <c r="S71" s="76"/>
      <c r="T71" s="76"/>
    </row>
    <row r="72" spans="10:20" ht="30">
      <c r="J72" s="75"/>
      <c r="K72" s="75"/>
      <c r="N72" s="76"/>
      <c r="O72" s="76"/>
      <c r="P72" s="76"/>
      <c r="Q72" s="76"/>
      <c r="R72" s="76"/>
      <c r="S72" s="76"/>
      <c r="T72" s="76"/>
    </row>
    <row r="73" spans="10:20" ht="30">
      <c r="J73" s="75"/>
      <c r="K73" s="75"/>
      <c r="N73" s="76"/>
      <c r="O73" s="76"/>
      <c r="P73" s="76"/>
      <c r="Q73" s="76"/>
      <c r="R73" s="76"/>
      <c r="S73" s="76"/>
      <c r="T73" s="76"/>
    </row>
    <row r="74" spans="10:20" ht="30">
      <c r="J74" s="75"/>
      <c r="K74" s="75"/>
      <c r="N74" s="76"/>
      <c r="O74" s="76"/>
      <c r="P74" s="76"/>
      <c r="Q74" s="76"/>
      <c r="R74" s="76"/>
      <c r="S74" s="76"/>
      <c r="T74" s="76"/>
    </row>
    <row r="75" spans="10:20" ht="30">
      <c r="J75" s="75"/>
      <c r="K75" s="75"/>
      <c r="N75" s="76"/>
      <c r="O75" s="76"/>
      <c r="P75" s="76"/>
      <c r="Q75" s="76"/>
      <c r="R75" s="76"/>
      <c r="S75" s="76"/>
      <c r="T75" s="76"/>
    </row>
    <row r="76" spans="10:20" ht="30">
      <c r="J76" s="75"/>
      <c r="K76" s="75"/>
      <c r="N76" s="76"/>
      <c r="O76" s="76"/>
      <c r="P76" s="76"/>
      <c r="Q76" s="76"/>
      <c r="R76" s="76"/>
      <c r="S76" s="76"/>
      <c r="T76" s="76"/>
    </row>
    <row r="77" spans="10:20" ht="30">
      <c r="J77" s="75"/>
      <c r="K77" s="75"/>
      <c r="N77" s="76"/>
      <c r="O77" s="76"/>
      <c r="P77" s="76"/>
      <c r="Q77" s="76"/>
      <c r="R77" s="76"/>
      <c r="S77" s="76"/>
      <c r="T77" s="76"/>
    </row>
    <row r="78" spans="10:20" ht="30">
      <c r="J78" s="75"/>
      <c r="K78" s="75"/>
      <c r="N78" s="76"/>
      <c r="O78" s="76"/>
      <c r="P78" s="76"/>
      <c r="Q78" s="76"/>
      <c r="R78" s="76"/>
      <c r="S78" s="76"/>
      <c r="T78" s="76"/>
    </row>
    <row r="79" spans="10:20" ht="30">
      <c r="J79" s="75"/>
      <c r="K79" s="75"/>
      <c r="N79" s="76"/>
      <c r="O79" s="76"/>
      <c r="P79" s="76"/>
      <c r="Q79" s="76"/>
      <c r="R79" s="76"/>
      <c r="S79" s="76"/>
      <c r="T79" s="76"/>
    </row>
    <row r="80" spans="10:20" ht="30">
      <c r="J80" s="75"/>
      <c r="K80" s="75"/>
      <c r="N80" s="76"/>
      <c r="O80" s="76"/>
      <c r="P80" s="76"/>
      <c r="Q80" s="76"/>
      <c r="R80" s="76"/>
      <c r="S80" s="76"/>
      <c r="T80" s="76"/>
    </row>
    <row r="81" spans="10:20" ht="30">
      <c r="J81" s="75"/>
      <c r="K81" s="75"/>
      <c r="N81" s="76"/>
      <c r="O81" s="76"/>
      <c r="P81" s="76"/>
      <c r="Q81" s="76"/>
      <c r="R81" s="76"/>
      <c r="S81" s="76"/>
      <c r="T81" s="76"/>
    </row>
    <row r="82" spans="10:20" ht="30">
      <c r="J82" s="75"/>
      <c r="K82" s="75"/>
      <c r="N82" s="76"/>
      <c r="O82" s="76"/>
      <c r="P82" s="76"/>
      <c r="Q82" s="76"/>
      <c r="R82" s="76"/>
      <c r="S82" s="76"/>
      <c r="T82" s="76"/>
    </row>
    <row r="83" spans="10:20" ht="30">
      <c r="J83" s="75"/>
      <c r="K83" s="78"/>
      <c r="N83" s="76"/>
      <c r="O83" s="76"/>
      <c r="P83" s="76"/>
      <c r="Q83" s="76"/>
      <c r="R83" s="76"/>
      <c r="S83" s="76"/>
      <c r="T83" s="76"/>
    </row>
    <row r="84" spans="10:20" ht="30">
      <c r="J84" s="75"/>
      <c r="K84" s="75"/>
      <c r="N84" s="76"/>
      <c r="O84" s="76"/>
      <c r="P84" s="76"/>
      <c r="Q84" s="76"/>
      <c r="R84" s="76"/>
      <c r="S84" s="76"/>
      <c r="T84" s="76"/>
    </row>
    <row r="85" spans="10:20" ht="30">
      <c r="J85" s="75"/>
      <c r="K85" s="75"/>
      <c r="N85" s="76"/>
      <c r="O85" s="76"/>
      <c r="P85" s="76"/>
      <c r="Q85" s="76"/>
      <c r="R85" s="76"/>
      <c r="S85" s="76"/>
      <c r="T85" s="76"/>
    </row>
    <row r="86" spans="10:20" ht="30">
      <c r="J86" s="75"/>
      <c r="K86" s="75"/>
      <c r="N86" s="76"/>
      <c r="O86" s="76"/>
      <c r="P86" s="76"/>
      <c r="Q86" s="76"/>
      <c r="R86" s="76"/>
      <c r="S86" s="76"/>
      <c r="T86" s="76"/>
    </row>
    <row r="87" spans="10:20" ht="30">
      <c r="J87" s="75"/>
      <c r="K87" s="75"/>
      <c r="N87" s="76"/>
      <c r="O87" s="76"/>
      <c r="P87" s="76"/>
      <c r="Q87" s="76"/>
      <c r="R87" s="76"/>
      <c r="S87" s="76"/>
      <c r="T87" s="76"/>
    </row>
    <row r="88" spans="10:20" ht="30">
      <c r="J88" s="75"/>
      <c r="K88" s="75"/>
      <c r="N88" s="76"/>
      <c r="O88" s="76"/>
      <c r="P88" s="76"/>
      <c r="Q88" s="76"/>
      <c r="R88" s="76"/>
      <c r="S88" s="76"/>
      <c r="T88" s="76"/>
    </row>
    <row r="89" spans="10:20" ht="30">
      <c r="J89" s="75"/>
      <c r="K89" s="75"/>
      <c r="N89" s="76"/>
      <c r="O89" s="76"/>
      <c r="P89" s="76"/>
      <c r="Q89" s="76"/>
      <c r="R89" s="76"/>
      <c r="S89" s="76"/>
      <c r="T89" s="76"/>
    </row>
    <row r="90" spans="10:20" ht="30">
      <c r="J90" s="75"/>
      <c r="K90" s="75"/>
      <c r="N90" s="76"/>
      <c r="O90" s="76"/>
      <c r="P90" s="76"/>
      <c r="Q90" s="76"/>
      <c r="R90" s="76"/>
      <c r="S90" s="76"/>
      <c r="T90" s="76"/>
    </row>
    <row r="91" spans="10:20" ht="30">
      <c r="J91" s="75"/>
      <c r="K91" s="75"/>
      <c r="N91" s="76"/>
      <c r="O91" s="76"/>
      <c r="P91" s="76"/>
      <c r="Q91" s="76"/>
      <c r="R91" s="76"/>
      <c r="S91" s="76"/>
      <c r="T91" s="76"/>
    </row>
    <row r="92" spans="10:20" ht="30">
      <c r="J92" s="75"/>
      <c r="K92" s="75"/>
      <c r="N92" s="76"/>
      <c r="O92" s="76"/>
      <c r="P92" s="76"/>
      <c r="Q92" s="76"/>
      <c r="R92" s="76"/>
      <c r="S92" s="76"/>
      <c r="T92" s="76"/>
    </row>
    <row r="93" spans="10:20" ht="30">
      <c r="J93" s="75"/>
      <c r="K93" s="75"/>
      <c r="N93" s="76"/>
      <c r="O93" s="76"/>
      <c r="P93" s="76"/>
      <c r="Q93" s="76"/>
      <c r="R93" s="76"/>
      <c r="S93" s="76"/>
      <c r="T93" s="76"/>
    </row>
    <row r="94" spans="10:20" ht="30">
      <c r="J94" s="75"/>
      <c r="K94" s="75"/>
      <c r="N94" s="76"/>
      <c r="O94" s="76"/>
      <c r="P94" s="76"/>
      <c r="Q94" s="76"/>
      <c r="R94" s="76"/>
      <c r="S94" s="76"/>
      <c r="T94" s="76"/>
    </row>
    <row r="95" spans="10:20" ht="30">
      <c r="J95" s="75"/>
      <c r="K95" s="75"/>
      <c r="N95" s="76"/>
      <c r="O95" s="76"/>
      <c r="P95" s="76"/>
      <c r="Q95" s="76"/>
      <c r="R95" s="76"/>
      <c r="S95" s="76"/>
      <c r="T95" s="76"/>
    </row>
    <row r="96" spans="10:20" ht="30">
      <c r="J96" s="75"/>
      <c r="K96" s="75"/>
      <c r="N96" s="76"/>
      <c r="O96" s="76"/>
      <c r="P96" s="76"/>
      <c r="Q96" s="76"/>
      <c r="R96" s="76"/>
      <c r="S96" s="76"/>
      <c r="T96" s="76"/>
    </row>
    <row r="97" spans="10:20" ht="30">
      <c r="J97" s="75"/>
      <c r="K97" s="75"/>
      <c r="N97" s="76"/>
      <c r="O97" s="76"/>
      <c r="P97" s="76"/>
      <c r="Q97" s="76"/>
      <c r="R97" s="76"/>
      <c r="S97" s="76"/>
      <c r="T97" s="76"/>
    </row>
    <row r="98" spans="10:20" ht="30">
      <c r="J98" s="75"/>
      <c r="K98" s="75"/>
      <c r="N98" s="76"/>
      <c r="O98" s="76"/>
      <c r="P98" s="76"/>
      <c r="Q98" s="76"/>
      <c r="R98" s="76"/>
      <c r="S98" s="76"/>
      <c r="T98" s="76"/>
    </row>
    <row r="99" spans="10:20" ht="30">
      <c r="J99" s="75"/>
      <c r="K99" s="75"/>
      <c r="N99" s="76"/>
      <c r="O99" s="76"/>
      <c r="P99" s="76"/>
      <c r="Q99" s="76"/>
      <c r="R99" s="76"/>
      <c r="S99" s="76"/>
      <c r="T99" s="76"/>
    </row>
    <row r="100" spans="10:20" ht="30">
      <c r="J100" s="75"/>
      <c r="K100" s="75"/>
      <c r="N100" s="76"/>
      <c r="O100" s="76"/>
      <c r="P100" s="76"/>
      <c r="Q100" s="76"/>
      <c r="R100" s="76"/>
      <c r="S100" s="76"/>
      <c r="T100" s="76"/>
    </row>
    <row r="101" spans="10:20" ht="30">
      <c r="J101" s="75"/>
      <c r="K101" s="75"/>
      <c r="N101" s="76"/>
      <c r="O101" s="76"/>
      <c r="P101" s="76"/>
      <c r="Q101" s="76"/>
      <c r="R101" s="76"/>
      <c r="S101" s="76"/>
      <c r="T101" s="76"/>
    </row>
    <row r="102" spans="10:20" ht="30">
      <c r="J102" s="75"/>
      <c r="K102" s="75"/>
      <c r="N102" s="76"/>
      <c r="O102" s="76"/>
      <c r="P102" s="76"/>
      <c r="Q102" s="76"/>
      <c r="R102" s="76"/>
      <c r="S102" s="76"/>
      <c r="T102" s="76"/>
    </row>
    <row r="103" spans="10:20" ht="30">
      <c r="J103" s="75"/>
      <c r="K103" s="75"/>
      <c r="N103" s="76"/>
      <c r="O103" s="76"/>
      <c r="P103" s="76"/>
      <c r="Q103" s="76"/>
      <c r="R103" s="76"/>
      <c r="S103" s="76"/>
      <c r="T103" s="76"/>
    </row>
    <row r="104" spans="10:20" ht="30">
      <c r="J104" s="75"/>
      <c r="K104" s="75"/>
      <c r="N104" s="76"/>
      <c r="O104" s="76"/>
      <c r="P104" s="76"/>
      <c r="Q104" s="76"/>
      <c r="R104" s="76"/>
      <c r="S104" s="76"/>
      <c r="T104" s="76"/>
    </row>
    <row r="105" spans="10:20" ht="30">
      <c r="J105" s="75"/>
      <c r="K105" s="75"/>
      <c r="N105" s="76"/>
      <c r="O105" s="76"/>
      <c r="P105" s="76"/>
      <c r="Q105" s="76"/>
      <c r="R105" s="76"/>
      <c r="S105" s="76"/>
      <c r="T105" s="76"/>
    </row>
    <row r="106" spans="10:20" ht="30">
      <c r="J106" s="75"/>
      <c r="K106" s="75"/>
      <c r="N106" s="76"/>
      <c r="O106" s="76"/>
      <c r="P106" s="76"/>
      <c r="Q106" s="76"/>
      <c r="R106" s="76"/>
      <c r="S106" s="76"/>
      <c r="T106" s="76"/>
    </row>
    <row r="107" spans="10:20" ht="30">
      <c r="J107" s="75"/>
      <c r="K107" s="75"/>
      <c r="N107" s="76"/>
      <c r="O107" s="76"/>
      <c r="P107" s="76"/>
      <c r="Q107" s="76"/>
      <c r="R107" s="76"/>
      <c r="S107" s="76"/>
      <c r="T107" s="76"/>
    </row>
    <row r="108" spans="10:20" ht="30">
      <c r="J108" s="75"/>
      <c r="K108" s="75"/>
      <c r="N108" s="76"/>
      <c r="O108" s="76"/>
      <c r="P108" s="76"/>
      <c r="Q108" s="76"/>
      <c r="R108" s="76"/>
      <c r="S108" s="76"/>
      <c r="T108" s="76"/>
    </row>
    <row r="109" spans="10:20" ht="30">
      <c r="J109" s="75"/>
      <c r="K109" s="75"/>
      <c r="N109" s="76"/>
      <c r="O109" s="76"/>
      <c r="P109" s="76"/>
      <c r="Q109" s="76"/>
      <c r="R109" s="76"/>
      <c r="S109" s="76"/>
      <c r="T109" s="76"/>
    </row>
    <row r="110" spans="10:20" ht="30">
      <c r="J110" s="75"/>
      <c r="K110" s="75"/>
      <c r="N110" s="76"/>
      <c r="O110" s="76"/>
      <c r="P110" s="76"/>
      <c r="Q110" s="76"/>
      <c r="R110" s="76"/>
      <c r="S110" s="76"/>
      <c r="T110" s="76"/>
    </row>
    <row r="111" spans="10:20" ht="30">
      <c r="J111" s="75"/>
      <c r="K111" s="75"/>
      <c r="N111" s="76"/>
      <c r="O111" s="76"/>
      <c r="P111" s="76"/>
      <c r="Q111" s="76"/>
      <c r="R111" s="76"/>
      <c r="S111" s="76"/>
      <c r="T111" s="76"/>
    </row>
    <row r="112" spans="10:20" ht="30">
      <c r="J112" s="75"/>
      <c r="K112" s="75"/>
      <c r="N112" s="76"/>
      <c r="O112" s="76"/>
      <c r="P112" s="76"/>
      <c r="Q112" s="76"/>
      <c r="R112" s="76"/>
      <c r="S112" s="76"/>
      <c r="T112" s="76"/>
    </row>
    <row r="113" spans="10:20" ht="30">
      <c r="J113" s="75"/>
      <c r="K113" s="75"/>
      <c r="N113" s="76"/>
      <c r="O113" s="76"/>
      <c r="P113" s="76"/>
      <c r="Q113" s="76"/>
      <c r="R113" s="76"/>
      <c r="S113" s="76"/>
      <c r="T113" s="76"/>
    </row>
    <row r="114" spans="10:20" ht="30">
      <c r="J114" s="75"/>
      <c r="K114" s="75"/>
      <c r="N114" s="76"/>
      <c r="O114" s="76"/>
      <c r="P114" s="76"/>
      <c r="Q114" s="76"/>
      <c r="R114" s="76"/>
      <c r="S114" s="76"/>
      <c r="T114" s="76"/>
    </row>
    <row r="115" spans="10:20" ht="30">
      <c r="J115" s="75"/>
      <c r="K115" s="75"/>
      <c r="N115" s="76"/>
      <c r="O115" s="76"/>
      <c r="P115" s="76"/>
      <c r="Q115" s="76"/>
      <c r="R115" s="76"/>
      <c r="S115" s="76"/>
      <c r="T115" s="76"/>
    </row>
    <row r="116" spans="10:20" ht="30">
      <c r="J116" s="75"/>
      <c r="K116" s="75"/>
      <c r="N116" s="76"/>
      <c r="O116" s="76"/>
      <c r="P116" s="76"/>
      <c r="Q116" s="76"/>
      <c r="R116" s="76"/>
      <c r="S116" s="76"/>
      <c r="T116" s="76"/>
    </row>
    <row r="117" spans="10:20" ht="30">
      <c r="J117" s="75"/>
      <c r="K117" s="75"/>
      <c r="N117" s="76"/>
      <c r="O117" s="76"/>
      <c r="P117" s="76"/>
      <c r="Q117" s="76"/>
      <c r="R117" s="76"/>
      <c r="S117" s="76"/>
      <c r="T117" s="76"/>
    </row>
    <row r="118" spans="10:20" ht="30">
      <c r="J118" s="75"/>
      <c r="K118" s="75"/>
      <c r="N118" s="76"/>
      <c r="O118" s="76"/>
      <c r="P118" s="76"/>
      <c r="Q118" s="76"/>
      <c r="R118" s="76"/>
      <c r="S118" s="76"/>
      <c r="T118" s="76"/>
    </row>
    <row r="119" spans="10:20" ht="30">
      <c r="J119" s="75"/>
      <c r="K119" s="75"/>
      <c r="N119" s="76"/>
      <c r="O119" s="76"/>
      <c r="P119" s="76"/>
      <c r="Q119" s="76"/>
      <c r="R119" s="76"/>
      <c r="S119" s="76"/>
      <c r="T119" s="76"/>
    </row>
    <row r="120" spans="10:20" ht="30">
      <c r="J120" s="75"/>
      <c r="K120" s="75"/>
      <c r="N120" s="76"/>
      <c r="O120" s="76"/>
      <c r="P120" s="76"/>
      <c r="Q120" s="76"/>
      <c r="R120" s="76"/>
      <c r="S120" s="76"/>
      <c r="T120" s="76"/>
    </row>
    <row r="121" spans="10:20" ht="30">
      <c r="J121" s="75"/>
      <c r="K121" s="75"/>
      <c r="N121" s="76"/>
      <c r="O121" s="76"/>
      <c r="P121" s="76"/>
      <c r="Q121" s="76"/>
      <c r="R121" s="76"/>
      <c r="S121" s="76"/>
      <c r="T121" s="76"/>
    </row>
    <row r="122" spans="10:20" ht="30">
      <c r="J122" s="75"/>
      <c r="K122" s="75"/>
      <c r="N122" s="76"/>
      <c r="O122" s="76"/>
      <c r="P122" s="76"/>
      <c r="Q122" s="76"/>
      <c r="R122" s="76"/>
      <c r="S122" s="76"/>
      <c r="T122" s="76"/>
    </row>
    <row r="123" spans="10:20" ht="30">
      <c r="J123" s="75"/>
      <c r="K123" s="75"/>
      <c r="N123" s="76"/>
      <c r="O123" s="76"/>
      <c r="P123" s="76"/>
      <c r="Q123" s="76"/>
      <c r="R123" s="76"/>
      <c r="S123" s="76"/>
      <c r="T123" s="76"/>
    </row>
    <row r="124" spans="10:20" ht="30">
      <c r="J124" s="75"/>
      <c r="K124" s="75"/>
      <c r="N124" s="76"/>
      <c r="O124" s="76"/>
      <c r="P124" s="76"/>
      <c r="Q124" s="76"/>
      <c r="R124" s="76"/>
      <c r="S124" s="76"/>
      <c r="T124" s="76"/>
    </row>
    <row r="125" spans="10:20" ht="30">
      <c r="J125" s="75"/>
      <c r="K125" s="75"/>
      <c r="N125" s="76"/>
      <c r="O125" s="76"/>
      <c r="P125" s="76"/>
      <c r="Q125" s="76"/>
      <c r="R125" s="76"/>
      <c r="S125" s="76"/>
      <c r="T125" s="76"/>
    </row>
    <row r="126" spans="10:20" ht="30">
      <c r="J126" s="75"/>
      <c r="K126" s="75"/>
      <c r="N126" s="76"/>
      <c r="O126" s="76"/>
      <c r="P126" s="76"/>
      <c r="Q126" s="76"/>
      <c r="R126" s="76"/>
      <c r="S126" s="76"/>
      <c r="T126" s="76"/>
    </row>
    <row r="127" spans="10:20" ht="30">
      <c r="J127" s="75"/>
      <c r="K127" s="75"/>
      <c r="N127" s="76"/>
      <c r="O127" s="76"/>
      <c r="P127" s="76"/>
      <c r="Q127" s="76"/>
      <c r="R127" s="76"/>
      <c r="S127" s="76"/>
      <c r="T127" s="76"/>
    </row>
    <row r="128" spans="10:20" ht="30">
      <c r="J128" s="75"/>
      <c r="K128" s="75"/>
      <c r="N128" s="76"/>
      <c r="O128" s="76"/>
      <c r="P128" s="76"/>
      <c r="Q128" s="76"/>
      <c r="R128" s="76"/>
      <c r="S128" s="76"/>
      <c r="T128" s="76"/>
    </row>
    <row r="129" spans="10:20" ht="30">
      <c r="J129" s="75"/>
      <c r="K129" s="75"/>
      <c r="N129" s="76"/>
      <c r="O129" s="76"/>
      <c r="P129" s="76"/>
      <c r="Q129" s="76"/>
      <c r="R129" s="76"/>
      <c r="S129" s="76"/>
      <c r="T129" s="76"/>
    </row>
    <row r="130" spans="10:20" ht="30">
      <c r="J130" s="75"/>
      <c r="K130" s="75"/>
      <c r="N130" s="76"/>
      <c r="O130" s="76"/>
      <c r="P130" s="76"/>
      <c r="Q130" s="76"/>
      <c r="R130" s="76"/>
      <c r="S130" s="76"/>
      <c r="T130" s="76"/>
    </row>
    <row r="131" spans="10:20" ht="30">
      <c r="J131" s="75"/>
      <c r="K131" s="75"/>
      <c r="N131" s="76"/>
      <c r="O131" s="76"/>
      <c r="P131" s="76"/>
      <c r="Q131" s="76"/>
      <c r="R131" s="76"/>
      <c r="S131" s="76"/>
      <c r="T131" s="76"/>
    </row>
    <row r="132" spans="10:20" ht="30">
      <c r="J132" s="75"/>
      <c r="K132" s="75"/>
      <c r="N132" s="76"/>
      <c r="O132" s="76"/>
      <c r="P132" s="76"/>
      <c r="Q132" s="76"/>
      <c r="R132" s="76"/>
      <c r="S132" s="76"/>
      <c r="T132" s="76"/>
    </row>
    <row r="133" spans="10:20" ht="30">
      <c r="J133" s="75"/>
      <c r="K133" s="75"/>
      <c r="N133" s="76"/>
      <c r="O133" s="76"/>
      <c r="P133" s="76"/>
      <c r="Q133" s="76"/>
      <c r="R133" s="76"/>
      <c r="S133" s="76"/>
      <c r="T133" s="76"/>
    </row>
    <row r="134" spans="10:20" ht="30">
      <c r="J134" s="75"/>
      <c r="K134" s="75"/>
      <c r="N134" s="76"/>
      <c r="O134" s="76"/>
      <c r="P134" s="76"/>
      <c r="Q134" s="76"/>
      <c r="R134" s="76"/>
      <c r="S134" s="76"/>
      <c r="T134" s="76"/>
    </row>
    <row r="135" spans="10:20" ht="30">
      <c r="J135" s="75"/>
      <c r="K135" s="75"/>
      <c r="N135" s="76"/>
      <c r="O135" s="76"/>
      <c r="P135" s="76"/>
      <c r="Q135" s="76"/>
      <c r="R135" s="76"/>
      <c r="S135" s="76"/>
      <c r="T135" s="76"/>
    </row>
    <row r="136" spans="10:20" ht="30">
      <c r="J136" s="75"/>
      <c r="K136" s="75"/>
      <c r="N136" s="76"/>
      <c r="O136" s="76"/>
      <c r="P136" s="76"/>
      <c r="Q136" s="76"/>
      <c r="R136" s="76"/>
      <c r="S136" s="76"/>
      <c r="T136" s="76"/>
    </row>
    <row r="137" spans="10:20" ht="30">
      <c r="J137" s="75"/>
      <c r="K137" s="75"/>
      <c r="N137" s="76"/>
      <c r="O137" s="76"/>
      <c r="P137" s="76"/>
      <c r="Q137" s="76"/>
      <c r="R137" s="76"/>
      <c r="S137" s="76"/>
      <c r="T137" s="76"/>
    </row>
    <row r="138" spans="10:20" ht="30">
      <c r="J138" s="75"/>
      <c r="K138" s="75"/>
      <c r="N138" s="76"/>
      <c r="O138" s="76"/>
      <c r="P138" s="76"/>
      <c r="Q138" s="76"/>
      <c r="R138" s="76"/>
      <c r="S138" s="76"/>
      <c r="T138" s="76"/>
    </row>
    <row r="139" spans="10:20" ht="30">
      <c r="J139" s="75"/>
      <c r="K139" s="75"/>
      <c r="N139" s="76"/>
      <c r="O139" s="76"/>
      <c r="P139" s="76"/>
      <c r="Q139" s="76"/>
      <c r="R139" s="76"/>
      <c r="S139" s="76"/>
      <c r="T139" s="76"/>
    </row>
    <row r="140" spans="10:20" ht="30">
      <c r="J140" s="75"/>
      <c r="K140" s="75"/>
      <c r="N140" s="76"/>
      <c r="O140" s="76"/>
      <c r="P140" s="76"/>
      <c r="Q140" s="76"/>
      <c r="R140" s="76"/>
      <c r="S140" s="76"/>
      <c r="T140" s="76"/>
    </row>
    <row r="141" spans="10:20" ht="30">
      <c r="J141" s="75"/>
      <c r="K141" s="75"/>
      <c r="N141" s="76"/>
      <c r="O141" s="76"/>
      <c r="P141" s="76"/>
      <c r="Q141" s="76"/>
      <c r="R141" s="76"/>
      <c r="S141" s="76"/>
      <c r="T141" s="76"/>
    </row>
    <row r="142" spans="10:20" ht="30">
      <c r="J142" s="75"/>
      <c r="K142" s="75"/>
      <c r="N142" s="76"/>
      <c r="O142" s="76"/>
      <c r="P142" s="76"/>
      <c r="Q142" s="76"/>
      <c r="R142" s="76"/>
      <c r="S142" s="76"/>
      <c r="T142" s="76"/>
    </row>
    <row r="143" spans="10:20" ht="30">
      <c r="J143" s="75"/>
      <c r="K143" s="75"/>
      <c r="N143" s="76"/>
      <c r="O143" s="76"/>
      <c r="P143" s="76"/>
      <c r="Q143" s="76"/>
      <c r="R143" s="76"/>
      <c r="S143" s="76"/>
      <c r="T143" s="76"/>
    </row>
    <row r="144" spans="10:20" ht="30">
      <c r="J144" s="75"/>
      <c r="K144" s="75"/>
      <c r="N144" s="76"/>
      <c r="O144" s="76"/>
      <c r="P144" s="76"/>
      <c r="Q144" s="76"/>
      <c r="R144" s="76"/>
      <c r="S144" s="76"/>
      <c r="T144" s="76"/>
    </row>
    <row r="145" spans="10:20" ht="30">
      <c r="J145" s="75"/>
      <c r="K145" s="75"/>
      <c r="N145" s="76"/>
      <c r="O145" s="76"/>
      <c r="P145" s="76"/>
      <c r="Q145" s="76"/>
      <c r="R145" s="76"/>
      <c r="S145" s="76"/>
      <c r="T145" s="76"/>
    </row>
    <row r="146" spans="10:20" ht="30">
      <c r="J146" s="75"/>
      <c r="K146" s="75"/>
      <c r="N146" s="76"/>
      <c r="O146" s="76"/>
      <c r="P146" s="76"/>
      <c r="Q146" s="76"/>
      <c r="R146" s="76"/>
      <c r="S146" s="76"/>
      <c r="T146" s="76"/>
    </row>
    <row r="147" spans="10:20" ht="30">
      <c r="J147" s="75"/>
      <c r="K147" s="75"/>
      <c r="N147" s="76"/>
      <c r="O147" s="76"/>
      <c r="P147" s="76"/>
      <c r="Q147" s="76"/>
      <c r="R147" s="76"/>
      <c r="S147" s="76"/>
      <c r="T147" s="76"/>
    </row>
    <row r="148" spans="10:20" ht="30">
      <c r="J148" s="75"/>
      <c r="K148" s="75"/>
      <c r="N148" s="76"/>
      <c r="O148" s="76"/>
      <c r="P148" s="76"/>
      <c r="Q148" s="76"/>
      <c r="R148" s="76"/>
      <c r="S148" s="76"/>
      <c r="T148" s="76"/>
    </row>
    <row r="149" spans="10:20" ht="30">
      <c r="J149" s="75"/>
      <c r="K149" s="75"/>
      <c r="N149" s="76"/>
      <c r="O149" s="76"/>
      <c r="P149" s="76"/>
      <c r="Q149" s="76"/>
      <c r="R149" s="76"/>
      <c r="S149" s="76"/>
      <c r="T149" s="76"/>
    </row>
    <row r="150" spans="10:20" ht="30">
      <c r="J150" s="75"/>
      <c r="K150" s="75"/>
      <c r="N150" s="76"/>
      <c r="O150" s="76"/>
      <c r="P150" s="76"/>
      <c r="Q150" s="76"/>
      <c r="R150" s="76"/>
      <c r="S150" s="76"/>
      <c r="T150" s="76"/>
    </row>
    <row r="151" spans="10:20" ht="30">
      <c r="J151" s="75"/>
      <c r="K151" s="75"/>
      <c r="N151" s="76"/>
      <c r="O151" s="76"/>
      <c r="P151" s="76"/>
      <c r="Q151" s="76"/>
      <c r="R151" s="76"/>
      <c r="S151" s="76"/>
      <c r="T151" s="76"/>
    </row>
    <row r="152" spans="10:20" ht="30">
      <c r="J152" s="75"/>
      <c r="K152" s="75"/>
      <c r="N152" s="76"/>
      <c r="O152" s="76"/>
      <c r="P152" s="76"/>
      <c r="Q152" s="76"/>
      <c r="R152" s="76"/>
      <c r="S152" s="76"/>
      <c r="T152" s="76"/>
    </row>
    <row r="153" spans="10:20" ht="30">
      <c r="J153" s="75"/>
      <c r="K153" s="75"/>
      <c r="N153" s="76"/>
      <c r="O153" s="76"/>
      <c r="P153" s="76"/>
      <c r="Q153" s="76"/>
      <c r="R153" s="76"/>
      <c r="S153" s="76"/>
      <c r="T153" s="76"/>
    </row>
    <row r="154" spans="10:20" ht="30">
      <c r="J154" s="75"/>
      <c r="K154" s="75"/>
      <c r="N154" s="76"/>
      <c r="O154" s="76"/>
      <c r="P154" s="76"/>
      <c r="Q154" s="76"/>
      <c r="R154" s="76"/>
      <c r="S154" s="76"/>
      <c r="T154" s="76"/>
    </row>
    <row r="155" spans="10:20" ht="30">
      <c r="J155" s="75"/>
      <c r="K155" s="75"/>
      <c r="N155" s="76"/>
      <c r="O155" s="76"/>
      <c r="P155" s="76"/>
      <c r="Q155" s="76"/>
      <c r="R155" s="76"/>
      <c r="S155" s="76"/>
      <c r="T155" s="76"/>
    </row>
    <row r="156" spans="10:20" ht="30">
      <c r="J156" s="75"/>
      <c r="K156" s="75"/>
      <c r="N156" s="76"/>
      <c r="O156" s="76"/>
      <c r="P156" s="76"/>
      <c r="Q156" s="76"/>
      <c r="R156" s="76"/>
      <c r="S156" s="76"/>
      <c r="T156" s="76"/>
    </row>
    <row r="157" spans="10:20" ht="30">
      <c r="J157" s="75"/>
      <c r="K157" s="75"/>
      <c r="N157" s="76"/>
      <c r="O157" s="76"/>
      <c r="P157" s="76"/>
      <c r="Q157" s="76"/>
      <c r="R157" s="76"/>
      <c r="S157" s="76"/>
      <c r="T157" s="76"/>
    </row>
    <row r="158" spans="10:20" ht="30">
      <c r="J158" s="75"/>
      <c r="K158" s="75"/>
      <c r="N158" s="76"/>
      <c r="O158" s="76"/>
      <c r="P158" s="76"/>
      <c r="Q158" s="76"/>
      <c r="R158" s="76"/>
      <c r="S158" s="76"/>
      <c r="T158" s="76"/>
    </row>
    <row r="159" spans="10:20" ht="30">
      <c r="J159" s="75"/>
      <c r="K159" s="75"/>
      <c r="N159" s="76"/>
      <c r="O159" s="76"/>
      <c r="P159" s="76"/>
      <c r="Q159" s="76"/>
      <c r="R159" s="76"/>
      <c r="S159" s="76"/>
      <c r="T159" s="76"/>
    </row>
    <row r="160" spans="10:20" ht="30">
      <c r="J160" s="75"/>
      <c r="K160" s="75"/>
      <c r="N160" s="76"/>
      <c r="O160" s="76"/>
      <c r="P160" s="76"/>
      <c r="Q160" s="76"/>
      <c r="R160" s="76"/>
      <c r="S160" s="76"/>
      <c r="T160" s="76"/>
    </row>
    <row r="161" spans="10:20" ht="30">
      <c r="J161" s="75"/>
      <c r="K161" s="75"/>
      <c r="N161" s="76"/>
      <c r="O161" s="76"/>
      <c r="P161" s="76"/>
      <c r="Q161" s="76"/>
      <c r="R161" s="76"/>
      <c r="S161" s="76"/>
      <c r="T161" s="76"/>
    </row>
    <row r="162" spans="10:20" ht="30">
      <c r="J162" s="75"/>
      <c r="K162" s="75"/>
      <c r="N162" s="76"/>
      <c r="O162" s="76"/>
      <c r="P162" s="76"/>
      <c r="Q162" s="76"/>
      <c r="R162" s="76"/>
      <c r="S162" s="76"/>
      <c r="T162" s="76"/>
    </row>
    <row r="163" spans="10:20" ht="30">
      <c r="J163" s="75"/>
      <c r="K163" s="75"/>
      <c r="N163" s="76"/>
      <c r="O163" s="76"/>
      <c r="P163" s="76"/>
      <c r="Q163" s="76"/>
      <c r="R163" s="76"/>
      <c r="S163" s="76"/>
      <c r="T163" s="76"/>
    </row>
    <row r="164" spans="10:20" ht="30">
      <c r="J164" s="75"/>
      <c r="K164" s="75"/>
      <c r="N164" s="76"/>
      <c r="O164" s="76"/>
      <c r="P164" s="76"/>
      <c r="Q164" s="76"/>
      <c r="R164" s="76"/>
      <c r="S164" s="76"/>
      <c r="T164" s="76"/>
    </row>
    <row r="165" spans="10:20" ht="30">
      <c r="J165" s="75"/>
      <c r="K165" s="75"/>
      <c r="N165" s="76"/>
      <c r="O165" s="76"/>
      <c r="P165" s="76"/>
      <c r="Q165" s="76"/>
      <c r="R165" s="76"/>
      <c r="S165" s="76"/>
      <c r="T165" s="76"/>
    </row>
    <row r="166" spans="10:20" ht="30">
      <c r="J166" s="75"/>
      <c r="K166" s="75"/>
      <c r="N166" s="76"/>
      <c r="O166" s="76"/>
      <c r="P166" s="76"/>
      <c r="Q166" s="76"/>
      <c r="R166" s="76"/>
      <c r="S166" s="76"/>
      <c r="T166" s="76"/>
    </row>
    <row r="167" spans="10:20" ht="30">
      <c r="J167" s="75"/>
      <c r="K167" s="75"/>
      <c r="N167" s="76"/>
      <c r="O167" s="76"/>
      <c r="P167" s="76"/>
      <c r="Q167" s="76"/>
      <c r="R167" s="76"/>
      <c r="S167" s="76"/>
      <c r="T167" s="76"/>
    </row>
    <row r="168" spans="10:20" ht="30">
      <c r="J168" s="75"/>
      <c r="K168" s="75"/>
      <c r="N168" s="76"/>
      <c r="O168" s="76"/>
      <c r="P168" s="76"/>
      <c r="Q168" s="76"/>
      <c r="R168" s="76"/>
      <c r="S168" s="76"/>
      <c r="T168" s="76"/>
    </row>
    <row r="169" spans="10:20" ht="30">
      <c r="J169" s="75"/>
      <c r="K169" s="75"/>
      <c r="N169" s="76"/>
      <c r="O169" s="76"/>
      <c r="P169" s="76"/>
      <c r="Q169" s="76"/>
      <c r="R169" s="76"/>
      <c r="S169" s="76"/>
      <c r="T169" s="76"/>
    </row>
    <row r="170" spans="10:20" ht="30">
      <c r="J170" s="75"/>
      <c r="K170" s="75"/>
      <c r="N170" s="76"/>
      <c r="O170" s="76"/>
      <c r="P170" s="76"/>
      <c r="Q170" s="76"/>
      <c r="R170" s="76"/>
      <c r="S170" s="76"/>
      <c r="T170" s="76"/>
    </row>
    <row r="171" spans="10:20" ht="30">
      <c r="J171" s="75"/>
      <c r="K171" s="75"/>
      <c r="N171" s="76"/>
      <c r="O171" s="76"/>
      <c r="P171" s="76"/>
      <c r="Q171" s="76"/>
      <c r="R171" s="76"/>
      <c r="S171" s="76"/>
      <c r="T171" s="76"/>
    </row>
    <row r="172" spans="10:20" ht="30">
      <c r="J172" s="75"/>
      <c r="K172" s="75"/>
      <c r="N172" s="76"/>
      <c r="O172" s="76"/>
      <c r="P172" s="76"/>
      <c r="Q172" s="76"/>
      <c r="R172" s="76"/>
      <c r="S172" s="76"/>
      <c r="T172" s="76"/>
    </row>
    <row r="173" spans="14:20" ht="12.75">
      <c r="N173" s="76"/>
      <c r="O173" s="76"/>
      <c r="P173" s="76"/>
      <c r="Q173" s="76"/>
      <c r="R173" s="76"/>
      <c r="S173" s="76"/>
      <c r="T173" s="76"/>
    </row>
    <row r="174" spans="14:20" ht="12.75">
      <c r="N174" s="76"/>
      <c r="O174" s="76"/>
      <c r="P174" s="76"/>
      <c r="Q174" s="76"/>
      <c r="R174" s="76"/>
      <c r="S174" s="76"/>
      <c r="T174" s="76"/>
    </row>
    <row r="175" spans="14:20" ht="12.75">
      <c r="N175" s="76"/>
      <c r="O175" s="76"/>
      <c r="P175" s="76"/>
      <c r="Q175" s="76"/>
      <c r="R175" s="76"/>
      <c r="S175" s="76"/>
      <c r="T175" s="76"/>
    </row>
    <row r="176" spans="14:20" ht="12.75">
      <c r="N176" s="76"/>
      <c r="O176" s="76"/>
      <c r="P176" s="76"/>
      <c r="Q176" s="76"/>
      <c r="R176" s="76"/>
      <c r="S176" s="76"/>
      <c r="T176" s="76"/>
    </row>
    <row r="177" spans="14:20" ht="12.75">
      <c r="N177" s="76"/>
      <c r="O177" s="76"/>
      <c r="P177" s="76"/>
      <c r="Q177" s="76"/>
      <c r="R177" s="76"/>
      <c r="S177" s="76"/>
      <c r="T177" s="76"/>
    </row>
    <row r="178" spans="14:20" ht="12.75">
      <c r="N178" s="76"/>
      <c r="O178" s="76"/>
      <c r="P178" s="76"/>
      <c r="Q178" s="76"/>
      <c r="R178" s="76"/>
      <c r="S178" s="76"/>
      <c r="T178" s="76"/>
    </row>
    <row r="179" spans="14:20" ht="12.75">
      <c r="N179" s="76"/>
      <c r="O179" s="76"/>
      <c r="P179" s="76"/>
      <c r="Q179" s="76"/>
      <c r="R179" s="76"/>
      <c r="S179" s="76"/>
      <c r="T179" s="76"/>
    </row>
    <row r="180" spans="14:20" ht="12.75">
      <c r="N180" s="76"/>
      <c r="O180" s="76"/>
      <c r="P180" s="76"/>
      <c r="Q180" s="76"/>
      <c r="R180" s="76"/>
      <c r="S180" s="76"/>
      <c r="T180" s="76"/>
    </row>
    <row r="181" spans="14:20" ht="12.75">
      <c r="N181" s="76"/>
      <c r="O181" s="76"/>
      <c r="P181" s="76"/>
      <c r="Q181" s="76"/>
      <c r="R181" s="76"/>
      <c r="S181" s="76"/>
      <c r="T181" s="76"/>
    </row>
    <row r="182" spans="14:20" ht="12.75">
      <c r="N182" s="76"/>
      <c r="O182" s="76"/>
      <c r="P182" s="76"/>
      <c r="Q182" s="76"/>
      <c r="R182" s="76"/>
      <c r="S182" s="76"/>
      <c r="T182" s="76"/>
    </row>
    <row r="183" spans="14:20" ht="12.75">
      <c r="N183" s="76"/>
      <c r="O183" s="76"/>
      <c r="P183" s="76"/>
      <c r="Q183" s="76"/>
      <c r="R183" s="76"/>
      <c r="S183" s="76"/>
      <c r="T183" s="76"/>
    </row>
    <row r="184" spans="14:20" ht="12.75">
      <c r="N184" s="76"/>
      <c r="O184" s="76"/>
      <c r="P184" s="76"/>
      <c r="Q184" s="76"/>
      <c r="R184" s="76"/>
      <c r="S184" s="76"/>
      <c r="T184" s="76"/>
    </row>
    <row r="185" spans="14:20" ht="12.75">
      <c r="N185" s="76"/>
      <c r="O185" s="76"/>
      <c r="P185" s="76"/>
      <c r="Q185" s="76"/>
      <c r="R185" s="76"/>
      <c r="S185" s="76"/>
      <c r="T185" s="76"/>
    </row>
    <row r="186" spans="14:20" ht="12.75">
      <c r="N186" s="76"/>
      <c r="O186" s="76"/>
      <c r="P186" s="76"/>
      <c r="Q186" s="76"/>
      <c r="R186" s="76"/>
      <c r="S186" s="76"/>
      <c r="T186" s="76"/>
    </row>
    <row r="187" spans="14:20" ht="12.75">
      <c r="N187" s="76"/>
      <c r="O187" s="76"/>
      <c r="P187" s="76"/>
      <c r="Q187" s="76"/>
      <c r="R187" s="76"/>
      <c r="S187" s="76"/>
      <c r="T187" s="76"/>
    </row>
    <row r="188" spans="14:20" ht="12.75">
      <c r="N188" s="76"/>
      <c r="O188" s="76"/>
      <c r="P188" s="76"/>
      <c r="Q188" s="76"/>
      <c r="R188" s="76"/>
      <c r="S188" s="76"/>
      <c r="T188" s="76"/>
    </row>
    <row r="189" spans="14:20" ht="12.75">
      <c r="N189" s="76"/>
      <c r="O189" s="76"/>
      <c r="P189" s="76"/>
      <c r="Q189" s="76"/>
      <c r="R189" s="76"/>
      <c r="S189" s="76"/>
      <c r="T189" s="76"/>
    </row>
    <row r="190" spans="14:20" ht="12.75">
      <c r="N190" s="76"/>
      <c r="O190" s="76"/>
      <c r="P190" s="76"/>
      <c r="Q190" s="76"/>
      <c r="R190" s="76"/>
      <c r="S190" s="76"/>
      <c r="T190" s="76"/>
    </row>
    <row r="191" spans="14:20" ht="12.75">
      <c r="N191" s="76"/>
      <c r="O191" s="76"/>
      <c r="P191" s="76"/>
      <c r="Q191" s="76"/>
      <c r="R191" s="76"/>
      <c r="S191" s="76"/>
      <c r="T191" s="76"/>
    </row>
    <row r="192" spans="14:20" ht="12.75">
      <c r="N192" s="76"/>
      <c r="O192" s="76"/>
      <c r="P192" s="76"/>
      <c r="Q192" s="76"/>
      <c r="R192" s="76"/>
      <c r="S192" s="76"/>
      <c r="T192" s="76"/>
    </row>
    <row r="193" spans="14:20" ht="12.75">
      <c r="N193" s="76"/>
      <c r="O193" s="76"/>
      <c r="P193" s="76"/>
      <c r="Q193" s="76"/>
      <c r="R193" s="76"/>
      <c r="S193" s="76"/>
      <c r="T193" s="76"/>
    </row>
    <row r="194" spans="14:20" ht="12.75">
      <c r="N194" s="76"/>
      <c r="O194" s="76"/>
      <c r="P194" s="76"/>
      <c r="Q194" s="76"/>
      <c r="R194" s="76"/>
      <c r="S194" s="76"/>
      <c r="T194" s="76"/>
    </row>
    <row r="195" spans="14:20" ht="12.75">
      <c r="N195" s="76"/>
      <c r="O195" s="76"/>
      <c r="P195" s="76"/>
      <c r="Q195" s="76"/>
      <c r="R195" s="76"/>
      <c r="S195" s="76"/>
      <c r="T195" s="76"/>
    </row>
    <row r="196" spans="14:20" ht="12.75">
      <c r="N196" s="76"/>
      <c r="O196" s="76"/>
      <c r="P196" s="76"/>
      <c r="Q196" s="76"/>
      <c r="R196" s="76"/>
      <c r="S196" s="76"/>
      <c r="T196" s="76"/>
    </row>
    <row r="197" spans="14:20" ht="12.75">
      <c r="N197" s="76"/>
      <c r="O197" s="76"/>
      <c r="P197" s="76"/>
      <c r="Q197" s="76"/>
      <c r="R197" s="76"/>
      <c r="S197" s="76"/>
      <c r="T197" s="76"/>
    </row>
    <row r="198" spans="14:20" ht="12.75">
      <c r="N198" s="76"/>
      <c r="O198" s="76"/>
      <c r="P198" s="76"/>
      <c r="Q198" s="76"/>
      <c r="R198" s="76"/>
      <c r="S198" s="76"/>
      <c r="T198" s="76"/>
    </row>
    <row r="199" spans="14:20" ht="12.75">
      <c r="N199" s="76"/>
      <c r="O199" s="76"/>
      <c r="P199" s="76"/>
      <c r="Q199" s="76"/>
      <c r="R199" s="76"/>
      <c r="S199" s="76"/>
      <c r="T199" s="76"/>
    </row>
    <row r="200" spans="14:20" ht="12.75">
      <c r="N200" s="76"/>
      <c r="O200" s="76"/>
      <c r="P200" s="76"/>
      <c r="Q200" s="76"/>
      <c r="R200" s="76"/>
      <c r="S200" s="76"/>
      <c r="T200" s="76"/>
    </row>
    <row r="201" spans="14:20" ht="12.75">
      <c r="N201" s="76"/>
      <c r="O201" s="76"/>
      <c r="P201" s="76"/>
      <c r="Q201" s="76"/>
      <c r="R201" s="76"/>
      <c r="S201" s="76"/>
      <c r="T201" s="76"/>
    </row>
    <row r="202" spans="14:20" ht="12.75">
      <c r="N202" s="76"/>
      <c r="O202" s="76"/>
      <c r="P202" s="76"/>
      <c r="Q202" s="76"/>
      <c r="R202" s="76"/>
      <c r="S202" s="76"/>
      <c r="T202" s="76"/>
    </row>
    <row r="203" spans="14:20" ht="12.75">
      <c r="N203" s="76"/>
      <c r="O203" s="76"/>
      <c r="P203" s="76"/>
      <c r="Q203" s="76"/>
      <c r="R203" s="76"/>
      <c r="S203" s="76"/>
      <c r="T203" s="76"/>
    </row>
    <row r="204" spans="14:20" ht="12.75">
      <c r="N204" s="76"/>
      <c r="O204" s="76"/>
      <c r="P204" s="76"/>
      <c r="Q204" s="76"/>
      <c r="R204" s="76"/>
      <c r="S204" s="76"/>
      <c r="T204" s="76"/>
    </row>
    <row r="205" spans="14:20" ht="12.75">
      <c r="N205" s="76"/>
      <c r="O205" s="76"/>
      <c r="P205" s="76"/>
      <c r="Q205" s="76"/>
      <c r="R205" s="76"/>
      <c r="S205" s="76"/>
      <c r="T205" s="76"/>
    </row>
    <row r="206" spans="14:20" ht="12.75">
      <c r="N206" s="76"/>
      <c r="O206" s="76"/>
      <c r="P206" s="76"/>
      <c r="Q206" s="76"/>
      <c r="R206" s="76"/>
      <c r="S206" s="76"/>
      <c r="T206" s="76"/>
    </row>
    <row r="207" spans="14:20" ht="12.75">
      <c r="N207" s="76"/>
      <c r="O207" s="76"/>
      <c r="P207" s="76"/>
      <c r="Q207" s="76"/>
      <c r="R207" s="76"/>
      <c r="S207" s="76"/>
      <c r="T207" s="76"/>
    </row>
    <row r="208" spans="14:20" ht="12.75">
      <c r="N208" s="76"/>
      <c r="O208" s="76"/>
      <c r="P208" s="76"/>
      <c r="Q208" s="76"/>
      <c r="R208" s="76"/>
      <c r="S208" s="76"/>
      <c r="T208" s="76"/>
    </row>
    <row r="209" spans="14:20" ht="12.75">
      <c r="N209" s="76"/>
      <c r="O209" s="76"/>
      <c r="P209" s="76"/>
      <c r="Q209" s="76"/>
      <c r="R209" s="76"/>
      <c r="S209" s="76"/>
      <c r="T209" s="76"/>
    </row>
    <row r="210" spans="14:20" ht="12.75">
      <c r="N210" s="76"/>
      <c r="O210" s="76"/>
      <c r="P210" s="76"/>
      <c r="Q210" s="76"/>
      <c r="R210" s="76"/>
      <c r="S210" s="76"/>
      <c r="T210" s="76"/>
    </row>
    <row r="211" spans="14:20" ht="12.75">
      <c r="N211" s="76"/>
      <c r="O211" s="76"/>
      <c r="P211" s="76"/>
      <c r="Q211" s="76"/>
      <c r="R211" s="76"/>
      <c r="S211" s="76"/>
      <c r="T211" s="76"/>
    </row>
    <row r="212" spans="14:20" ht="12.75">
      <c r="N212" s="76"/>
      <c r="O212" s="76"/>
      <c r="P212" s="76"/>
      <c r="Q212" s="76"/>
      <c r="R212" s="76"/>
      <c r="S212" s="76"/>
      <c r="T212" s="76"/>
    </row>
    <row r="213" spans="14:20" ht="12.75">
      <c r="N213" s="76"/>
      <c r="O213" s="76"/>
      <c r="P213" s="76"/>
      <c r="Q213" s="76"/>
      <c r="R213" s="76"/>
      <c r="S213" s="76"/>
      <c r="T213" s="76"/>
    </row>
  </sheetData>
  <mergeCells count="28">
    <mergeCell ref="L14:L15"/>
    <mergeCell ref="H1:L1"/>
    <mergeCell ref="H2:H3"/>
    <mergeCell ref="C4:D4"/>
    <mergeCell ref="E4:H4"/>
    <mergeCell ref="C5:D5"/>
    <mergeCell ref="E5:H5"/>
    <mergeCell ref="I5:J5"/>
    <mergeCell ref="B7:D7"/>
    <mergeCell ref="G7:J8"/>
    <mergeCell ref="K7:K8"/>
    <mergeCell ref="L7:L8"/>
    <mergeCell ref="O7:S7"/>
    <mergeCell ref="K29:L29"/>
    <mergeCell ref="A30:L30"/>
    <mergeCell ref="B21:D21"/>
    <mergeCell ref="G21:J22"/>
    <mergeCell ref="K21:K22"/>
    <mergeCell ref="L21:L22"/>
    <mergeCell ref="A27:B29"/>
    <mergeCell ref="C27:D27"/>
    <mergeCell ref="K27:L27"/>
    <mergeCell ref="G28:I28"/>
    <mergeCell ref="K28:L28"/>
    <mergeCell ref="G29:I29"/>
    <mergeCell ref="B14:D14"/>
    <mergeCell ref="G14:J15"/>
    <mergeCell ref="K14:K15"/>
  </mergeCells>
  <conditionalFormatting sqref="A9:A13 A16:A20 A23:A26">
    <cfRule type="cellIs" priority="20" dxfId="20" operator="greaterThan" stopIfTrue="1">
      <formula>0</formula>
    </cfRule>
  </conditionalFormatting>
  <conditionalFormatting sqref="K3 E4:H6 G27 G28:I28">
    <cfRule type="cellIs" priority="21" dxfId="19" operator="equal" stopIfTrue="1">
      <formula>0</formula>
    </cfRule>
  </conditionalFormatting>
  <conditionalFormatting sqref="S10">
    <cfRule type="expression" priority="18" dxfId="15" stopIfTrue="1">
      <formula>$S$10&lt;&gt;$T$9</formula>
    </cfRule>
  </conditionalFormatting>
  <conditionalFormatting sqref="S24">
    <cfRule type="expression" priority="4" dxfId="15" stopIfTrue="1">
      <formula>T23&lt;&gt;S24</formula>
    </cfRule>
  </conditionalFormatting>
  <conditionalFormatting sqref="T9 T23">
    <cfRule type="expression" priority="19" dxfId="15" stopIfTrue="1">
      <formula>S10&lt;&gt;T9</formula>
    </cfRule>
  </conditionalFormatting>
  <conditionalFormatting sqref="T16 S17">
    <cfRule type="expression" priority="12" dxfId="15" stopIfTrue="1">
      <formula>$S$17&lt;&gt;$T$16</formula>
    </cfRule>
  </conditionalFormatting>
  <conditionalFormatting sqref="U9 S11">
    <cfRule type="expression" priority="17" dxfId="10" stopIfTrue="1">
      <formula>$U$9&lt;&gt;$S$11</formula>
    </cfRule>
  </conditionalFormatting>
  <conditionalFormatting sqref="U10 T11">
    <cfRule type="expression" priority="15"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9" dxfId="9" stopIfTrue="1">
      <formula>$U$17&lt;&gt;$T$18</formula>
    </cfRule>
  </conditionalFormatting>
  <conditionalFormatting sqref="U23 S25">
    <cfRule type="expression" priority="6" dxfId="10" stopIfTrue="1">
      <formula>$U$23&lt;&gt;$S$25</formula>
    </cfRule>
  </conditionalFormatting>
  <conditionalFormatting sqref="U24 T25">
    <cfRule type="expression" priority="3" dxfId="9" stopIfTrue="1">
      <formula>$U$24&lt;&gt;$T$25</formula>
    </cfRule>
  </conditionalFormatting>
  <conditionalFormatting sqref="V9 S12:S13">
    <cfRule type="expression" priority="16" dxfId="2" stopIfTrue="1">
      <formula>$V$9&lt;&gt;$S$12</formula>
    </cfRule>
  </conditionalFormatting>
  <conditionalFormatting sqref="V10 T12:T13">
    <cfRule type="expression" priority="14" dxfId="1" stopIfTrue="1">
      <formula>$V$10&lt;&gt;$T$12</formula>
    </cfRule>
  </conditionalFormatting>
  <conditionalFormatting sqref="V11 U12:U13">
    <cfRule type="expression" priority="13" dxfId="0" stopIfTrue="1">
      <formula>$V$11&lt;&gt;$U$12</formula>
    </cfRule>
  </conditionalFormatting>
  <conditionalFormatting sqref="V16 S19:S20">
    <cfRule type="expression" priority="10" dxfId="2" stopIfTrue="1">
      <formula>$V$16&lt;&gt;$S$19</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V23 S26">
    <cfRule type="expression" priority="5" dxfId="2" stopIfTrue="1">
      <formula>$V$23&lt;&gt;$S$26</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EE37B-AC61-47AB-9F6F-DD4491CFC1CB}">
  <dimension ref="A1:V44"/>
  <sheetViews>
    <sheetView zoomScale="85" zoomScaleNormal="85" workbookViewId="0" topLeftCell="A4">
      <selection activeCell="K17" sqref="K17"/>
    </sheetView>
  </sheetViews>
  <sheetFormatPr defaultColWidth="9.140625" defaultRowHeight="12.75"/>
  <cols>
    <col min="1" max="1" width="5.8515625" style="90" customWidth="1"/>
    <col min="2" max="2" width="5.7109375" style="110" customWidth="1"/>
    <col min="3" max="3" width="12.28125" style="80" customWidth="1"/>
    <col min="4" max="4" width="8.28125" style="80" customWidth="1"/>
    <col min="5" max="5" width="10.8515625" style="80" customWidth="1"/>
    <col min="6" max="6" width="20.00390625" style="83" customWidth="1"/>
    <col min="7" max="7" width="18.8515625" style="110" customWidth="1"/>
    <col min="8" max="8" width="12.421875" style="110" customWidth="1"/>
    <col min="9" max="9" width="8.421875" style="80" customWidth="1"/>
    <col min="10" max="10" width="9.140625" style="80" customWidth="1"/>
    <col min="11" max="11" width="8.8515625" style="88" customWidth="1"/>
    <col min="12" max="21" width="9.140625" style="89" customWidth="1"/>
    <col min="22" max="22" width="9.140625" style="132" customWidth="1"/>
    <col min="23" max="26" width="9.140625" style="89" customWidth="1"/>
    <col min="27" max="256" width="9.140625" style="133" customWidth="1"/>
    <col min="257" max="257" width="5.8515625" style="133" customWidth="1"/>
    <col min="258" max="258" width="5.7109375" style="133" customWidth="1"/>
    <col min="259" max="259" width="12.28125" style="133" customWidth="1"/>
    <col min="260" max="260" width="8.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2.28125" style="133" customWidth="1"/>
    <col min="516" max="516" width="8.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2.28125" style="133" customWidth="1"/>
    <col min="772" max="772" width="8.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2.28125" style="133" customWidth="1"/>
    <col min="1028" max="1028" width="8.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2.28125" style="133" customWidth="1"/>
    <col min="1284" max="1284" width="8.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2.28125" style="133" customWidth="1"/>
    <col min="1540" max="1540" width="8.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2.28125" style="133" customWidth="1"/>
    <col min="1796" max="1796" width="8.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2.28125" style="133" customWidth="1"/>
    <col min="2052" max="2052" width="8.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2.28125" style="133" customWidth="1"/>
    <col min="2308" max="2308" width="8.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2.28125" style="133" customWidth="1"/>
    <col min="2564" max="2564" width="8.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2.28125" style="133" customWidth="1"/>
    <col min="2820" max="2820" width="8.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2.28125" style="133" customWidth="1"/>
    <col min="3076" max="3076" width="8.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2.28125" style="133" customWidth="1"/>
    <col min="3332" max="3332" width="8.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2.28125" style="133" customWidth="1"/>
    <col min="3588" max="3588" width="8.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2.28125" style="133" customWidth="1"/>
    <col min="3844" max="3844" width="8.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2.28125" style="133" customWidth="1"/>
    <col min="4100" max="4100" width="8.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2.28125" style="133" customWidth="1"/>
    <col min="4356" max="4356" width="8.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2.28125" style="133" customWidth="1"/>
    <col min="4612" max="4612" width="8.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2.28125" style="133" customWidth="1"/>
    <col min="4868" max="4868" width="8.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2.28125" style="133" customWidth="1"/>
    <col min="5124" max="5124" width="8.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2.28125" style="133" customWidth="1"/>
    <col min="5380" max="5380" width="8.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2.28125" style="133" customWidth="1"/>
    <col min="5636" max="5636" width="8.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2.28125" style="133" customWidth="1"/>
    <col min="5892" max="5892" width="8.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2.28125" style="133" customWidth="1"/>
    <col min="6148" max="6148" width="8.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2.28125" style="133" customWidth="1"/>
    <col min="6404" max="6404" width="8.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2.28125" style="133" customWidth="1"/>
    <col min="6660" max="6660" width="8.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2.28125" style="133" customWidth="1"/>
    <col min="6916" max="6916" width="8.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2.28125" style="133" customWidth="1"/>
    <col min="7172" max="7172" width="8.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2.28125" style="133" customWidth="1"/>
    <col min="7428" max="7428" width="8.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2.28125" style="133" customWidth="1"/>
    <col min="7684" max="7684" width="8.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2.28125" style="133" customWidth="1"/>
    <col min="7940" max="7940" width="8.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2.28125" style="133" customWidth="1"/>
    <col min="8196" max="8196" width="8.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2.28125" style="133" customWidth="1"/>
    <col min="8452" max="8452" width="8.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2.28125" style="133" customWidth="1"/>
    <col min="8708" max="8708" width="8.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2.28125" style="133" customWidth="1"/>
    <col min="8964" max="8964" width="8.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2.28125" style="133" customWidth="1"/>
    <col min="9220" max="9220" width="8.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2.28125" style="133" customWidth="1"/>
    <col min="9476" max="9476" width="8.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2.28125" style="133" customWidth="1"/>
    <col min="9732" max="9732" width="8.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2.28125" style="133" customWidth="1"/>
    <col min="9988" max="9988" width="8.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2.28125" style="133" customWidth="1"/>
    <col min="10244" max="10244" width="8.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2.28125" style="133" customWidth="1"/>
    <col min="10500" max="10500" width="8.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2.28125" style="133" customWidth="1"/>
    <col min="10756" max="10756" width="8.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2.28125" style="133" customWidth="1"/>
    <col min="11012" max="11012" width="8.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2.28125" style="133" customWidth="1"/>
    <col min="11268" max="11268" width="8.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2.28125" style="133" customWidth="1"/>
    <col min="11524" max="11524" width="8.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2.28125" style="133" customWidth="1"/>
    <col min="11780" max="11780" width="8.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2.28125" style="133" customWidth="1"/>
    <col min="12036" max="12036" width="8.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2.28125" style="133" customWidth="1"/>
    <col min="12292" max="12292" width="8.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2.28125" style="133" customWidth="1"/>
    <col min="12548" max="12548" width="8.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2.28125" style="133" customWidth="1"/>
    <col min="12804" max="12804" width="8.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2.28125" style="133" customWidth="1"/>
    <col min="13060" max="13060" width="8.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2.28125" style="133" customWidth="1"/>
    <col min="13316" max="13316" width="8.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2.28125" style="133" customWidth="1"/>
    <col min="13572" max="13572" width="8.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2.28125" style="133" customWidth="1"/>
    <col min="13828" max="13828" width="8.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2.28125" style="133" customWidth="1"/>
    <col min="14084" max="14084" width="8.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2.28125" style="133" customWidth="1"/>
    <col min="14340" max="14340" width="8.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2.28125" style="133" customWidth="1"/>
    <col min="14596" max="14596" width="8.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2.28125" style="133" customWidth="1"/>
    <col min="14852" max="14852" width="8.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2.28125" style="133" customWidth="1"/>
    <col min="15108" max="15108" width="8.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2.28125" style="133" customWidth="1"/>
    <col min="15364" max="15364" width="8.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2.28125" style="133" customWidth="1"/>
    <col min="15620" max="15620" width="8.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2.28125" style="133" customWidth="1"/>
    <col min="15876" max="15876" width="8.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2.28125" style="133" customWidth="1"/>
    <col min="16132" max="16132" width="8.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8">
      <c r="A1" s="79" t="s">
        <v>24</v>
      </c>
      <c r="C1" s="81"/>
      <c r="D1" s="82" t="s">
        <v>25</v>
      </c>
      <c r="G1" s="84"/>
      <c r="H1" s="85" t="s">
        <v>26</v>
      </c>
      <c r="I1" s="86"/>
      <c r="J1" s="87"/>
    </row>
    <row r="2" spans="2:10" ht="15">
      <c r="B2" s="91"/>
      <c r="C2" s="92"/>
      <c r="D2" s="93" t="s">
        <v>57</v>
      </c>
      <c r="F2" s="94"/>
      <c r="G2" s="84"/>
      <c r="H2" s="95"/>
      <c r="I2" s="96"/>
      <c r="J2" s="97"/>
    </row>
    <row r="3" spans="1:10" ht="13.2">
      <c r="A3" s="98" t="s">
        <v>28</v>
      </c>
      <c r="B3" s="99"/>
      <c r="C3" s="98"/>
      <c r="D3" s="99"/>
      <c r="E3" s="98"/>
      <c r="F3" s="99"/>
      <c r="G3" s="99"/>
      <c r="H3" s="99"/>
      <c r="I3" s="98"/>
      <c r="J3" s="100" t="s">
        <v>29</v>
      </c>
    </row>
    <row r="4" spans="1:10" ht="12.75" thickBot="1">
      <c r="A4" s="101" t="s">
        <v>24</v>
      </c>
      <c r="B4" s="154"/>
      <c r="C4" s="102"/>
      <c r="D4" s="103"/>
      <c r="E4" s="103"/>
      <c r="F4" s="104"/>
      <c r="G4" s="105"/>
      <c r="H4" s="106"/>
      <c r="I4" s="311" t="s">
        <v>30</v>
      </c>
      <c r="J4" s="311"/>
    </row>
    <row r="5" spans="1:10" ht="13.2">
      <c r="A5" s="107"/>
      <c r="B5" s="107"/>
      <c r="C5" s="108"/>
      <c r="D5" s="108"/>
      <c r="E5" s="108"/>
      <c r="F5" s="107"/>
      <c r="G5" s="107"/>
      <c r="H5" s="107"/>
      <c r="I5" s="108"/>
      <c r="J5" s="109"/>
    </row>
    <row r="6" spans="1:22" s="89" customFormat="1" ht="14.1" customHeight="1">
      <c r="A6" s="111">
        <v>1</v>
      </c>
      <c r="B6" s="112" t="s">
        <v>31</v>
      </c>
      <c r="C6" s="113" t="s">
        <v>152</v>
      </c>
      <c r="D6" s="113"/>
      <c r="E6" s="113"/>
      <c r="F6" s="83"/>
      <c r="G6" s="110"/>
      <c r="H6" s="110"/>
      <c r="I6" s="80"/>
      <c r="J6" s="80"/>
      <c r="K6" s="88"/>
      <c r="V6" s="132"/>
    </row>
    <row r="7" spans="1:22" s="89" customFormat="1" ht="14.1" customHeight="1">
      <c r="A7" s="90"/>
      <c r="B7" s="114"/>
      <c r="C7" s="80"/>
      <c r="D7" s="80"/>
      <c r="E7" s="115"/>
      <c r="F7" s="113" t="s">
        <v>181</v>
      </c>
      <c r="G7" s="110"/>
      <c r="H7" s="110"/>
      <c r="I7" s="80"/>
      <c r="J7" s="80"/>
      <c r="K7" s="88"/>
      <c r="V7" s="132"/>
    </row>
    <row r="8" spans="1:22" s="89" customFormat="1" ht="14.1" customHeight="1">
      <c r="A8" s="111">
        <v>2</v>
      </c>
      <c r="B8" s="112"/>
      <c r="C8" s="116" t="s">
        <v>95</v>
      </c>
      <c r="D8" s="113"/>
      <c r="E8" s="117"/>
      <c r="F8" s="83"/>
      <c r="G8" s="118"/>
      <c r="H8" s="119"/>
      <c r="I8" s="119"/>
      <c r="J8" s="119"/>
      <c r="K8" s="120"/>
      <c r="L8" s="121"/>
      <c r="V8" s="132"/>
    </row>
    <row r="9" spans="1:22" s="89" customFormat="1" ht="14.1" customHeight="1">
      <c r="A9" s="90"/>
      <c r="B9" s="114"/>
      <c r="D9" s="80"/>
      <c r="E9" s="80"/>
      <c r="F9" s="83"/>
      <c r="G9" s="122" t="s">
        <v>167</v>
      </c>
      <c r="H9" s="119"/>
      <c r="I9" s="119"/>
      <c r="J9" s="119"/>
      <c r="K9" s="120"/>
      <c r="L9" s="121"/>
      <c r="V9" s="132"/>
    </row>
    <row r="10" spans="1:22" s="89" customFormat="1" ht="14.1" customHeight="1">
      <c r="A10" s="111">
        <v>3</v>
      </c>
      <c r="B10" s="155" t="s">
        <v>32</v>
      </c>
      <c r="C10" s="116" t="s">
        <v>159</v>
      </c>
      <c r="D10" s="113"/>
      <c r="E10" s="113"/>
      <c r="F10" s="83"/>
      <c r="G10" s="123" t="s">
        <v>98</v>
      </c>
      <c r="H10" s="119"/>
      <c r="I10" s="119"/>
      <c r="J10" s="119"/>
      <c r="K10" s="120"/>
      <c r="L10" s="121"/>
      <c r="V10" s="132"/>
    </row>
    <row r="11" spans="1:22" s="89" customFormat="1" ht="14.1" customHeight="1">
      <c r="A11" s="90"/>
      <c r="B11" s="114"/>
      <c r="D11" s="80"/>
      <c r="E11" s="115"/>
      <c r="F11" s="116" t="s">
        <v>167</v>
      </c>
      <c r="G11" s="124"/>
      <c r="H11" s="119"/>
      <c r="I11" s="119"/>
      <c r="J11" s="119"/>
      <c r="K11" s="120"/>
      <c r="L11" s="121"/>
      <c r="V11" s="132"/>
    </row>
    <row r="12" spans="1:22" s="89" customFormat="1" ht="14.1" customHeight="1" thickBot="1">
      <c r="A12" s="111">
        <v>4</v>
      </c>
      <c r="B12" s="112" t="s">
        <v>33</v>
      </c>
      <c r="C12" s="116" t="s">
        <v>158</v>
      </c>
      <c r="D12" s="113"/>
      <c r="E12" s="117"/>
      <c r="F12" s="83" t="s">
        <v>98</v>
      </c>
      <c r="G12" s="125"/>
      <c r="H12" s="126"/>
      <c r="I12" s="119"/>
      <c r="J12" s="119"/>
      <c r="K12" s="120"/>
      <c r="L12" s="121"/>
      <c r="V12" s="132"/>
    </row>
    <row r="13" spans="1:22" s="89" customFormat="1" ht="14.1" customHeight="1">
      <c r="A13" s="90"/>
      <c r="B13" s="114"/>
      <c r="D13" s="80"/>
      <c r="E13" s="80"/>
      <c r="F13" s="83"/>
      <c r="G13" s="125"/>
      <c r="H13" s="312" t="s">
        <v>170</v>
      </c>
      <c r="I13" s="313"/>
      <c r="J13" s="119"/>
      <c r="K13" s="120"/>
      <c r="L13" s="121"/>
      <c r="V13" s="132"/>
    </row>
    <row r="14" spans="1:22" s="89" customFormat="1" ht="14.1" customHeight="1" thickBot="1">
      <c r="A14" s="111">
        <v>5</v>
      </c>
      <c r="B14" s="112" t="s">
        <v>34</v>
      </c>
      <c r="C14" s="116" t="s">
        <v>176</v>
      </c>
      <c r="D14" s="113"/>
      <c r="E14" s="113"/>
      <c r="F14" s="83"/>
      <c r="G14" s="125"/>
      <c r="H14" s="309" t="s">
        <v>98</v>
      </c>
      <c r="I14" s="310"/>
      <c r="J14" s="119"/>
      <c r="K14" s="120"/>
      <c r="L14" s="121"/>
      <c r="V14" s="132"/>
    </row>
    <row r="15" spans="1:22" s="89" customFormat="1" ht="14.1" customHeight="1">
      <c r="A15" s="90"/>
      <c r="B15" s="114"/>
      <c r="D15" s="80"/>
      <c r="E15" s="115"/>
      <c r="F15" s="113" t="s">
        <v>170</v>
      </c>
      <c r="G15" s="127"/>
      <c r="H15" s="119"/>
      <c r="I15" s="119"/>
      <c r="J15" s="119"/>
      <c r="K15" s="120"/>
      <c r="L15" s="121"/>
      <c r="V15" s="132"/>
    </row>
    <row r="16" spans="1:22" s="89" customFormat="1" ht="14.1" customHeight="1">
      <c r="A16" s="111">
        <v>6</v>
      </c>
      <c r="B16" s="112" t="s">
        <v>35</v>
      </c>
      <c r="C16" s="116" t="s">
        <v>157</v>
      </c>
      <c r="D16" s="113"/>
      <c r="E16" s="117"/>
      <c r="F16" s="83" t="s">
        <v>98</v>
      </c>
      <c r="G16" s="124"/>
      <c r="H16" s="119"/>
      <c r="I16" s="119"/>
      <c r="J16" s="119"/>
      <c r="K16" s="120"/>
      <c r="L16" s="121"/>
      <c r="V16" s="132"/>
    </row>
    <row r="17" spans="1:22" s="89" customFormat="1" ht="14.1" customHeight="1">
      <c r="A17" s="90"/>
      <c r="B17" s="114"/>
      <c r="D17" s="80"/>
      <c r="E17" s="80"/>
      <c r="F17" s="83"/>
      <c r="G17" s="128" t="s">
        <v>170</v>
      </c>
      <c r="H17" s="118"/>
      <c r="I17" s="119"/>
      <c r="J17" s="119"/>
      <c r="K17" s="120"/>
      <c r="L17" s="121"/>
      <c r="V17" s="132"/>
    </row>
    <row r="18" spans="1:22" s="89" customFormat="1" ht="14.1" customHeight="1">
      <c r="A18" s="111">
        <v>7</v>
      </c>
      <c r="B18" s="155"/>
      <c r="C18" s="116" t="s">
        <v>95</v>
      </c>
      <c r="D18" s="113"/>
      <c r="E18" s="113"/>
      <c r="F18" s="83"/>
      <c r="G18" s="129" t="s">
        <v>98</v>
      </c>
      <c r="H18" s="119"/>
      <c r="I18" s="119"/>
      <c r="J18" s="119"/>
      <c r="K18" s="120"/>
      <c r="L18" s="121"/>
      <c r="V18" s="132"/>
    </row>
    <row r="19" spans="1:22" s="89" customFormat="1" ht="14.1" customHeight="1">
      <c r="A19" s="90"/>
      <c r="B19" s="114"/>
      <c r="D19" s="80"/>
      <c r="E19" s="115"/>
      <c r="F19" s="113" t="s">
        <v>143</v>
      </c>
      <c r="G19" s="118"/>
      <c r="H19" s="119"/>
      <c r="I19" s="119"/>
      <c r="J19" s="119"/>
      <c r="K19" s="120"/>
      <c r="L19" s="121"/>
      <c r="V19" s="132"/>
    </row>
    <row r="20" spans="1:22" s="89" customFormat="1" ht="14.1" customHeight="1">
      <c r="A20" s="111">
        <v>8</v>
      </c>
      <c r="B20" s="112" t="s">
        <v>36</v>
      </c>
      <c r="C20" s="116" t="s">
        <v>151</v>
      </c>
      <c r="D20" s="113"/>
      <c r="E20" s="117"/>
      <c r="F20" s="83"/>
      <c r="G20" s="119"/>
      <c r="H20" s="119"/>
      <c r="I20" s="119"/>
      <c r="J20" s="119"/>
      <c r="K20" s="120"/>
      <c r="L20" s="121"/>
      <c r="V20" s="132"/>
    </row>
    <row r="21" spans="1:22" s="89" customFormat="1" ht="14.1" customHeight="1">
      <c r="A21" s="90"/>
      <c r="B21" s="114"/>
      <c r="D21" s="80"/>
      <c r="E21" s="80"/>
      <c r="F21" s="83"/>
      <c r="G21" s="119"/>
      <c r="H21" s="119"/>
      <c r="I21" s="80"/>
      <c r="J21" s="80"/>
      <c r="K21" s="120"/>
      <c r="L21" s="121"/>
      <c r="V21" s="132"/>
    </row>
    <row r="22" spans="1:22" s="89" customFormat="1" ht="14.1" customHeight="1">
      <c r="A22" s="90"/>
      <c r="B22" s="110"/>
      <c r="C22" s="80"/>
      <c r="D22" s="80"/>
      <c r="E22" s="80"/>
      <c r="F22" s="83"/>
      <c r="G22" s="119"/>
      <c r="H22" s="119"/>
      <c r="I22" s="119"/>
      <c r="J22" s="314"/>
      <c r="K22" s="314"/>
      <c r="L22" s="130"/>
      <c r="V22" s="132"/>
    </row>
    <row r="23" spans="1:22" s="89" customFormat="1" ht="14.1" customHeight="1">
      <c r="A23" s="111">
        <v>1</v>
      </c>
      <c r="B23" s="112" t="s">
        <v>37</v>
      </c>
      <c r="C23" s="113" t="s">
        <v>177</v>
      </c>
      <c r="D23" s="113"/>
      <c r="E23" s="113"/>
      <c r="F23" s="83"/>
      <c r="G23" s="110"/>
      <c r="H23" s="110"/>
      <c r="I23" s="80"/>
      <c r="J23" s="119"/>
      <c r="K23" s="131"/>
      <c r="L23" s="130"/>
      <c r="V23" s="132"/>
    </row>
    <row r="24" spans="1:22" s="89" customFormat="1" ht="14.1" customHeight="1">
      <c r="A24" s="90"/>
      <c r="B24" s="114"/>
      <c r="C24" s="80"/>
      <c r="D24" s="80"/>
      <c r="E24" s="115"/>
      <c r="F24" s="113" t="s">
        <v>166</v>
      </c>
      <c r="G24" s="110"/>
      <c r="H24" s="110"/>
      <c r="I24" s="80"/>
      <c r="J24" s="119"/>
      <c r="K24" s="131"/>
      <c r="L24" s="130"/>
      <c r="V24" s="132"/>
    </row>
    <row r="25" spans="1:22" s="89" customFormat="1" ht="14.1" customHeight="1" thickBot="1">
      <c r="A25" s="111">
        <v>2</v>
      </c>
      <c r="B25" s="112" t="s">
        <v>40</v>
      </c>
      <c r="C25" s="116" t="s">
        <v>156</v>
      </c>
      <c r="D25" s="113"/>
      <c r="E25" s="117"/>
      <c r="F25" s="83" t="s">
        <v>98</v>
      </c>
      <c r="G25" s="118"/>
      <c r="H25" s="119"/>
      <c r="I25" s="119"/>
      <c r="J25" s="119"/>
      <c r="K25" s="131"/>
      <c r="L25" s="130"/>
      <c r="V25" s="132"/>
    </row>
    <row r="26" spans="1:22" s="89" customFormat="1" ht="14.1" customHeight="1">
      <c r="A26" s="90"/>
      <c r="B26" s="114"/>
      <c r="D26" s="80"/>
      <c r="E26" s="80"/>
      <c r="F26" s="83"/>
      <c r="G26" s="158" t="s">
        <v>166</v>
      </c>
      <c r="H26" s="156"/>
      <c r="I26" s="119"/>
      <c r="J26" s="119"/>
      <c r="K26" s="131"/>
      <c r="L26" s="130"/>
      <c r="V26" s="132"/>
    </row>
    <row r="27" spans="1:22" s="89" customFormat="1" ht="14.1" customHeight="1" thickBot="1">
      <c r="A27" s="111">
        <v>3</v>
      </c>
      <c r="B27" s="112" t="s">
        <v>42</v>
      </c>
      <c r="C27" s="116" t="s">
        <v>178</v>
      </c>
      <c r="D27" s="113"/>
      <c r="E27" s="113"/>
      <c r="F27" s="83"/>
      <c r="G27" s="159" t="s">
        <v>98</v>
      </c>
      <c r="H27" s="157"/>
      <c r="I27" s="119"/>
      <c r="J27" s="119"/>
      <c r="K27" s="131"/>
      <c r="L27" s="130"/>
      <c r="V27" s="132"/>
    </row>
    <row r="28" spans="1:22" s="89" customFormat="1" ht="14.1" customHeight="1">
      <c r="A28" s="90"/>
      <c r="B28" s="114"/>
      <c r="D28" s="80"/>
      <c r="E28" s="115"/>
      <c r="F28" s="116" t="s">
        <v>180</v>
      </c>
      <c r="G28" s="118"/>
      <c r="H28" s="119"/>
      <c r="I28" s="119"/>
      <c r="J28" s="119"/>
      <c r="K28" s="131"/>
      <c r="L28" s="130"/>
      <c r="V28" s="132"/>
    </row>
    <row r="29" spans="1:22" s="89" customFormat="1" ht="14.1" customHeight="1">
      <c r="A29" s="111">
        <v>4</v>
      </c>
      <c r="B29" s="112" t="s">
        <v>41</v>
      </c>
      <c r="C29" s="116" t="s">
        <v>179</v>
      </c>
      <c r="D29" s="113"/>
      <c r="E29" s="117"/>
      <c r="F29" s="83" t="s">
        <v>98</v>
      </c>
      <c r="G29" s="126"/>
      <c r="H29" s="126"/>
      <c r="I29" s="119"/>
      <c r="J29" s="119"/>
      <c r="K29" s="131"/>
      <c r="L29" s="130"/>
      <c r="V29" s="132"/>
    </row>
    <row r="30" spans="1:22" s="89" customFormat="1" ht="14.1" customHeight="1">
      <c r="A30" s="90"/>
      <c r="B30" s="114"/>
      <c r="D30" s="80"/>
      <c r="E30" s="80"/>
      <c r="F30" s="83"/>
      <c r="G30" s="126"/>
      <c r="J30" s="119"/>
      <c r="K30" s="120"/>
      <c r="L30" s="121"/>
      <c r="V30" s="132"/>
    </row>
    <row r="31" spans="1:22" s="89" customFormat="1" ht="12.75">
      <c r="A31" s="90"/>
      <c r="B31" s="110"/>
      <c r="C31" s="80"/>
      <c r="D31" s="80"/>
      <c r="E31" s="80"/>
      <c r="F31" s="80"/>
      <c r="G31" s="119"/>
      <c r="H31" s="119"/>
      <c r="I31" s="119"/>
      <c r="J31" s="119"/>
      <c r="K31" s="120"/>
      <c r="L31" s="121"/>
      <c r="V31" s="132"/>
    </row>
    <row r="32" spans="1:22" s="89" customFormat="1" ht="12.75">
      <c r="A32" s="90"/>
      <c r="B32" s="110"/>
      <c r="C32" s="80"/>
      <c r="D32" s="80"/>
      <c r="E32" s="80"/>
      <c r="F32" s="83"/>
      <c r="G32" s="119"/>
      <c r="H32" s="119"/>
      <c r="I32" s="119"/>
      <c r="J32" s="119"/>
      <c r="K32" s="120"/>
      <c r="L32" s="121"/>
      <c r="V32" s="132"/>
    </row>
    <row r="33" spans="1:22" s="89" customFormat="1" ht="12.75">
      <c r="A33" s="90"/>
      <c r="B33" s="110"/>
      <c r="C33" s="80"/>
      <c r="D33" s="80"/>
      <c r="E33" s="80"/>
      <c r="F33" s="83"/>
      <c r="G33" s="80"/>
      <c r="H33" s="119"/>
      <c r="I33" s="119"/>
      <c r="J33" s="119"/>
      <c r="K33" s="120"/>
      <c r="L33" s="121"/>
      <c r="V33" s="132"/>
    </row>
    <row r="34" spans="1:22" s="89" customFormat="1" ht="12.75">
      <c r="A34" s="90"/>
      <c r="B34" s="110"/>
      <c r="C34" s="80"/>
      <c r="D34" s="80"/>
      <c r="E34" s="80"/>
      <c r="F34" s="83"/>
      <c r="G34" s="126"/>
      <c r="H34" s="119"/>
      <c r="I34" s="119"/>
      <c r="J34" s="119"/>
      <c r="K34" s="120"/>
      <c r="L34" s="121"/>
      <c r="V34" s="132"/>
    </row>
    <row r="35" spans="1:22" s="89" customFormat="1" ht="12.75">
      <c r="A35" s="90"/>
      <c r="B35" s="110"/>
      <c r="C35" s="80"/>
      <c r="D35" s="80"/>
      <c r="E35" s="80"/>
      <c r="F35" s="80"/>
      <c r="G35" s="119"/>
      <c r="H35" s="119"/>
      <c r="I35" s="119"/>
      <c r="J35" s="119"/>
      <c r="K35" s="120"/>
      <c r="L35" s="121"/>
      <c r="V35" s="132"/>
    </row>
    <row r="36" spans="1:22" s="89" customFormat="1" ht="12.75">
      <c r="A36" s="90"/>
      <c r="B36" s="110"/>
      <c r="C36" s="80"/>
      <c r="D36" s="80"/>
      <c r="E36" s="80"/>
      <c r="F36" s="83"/>
      <c r="G36" s="126"/>
      <c r="H36" s="126"/>
      <c r="I36" s="126"/>
      <c r="J36" s="119"/>
      <c r="K36" s="120"/>
      <c r="L36" s="121"/>
      <c r="V36" s="132"/>
    </row>
    <row r="37" spans="1:22" s="89" customFormat="1" ht="12.75">
      <c r="A37" s="90"/>
      <c r="B37" s="110"/>
      <c r="C37" s="80"/>
      <c r="D37" s="80"/>
      <c r="E37" s="80"/>
      <c r="F37" s="83"/>
      <c r="G37" s="126"/>
      <c r="H37" s="80"/>
      <c r="I37" s="126"/>
      <c r="J37" s="119"/>
      <c r="K37" s="120"/>
      <c r="L37" s="121"/>
      <c r="V37" s="132"/>
    </row>
    <row r="38" spans="1:22" s="89" customFormat="1" ht="12.75">
      <c r="A38" s="90"/>
      <c r="B38" s="110"/>
      <c r="C38" s="80"/>
      <c r="D38" s="80"/>
      <c r="E38" s="80"/>
      <c r="F38" s="83"/>
      <c r="G38" s="126"/>
      <c r="H38" s="126"/>
      <c r="I38" s="126"/>
      <c r="J38" s="119"/>
      <c r="K38" s="120"/>
      <c r="L38" s="121"/>
      <c r="V38" s="132"/>
    </row>
    <row r="39" spans="1:22" s="89" customFormat="1" ht="12.75">
      <c r="A39" s="90"/>
      <c r="B39" s="110"/>
      <c r="C39" s="80"/>
      <c r="D39" s="80"/>
      <c r="E39" s="80"/>
      <c r="F39" s="80"/>
      <c r="G39" s="126"/>
      <c r="H39" s="126"/>
      <c r="I39" s="126"/>
      <c r="J39" s="119"/>
      <c r="K39" s="120"/>
      <c r="L39" s="121"/>
      <c r="V39" s="132"/>
    </row>
    <row r="40" spans="1:22" s="89" customFormat="1" ht="12.75">
      <c r="A40" s="90"/>
      <c r="B40" s="110"/>
      <c r="C40" s="119"/>
      <c r="D40" s="80"/>
      <c r="E40" s="80"/>
      <c r="F40" s="83"/>
      <c r="G40" s="119"/>
      <c r="H40" s="119"/>
      <c r="I40" s="119"/>
      <c r="J40" s="119"/>
      <c r="K40" s="120"/>
      <c r="L40" s="121"/>
      <c r="V40" s="132"/>
    </row>
    <row r="41" spans="1:22" s="89" customFormat="1" ht="12.75">
      <c r="A41" s="90"/>
      <c r="B41" s="110"/>
      <c r="C41" s="80"/>
      <c r="D41" s="80"/>
      <c r="E41" s="80"/>
      <c r="F41" s="83"/>
      <c r="G41" s="80"/>
      <c r="H41" s="119"/>
      <c r="I41" s="119"/>
      <c r="J41" s="119"/>
      <c r="K41" s="120"/>
      <c r="L41" s="121"/>
      <c r="V41" s="132"/>
    </row>
    <row r="42" spans="1:22" s="89" customFormat="1" ht="12.75">
      <c r="A42" s="90"/>
      <c r="B42" s="110"/>
      <c r="C42" s="80"/>
      <c r="D42" s="80"/>
      <c r="E42" s="80"/>
      <c r="F42" s="83"/>
      <c r="G42" s="126"/>
      <c r="H42" s="119"/>
      <c r="I42" s="119"/>
      <c r="J42" s="119"/>
      <c r="K42" s="120"/>
      <c r="L42" s="121"/>
      <c r="V42" s="132"/>
    </row>
    <row r="43" spans="1:22" s="89" customFormat="1" ht="12.75">
      <c r="A43" s="90"/>
      <c r="B43" s="110"/>
      <c r="C43" s="80"/>
      <c r="D43" s="80"/>
      <c r="E43" s="80"/>
      <c r="F43" s="80"/>
      <c r="G43" s="110"/>
      <c r="H43" s="119"/>
      <c r="I43" s="119"/>
      <c r="J43" s="119"/>
      <c r="K43" s="120"/>
      <c r="L43" s="121"/>
      <c r="V43" s="132"/>
    </row>
    <row r="44" spans="1:22" s="89" customFormat="1" ht="12.75">
      <c r="A44" s="90"/>
      <c r="B44" s="110"/>
      <c r="C44" s="80"/>
      <c r="D44" s="80"/>
      <c r="E44" s="80"/>
      <c r="F44" s="83"/>
      <c r="G44" s="110"/>
      <c r="H44" s="110"/>
      <c r="I44" s="80"/>
      <c r="J44" s="80"/>
      <c r="K44" s="88"/>
      <c r="V44" s="132"/>
    </row>
  </sheetData>
  <mergeCells count="4">
    <mergeCell ref="I4:J4"/>
    <mergeCell ref="H13:I13"/>
    <mergeCell ref="H14:I14"/>
    <mergeCell ref="J22:K22"/>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9217" r:id="rId4" name="Button 1">
              <controlPr defaultSize="0" print="0" autoFill="0" autoPict="0" macro="[1]!Jun_Show_CU">
                <anchor moveWithCells="1" sizeWithCells="1">
                  <from>
                    <xdr:col>10</xdr:col>
                    <xdr:colOff>495300</xdr:colOff>
                    <xdr:row>0</xdr:row>
                    <xdr:rowOff>7620</xdr:rowOff>
                  </from>
                  <to>
                    <xdr:col>12</xdr:col>
                    <xdr:colOff>441960</xdr:colOff>
                    <xdr:row>0</xdr:row>
                    <xdr:rowOff>175260</xdr:rowOff>
                  </to>
                </anchor>
              </controlPr>
            </control>
          </mc:Choice>
        </mc:AlternateContent>
        <mc:AlternateContent>
          <mc:Choice Requires="x14">
            <control xmlns:r="http://schemas.openxmlformats.org/officeDocument/2006/relationships" shapeId="9218" r:id="rId5" name="Button 2">
              <controlPr defaultSize="0" print="0" autoFill="0" autoPict="0" macro="[1]!Jun_Hide_CU">
                <anchor moveWithCells="1" sizeWithCells="1">
                  <from>
                    <xdr:col>10</xdr:col>
                    <xdr:colOff>502920</xdr:colOff>
                    <xdr:row>0</xdr:row>
                    <xdr:rowOff>182880</xdr:rowOff>
                  </from>
                  <to>
                    <xdr:col>12</xdr:col>
                    <xdr:colOff>426720</xdr:colOff>
                    <xdr:row>1</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AADA2-345F-4270-AA28-72FD49B395E0}">
  <dimension ref="A1:M39"/>
  <sheetViews>
    <sheetView workbookViewId="0" topLeftCell="A13">
      <selection activeCell="N25" sqref="N25"/>
    </sheetView>
  </sheetViews>
  <sheetFormatPr defaultColWidth="9.140625" defaultRowHeight="12.75"/>
  <cols>
    <col min="1" max="1" width="14.28125" style="169" customWidth="1"/>
    <col min="2" max="2" width="11.421875" style="169" customWidth="1"/>
    <col min="3" max="3" width="10.57421875" style="169" customWidth="1"/>
    <col min="4" max="4" width="12.00390625" style="169" customWidth="1"/>
    <col min="5" max="5" width="3.7109375" style="169" customWidth="1"/>
    <col min="6" max="6" width="11.00390625" style="169" customWidth="1"/>
    <col min="7" max="7" width="7.00390625" style="169" customWidth="1"/>
    <col min="8" max="8" width="5.8515625" style="169" customWidth="1"/>
    <col min="9" max="9" width="11.8515625" style="169" customWidth="1"/>
    <col min="10" max="10" width="11.57421875" style="169" customWidth="1"/>
    <col min="11" max="11" width="12.57421875" style="169" customWidth="1"/>
    <col min="12" max="12" width="25.7109375" style="169" customWidth="1"/>
    <col min="13" max="256" width="9.140625" style="169" customWidth="1"/>
    <col min="257" max="257" width="12.7109375" style="169" customWidth="1"/>
    <col min="258" max="258" width="11.421875" style="169" customWidth="1"/>
    <col min="259" max="259" width="10.57421875" style="169" customWidth="1"/>
    <col min="260" max="260" width="12.00390625" style="169" customWidth="1"/>
    <col min="261" max="261" width="3.7109375" style="169" customWidth="1"/>
    <col min="262" max="262" width="11.00390625" style="169" customWidth="1"/>
    <col min="263" max="263" width="7.00390625" style="169" customWidth="1"/>
    <col min="264" max="264" width="5.8515625" style="169" customWidth="1"/>
    <col min="265" max="265" width="11.8515625" style="169" customWidth="1"/>
    <col min="266" max="266" width="11.57421875" style="169" customWidth="1"/>
    <col min="267" max="267" width="12.57421875" style="169" customWidth="1"/>
    <col min="268" max="268" width="13.28125" style="169" customWidth="1"/>
    <col min="269" max="512" width="9.140625" style="169" customWidth="1"/>
    <col min="513" max="513" width="12.7109375" style="169" customWidth="1"/>
    <col min="514" max="514" width="11.421875" style="169" customWidth="1"/>
    <col min="515" max="515" width="10.57421875" style="169" customWidth="1"/>
    <col min="516" max="516" width="12.00390625" style="169" customWidth="1"/>
    <col min="517" max="517" width="3.7109375" style="169" customWidth="1"/>
    <col min="518" max="518" width="11.00390625" style="169" customWidth="1"/>
    <col min="519" max="519" width="7.00390625" style="169" customWidth="1"/>
    <col min="520" max="520" width="5.8515625" style="169" customWidth="1"/>
    <col min="521" max="521" width="11.8515625" style="169" customWidth="1"/>
    <col min="522" max="522" width="11.57421875" style="169" customWidth="1"/>
    <col min="523" max="523" width="12.57421875" style="169" customWidth="1"/>
    <col min="524" max="524" width="13.28125" style="169" customWidth="1"/>
    <col min="525" max="768" width="9.140625" style="169" customWidth="1"/>
    <col min="769" max="769" width="12.7109375" style="169" customWidth="1"/>
    <col min="770" max="770" width="11.421875" style="169" customWidth="1"/>
    <col min="771" max="771" width="10.57421875" style="169" customWidth="1"/>
    <col min="772" max="772" width="12.00390625" style="169" customWidth="1"/>
    <col min="773" max="773" width="3.7109375" style="169" customWidth="1"/>
    <col min="774" max="774" width="11.00390625" style="169" customWidth="1"/>
    <col min="775" max="775" width="7.00390625" style="169" customWidth="1"/>
    <col min="776" max="776" width="5.8515625" style="169" customWidth="1"/>
    <col min="777" max="777" width="11.8515625" style="169" customWidth="1"/>
    <col min="778" max="778" width="11.57421875" style="169" customWidth="1"/>
    <col min="779" max="779" width="12.57421875" style="169" customWidth="1"/>
    <col min="780" max="780" width="13.28125" style="169" customWidth="1"/>
    <col min="781" max="1024" width="9.140625" style="169" customWidth="1"/>
    <col min="1025" max="1025" width="12.7109375" style="169" customWidth="1"/>
    <col min="1026" max="1026" width="11.421875" style="169" customWidth="1"/>
    <col min="1027" max="1027" width="10.57421875" style="169" customWidth="1"/>
    <col min="1028" max="1028" width="12.00390625" style="169" customWidth="1"/>
    <col min="1029" max="1029" width="3.7109375" style="169" customWidth="1"/>
    <col min="1030" max="1030" width="11.00390625" style="169" customWidth="1"/>
    <col min="1031" max="1031" width="7.00390625" style="169" customWidth="1"/>
    <col min="1032" max="1032" width="5.8515625" style="169" customWidth="1"/>
    <col min="1033" max="1033" width="11.8515625" style="169" customWidth="1"/>
    <col min="1034" max="1034" width="11.57421875" style="169" customWidth="1"/>
    <col min="1035" max="1035" width="12.57421875" style="169" customWidth="1"/>
    <col min="1036" max="1036" width="13.28125" style="169" customWidth="1"/>
    <col min="1037" max="1280" width="9.140625" style="169" customWidth="1"/>
    <col min="1281" max="1281" width="12.7109375" style="169" customWidth="1"/>
    <col min="1282" max="1282" width="11.421875" style="169" customWidth="1"/>
    <col min="1283" max="1283" width="10.57421875" style="169" customWidth="1"/>
    <col min="1284" max="1284" width="12.00390625" style="169" customWidth="1"/>
    <col min="1285" max="1285" width="3.7109375" style="169" customWidth="1"/>
    <col min="1286" max="1286" width="11.00390625" style="169" customWidth="1"/>
    <col min="1287" max="1287" width="7.00390625" style="169" customWidth="1"/>
    <col min="1288" max="1288" width="5.8515625" style="169" customWidth="1"/>
    <col min="1289" max="1289" width="11.8515625" style="169" customWidth="1"/>
    <col min="1290" max="1290" width="11.57421875" style="169" customWidth="1"/>
    <col min="1291" max="1291" width="12.57421875" style="169" customWidth="1"/>
    <col min="1292" max="1292" width="13.28125" style="169" customWidth="1"/>
    <col min="1293" max="1536" width="9.140625" style="169" customWidth="1"/>
    <col min="1537" max="1537" width="12.7109375" style="169" customWidth="1"/>
    <col min="1538" max="1538" width="11.421875" style="169" customWidth="1"/>
    <col min="1539" max="1539" width="10.57421875" style="169" customWidth="1"/>
    <col min="1540" max="1540" width="12.00390625" style="169" customWidth="1"/>
    <col min="1541" max="1541" width="3.7109375" style="169" customWidth="1"/>
    <col min="1542" max="1542" width="11.00390625" style="169" customWidth="1"/>
    <col min="1543" max="1543" width="7.00390625" style="169" customWidth="1"/>
    <col min="1544" max="1544" width="5.8515625" style="169" customWidth="1"/>
    <col min="1545" max="1545" width="11.8515625" style="169" customWidth="1"/>
    <col min="1546" max="1546" width="11.57421875" style="169" customWidth="1"/>
    <col min="1547" max="1547" width="12.57421875" style="169" customWidth="1"/>
    <col min="1548" max="1548" width="13.28125" style="169" customWidth="1"/>
    <col min="1549" max="1792" width="9.140625" style="169" customWidth="1"/>
    <col min="1793" max="1793" width="12.7109375" style="169" customWidth="1"/>
    <col min="1794" max="1794" width="11.421875" style="169" customWidth="1"/>
    <col min="1795" max="1795" width="10.57421875" style="169" customWidth="1"/>
    <col min="1796" max="1796" width="12.00390625" style="169" customWidth="1"/>
    <col min="1797" max="1797" width="3.7109375" style="169" customWidth="1"/>
    <col min="1798" max="1798" width="11.00390625" style="169" customWidth="1"/>
    <col min="1799" max="1799" width="7.00390625" style="169" customWidth="1"/>
    <col min="1800" max="1800" width="5.8515625" style="169" customWidth="1"/>
    <col min="1801" max="1801" width="11.8515625" style="169" customWidth="1"/>
    <col min="1802" max="1802" width="11.57421875" style="169" customWidth="1"/>
    <col min="1803" max="1803" width="12.57421875" style="169" customWidth="1"/>
    <col min="1804" max="1804" width="13.28125" style="169" customWidth="1"/>
    <col min="1805" max="2048" width="9.140625" style="169" customWidth="1"/>
    <col min="2049" max="2049" width="12.7109375" style="169" customWidth="1"/>
    <col min="2050" max="2050" width="11.421875" style="169" customWidth="1"/>
    <col min="2051" max="2051" width="10.57421875" style="169" customWidth="1"/>
    <col min="2052" max="2052" width="12.00390625" style="169" customWidth="1"/>
    <col min="2053" max="2053" width="3.7109375" style="169" customWidth="1"/>
    <col min="2054" max="2054" width="11.00390625" style="169" customWidth="1"/>
    <col min="2055" max="2055" width="7.00390625" style="169" customWidth="1"/>
    <col min="2056" max="2056" width="5.8515625" style="169" customWidth="1"/>
    <col min="2057" max="2057" width="11.8515625" style="169" customWidth="1"/>
    <col min="2058" max="2058" width="11.57421875" style="169" customWidth="1"/>
    <col min="2059" max="2059" width="12.57421875" style="169" customWidth="1"/>
    <col min="2060" max="2060" width="13.28125" style="169" customWidth="1"/>
    <col min="2061" max="2304" width="9.140625" style="169" customWidth="1"/>
    <col min="2305" max="2305" width="12.7109375" style="169" customWidth="1"/>
    <col min="2306" max="2306" width="11.421875" style="169" customWidth="1"/>
    <col min="2307" max="2307" width="10.57421875" style="169" customWidth="1"/>
    <col min="2308" max="2308" width="12.00390625" style="169" customWidth="1"/>
    <col min="2309" max="2309" width="3.7109375" style="169" customWidth="1"/>
    <col min="2310" max="2310" width="11.00390625" style="169" customWidth="1"/>
    <col min="2311" max="2311" width="7.00390625" style="169" customWidth="1"/>
    <col min="2312" max="2312" width="5.8515625" style="169" customWidth="1"/>
    <col min="2313" max="2313" width="11.8515625" style="169" customWidth="1"/>
    <col min="2314" max="2314" width="11.57421875" style="169" customWidth="1"/>
    <col min="2315" max="2315" width="12.57421875" style="169" customWidth="1"/>
    <col min="2316" max="2316" width="13.28125" style="169" customWidth="1"/>
    <col min="2317" max="2560" width="9.140625" style="169" customWidth="1"/>
    <col min="2561" max="2561" width="12.7109375" style="169" customWidth="1"/>
    <col min="2562" max="2562" width="11.421875" style="169" customWidth="1"/>
    <col min="2563" max="2563" width="10.57421875" style="169" customWidth="1"/>
    <col min="2564" max="2564" width="12.00390625" style="169" customWidth="1"/>
    <col min="2565" max="2565" width="3.7109375" style="169" customWidth="1"/>
    <col min="2566" max="2566" width="11.00390625" style="169" customWidth="1"/>
    <col min="2567" max="2567" width="7.00390625" style="169" customWidth="1"/>
    <col min="2568" max="2568" width="5.8515625" style="169" customWidth="1"/>
    <col min="2569" max="2569" width="11.8515625" style="169" customWidth="1"/>
    <col min="2570" max="2570" width="11.57421875" style="169" customWidth="1"/>
    <col min="2571" max="2571" width="12.57421875" style="169" customWidth="1"/>
    <col min="2572" max="2572" width="13.28125" style="169" customWidth="1"/>
    <col min="2573" max="2816" width="9.140625" style="169" customWidth="1"/>
    <col min="2817" max="2817" width="12.7109375" style="169" customWidth="1"/>
    <col min="2818" max="2818" width="11.421875" style="169" customWidth="1"/>
    <col min="2819" max="2819" width="10.57421875" style="169" customWidth="1"/>
    <col min="2820" max="2820" width="12.00390625" style="169" customWidth="1"/>
    <col min="2821" max="2821" width="3.7109375" style="169" customWidth="1"/>
    <col min="2822" max="2822" width="11.00390625" style="169" customWidth="1"/>
    <col min="2823" max="2823" width="7.00390625" style="169" customWidth="1"/>
    <col min="2824" max="2824" width="5.8515625" style="169" customWidth="1"/>
    <col min="2825" max="2825" width="11.8515625" style="169" customWidth="1"/>
    <col min="2826" max="2826" width="11.57421875" style="169" customWidth="1"/>
    <col min="2827" max="2827" width="12.57421875" style="169" customWidth="1"/>
    <col min="2828" max="2828" width="13.28125" style="169" customWidth="1"/>
    <col min="2829" max="3072" width="9.140625" style="169" customWidth="1"/>
    <col min="3073" max="3073" width="12.7109375" style="169" customWidth="1"/>
    <col min="3074" max="3074" width="11.421875" style="169" customWidth="1"/>
    <col min="3075" max="3075" width="10.57421875" style="169" customWidth="1"/>
    <col min="3076" max="3076" width="12.00390625" style="169" customWidth="1"/>
    <col min="3077" max="3077" width="3.7109375" style="169" customWidth="1"/>
    <col min="3078" max="3078" width="11.00390625" style="169" customWidth="1"/>
    <col min="3079" max="3079" width="7.00390625" style="169" customWidth="1"/>
    <col min="3080" max="3080" width="5.8515625" style="169" customWidth="1"/>
    <col min="3081" max="3081" width="11.8515625" style="169" customWidth="1"/>
    <col min="3082" max="3082" width="11.57421875" style="169" customWidth="1"/>
    <col min="3083" max="3083" width="12.57421875" style="169" customWidth="1"/>
    <col min="3084" max="3084" width="13.28125" style="169" customWidth="1"/>
    <col min="3085" max="3328" width="9.140625" style="169" customWidth="1"/>
    <col min="3329" max="3329" width="12.7109375" style="169" customWidth="1"/>
    <col min="3330" max="3330" width="11.421875" style="169" customWidth="1"/>
    <col min="3331" max="3331" width="10.57421875" style="169" customWidth="1"/>
    <col min="3332" max="3332" width="12.00390625" style="169" customWidth="1"/>
    <col min="3333" max="3333" width="3.7109375" style="169" customWidth="1"/>
    <col min="3334" max="3334" width="11.00390625" style="169" customWidth="1"/>
    <col min="3335" max="3335" width="7.00390625" style="169" customWidth="1"/>
    <col min="3336" max="3336" width="5.8515625" style="169" customWidth="1"/>
    <col min="3337" max="3337" width="11.8515625" style="169" customWidth="1"/>
    <col min="3338" max="3338" width="11.57421875" style="169" customWidth="1"/>
    <col min="3339" max="3339" width="12.57421875" style="169" customWidth="1"/>
    <col min="3340" max="3340" width="13.28125" style="169" customWidth="1"/>
    <col min="3341" max="3584" width="9.140625" style="169" customWidth="1"/>
    <col min="3585" max="3585" width="12.7109375" style="169" customWidth="1"/>
    <col min="3586" max="3586" width="11.421875" style="169" customWidth="1"/>
    <col min="3587" max="3587" width="10.57421875" style="169" customWidth="1"/>
    <col min="3588" max="3588" width="12.00390625" style="169" customWidth="1"/>
    <col min="3589" max="3589" width="3.7109375" style="169" customWidth="1"/>
    <col min="3590" max="3590" width="11.00390625" style="169" customWidth="1"/>
    <col min="3591" max="3591" width="7.00390625" style="169" customWidth="1"/>
    <col min="3592" max="3592" width="5.8515625" style="169" customWidth="1"/>
    <col min="3593" max="3593" width="11.8515625" style="169" customWidth="1"/>
    <col min="3594" max="3594" width="11.57421875" style="169" customWidth="1"/>
    <col min="3595" max="3595" width="12.57421875" style="169" customWidth="1"/>
    <col min="3596" max="3596" width="13.28125" style="169" customWidth="1"/>
    <col min="3597" max="3840" width="9.140625" style="169" customWidth="1"/>
    <col min="3841" max="3841" width="12.7109375" style="169" customWidth="1"/>
    <col min="3842" max="3842" width="11.421875" style="169" customWidth="1"/>
    <col min="3843" max="3843" width="10.57421875" style="169" customWidth="1"/>
    <col min="3844" max="3844" width="12.00390625" style="169" customWidth="1"/>
    <col min="3845" max="3845" width="3.7109375" style="169" customWidth="1"/>
    <col min="3846" max="3846" width="11.00390625" style="169" customWidth="1"/>
    <col min="3847" max="3847" width="7.00390625" style="169" customWidth="1"/>
    <col min="3848" max="3848" width="5.8515625" style="169" customWidth="1"/>
    <col min="3849" max="3849" width="11.8515625" style="169" customWidth="1"/>
    <col min="3850" max="3850" width="11.57421875" style="169" customWidth="1"/>
    <col min="3851" max="3851" width="12.57421875" style="169" customWidth="1"/>
    <col min="3852" max="3852" width="13.28125" style="169" customWidth="1"/>
    <col min="3853" max="4096" width="9.140625" style="169" customWidth="1"/>
    <col min="4097" max="4097" width="12.7109375" style="169" customWidth="1"/>
    <col min="4098" max="4098" width="11.421875" style="169" customWidth="1"/>
    <col min="4099" max="4099" width="10.57421875" style="169" customWidth="1"/>
    <col min="4100" max="4100" width="12.00390625" style="169" customWidth="1"/>
    <col min="4101" max="4101" width="3.7109375" style="169" customWidth="1"/>
    <col min="4102" max="4102" width="11.00390625" style="169" customWidth="1"/>
    <col min="4103" max="4103" width="7.00390625" style="169" customWidth="1"/>
    <col min="4104" max="4104" width="5.8515625" style="169" customWidth="1"/>
    <col min="4105" max="4105" width="11.8515625" style="169" customWidth="1"/>
    <col min="4106" max="4106" width="11.57421875" style="169" customWidth="1"/>
    <col min="4107" max="4107" width="12.57421875" style="169" customWidth="1"/>
    <col min="4108" max="4108" width="13.28125" style="169" customWidth="1"/>
    <col min="4109" max="4352" width="9.140625" style="169" customWidth="1"/>
    <col min="4353" max="4353" width="12.7109375" style="169" customWidth="1"/>
    <col min="4354" max="4354" width="11.421875" style="169" customWidth="1"/>
    <col min="4355" max="4355" width="10.57421875" style="169" customWidth="1"/>
    <col min="4356" max="4356" width="12.00390625" style="169" customWidth="1"/>
    <col min="4357" max="4357" width="3.7109375" style="169" customWidth="1"/>
    <col min="4358" max="4358" width="11.00390625" style="169" customWidth="1"/>
    <col min="4359" max="4359" width="7.00390625" style="169" customWidth="1"/>
    <col min="4360" max="4360" width="5.8515625" style="169" customWidth="1"/>
    <col min="4361" max="4361" width="11.8515625" style="169" customWidth="1"/>
    <col min="4362" max="4362" width="11.57421875" style="169" customWidth="1"/>
    <col min="4363" max="4363" width="12.57421875" style="169" customWidth="1"/>
    <col min="4364" max="4364" width="13.28125" style="169" customWidth="1"/>
    <col min="4365" max="4608" width="9.140625" style="169" customWidth="1"/>
    <col min="4609" max="4609" width="12.7109375" style="169" customWidth="1"/>
    <col min="4610" max="4610" width="11.421875" style="169" customWidth="1"/>
    <col min="4611" max="4611" width="10.57421875" style="169" customWidth="1"/>
    <col min="4612" max="4612" width="12.00390625" style="169" customWidth="1"/>
    <col min="4613" max="4613" width="3.7109375" style="169" customWidth="1"/>
    <col min="4614" max="4614" width="11.00390625" style="169" customWidth="1"/>
    <col min="4615" max="4615" width="7.00390625" style="169" customWidth="1"/>
    <col min="4616" max="4616" width="5.8515625" style="169" customWidth="1"/>
    <col min="4617" max="4617" width="11.8515625" style="169" customWidth="1"/>
    <col min="4618" max="4618" width="11.57421875" style="169" customWidth="1"/>
    <col min="4619" max="4619" width="12.57421875" style="169" customWidth="1"/>
    <col min="4620" max="4620" width="13.28125" style="169" customWidth="1"/>
    <col min="4621" max="4864" width="9.140625" style="169" customWidth="1"/>
    <col min="4865" max="4865" width="12.7109375" style="169" customWidth="1"/>
    <col min="4866" max="4866" width="11.421875" style="169" customWidth="1"/>
    <col min="4867" max="4867" width="10.57421875" style="169" customWidth="1"/>
    <col min="4868" max="4868" width="12.00390625" style="169" customWidth="1"/>
    <col min="4869" max="4869" width="3.7109375" style="169" customWidth="1"/>
    <col min="4870" max="4870" width="11.00390625" style="169" customWidth="1"/>
    <col min="4871" max="4871" width="7.00390625" style="169" customWidth="1"/>
    <col min="4872" max="4872" width="5.8515625" style="169" customWidth="1"/>
    <col min="4873" max="4873" width="11.8515625" style="169" customWidth="1"/>
    <col min="4874" max="4874" width="11.57421875" style="169" customWidth="1"/>
    <col min="4875" max="4875" width="12.57421875" style="169" customWidth="1"/>
    <col min="4876" max="4876" width="13.28125" style="169" customWidth="1"/>
    <col min="4877" max="5120" width="9.140625" style="169" customWidth="1"/>
    <col min="5121" max="5121" width="12.7109375" style="169" customWidth="1"/>
    <col min="5122" max="5122" width="11.421875" style="169" customWidth="1"/>
    <col min="5123" max="5123" width="10.57421875" style="169" customWidth="1"/>
    <col min="5124" max="5124" width="12.00390625" style="169" customWidth="1"/>
    <col min="5125" max="5125" width="3.7109375" style="169" customWidth="1"/>
    <col min="5126" max="5126" width="11.00390625" style="169" customWidth="1"/>
    <col min="5127" max="5127" width="7.00390625" style="169" customWidth="1"/>
    <col min="5128" max="5128" width="5.8515625" style="169" customWidth="1"/>
    <col min="5129" max="5129" width="11.8515625" style="169" customWidth="1"/>
    <col min="5130" max="5130" width="11.57421875" style="169" customWidth="1"/>
    <col min="5131" max="5131" width="12.57421875" style="169" customWidth="1"/>
    <col min="5132" max="5132" width="13.28125" style="169" customWidth="1"/>
    <col min="5133" max="5376" width="9.140625" style="169" customWidth="1"/>
    <col min="5377" max="5377" width="12.7109375" style="169" customWidth="1"/>
    <col min="5378" max="5378" width="11.421875" style="169" customWidth="1"/>
    <col min="5379" max="5379" width="10.57421875" style="169" customWidth="1"/>
    <col min="5380" max="5380" width="12.00390625" style="169" customWidth="1"/>
    <col min="5381" max="5381" width="3.7109375" style="169" customWidth="1"/>
    <col min="5382" max="5382" width="11.00390625" style="169" customWidth="1"/>
    <col min="5383" max="5383" width="7.00390625" style="169" customWidth="1"/>
    <col min="5384" max="5384" width="5.8515625" style="169" customWidth="1"/>
    <col min="5385" max="5385" width="11.8515625" style="169" customWidth="1"/>
    <col min="5386" max="5386" width="11.57421875" style="169" customWidth="1"/>
    <col min="5387" max="5387" width="12.57421875" style="169" customWidth="1"/>
    <col min="5388" max="5388" width="13.28125" style="169" customWidth="1"/>
    <col min="5389" max="5632" width="9.140625" style="169" customWidth="1"/>
    <col min="5633" max="5633" width="12.7109375" style="169" customWidth="1"/>
    <col min="5634" max="5634" width="11.421875" style="169" customWidth="1"/>
    <col min="5635" max="5635" width="10.57421875" style="169" customWidth="1"/>
    <col min="5636" max="5636" width="12.00390625" style="169" customWidth="1"/>
    <col min="5637" max="5637" width="3.7109375" style="169" customWidth="1"/>
    <col min="5638" max="5638" width="11.00390625" style="169" customWidth="1"/>
    <col min="5639" max="5639" width="7.00390625" style="169" customWidth="1"/>
    <col min="5640" max="5640" width="5.8515625" style="169" customWidth="1"/>
    <col min="5641" max="5641" width="11.8515625" style="169" customWidth="1"/>
    <col min="5642" max="5642" width="11.57421875" style="169" customWidth="1"/>
    <col min="5643" max="5643" width="12.57421875" style="169" customWidth="1"/>
    <col min="5644" max="5644" width="13.28125" style="169" customWidth="1"/>
    <col min="5645" max="5888" width="9.140625" style="169" customWidth="1"/>
    <col min="5889" max="5889" width="12.7109375" style="169" customWidth="1"/>
    <col min="5890" max="5890" width="11.421875" style="169" customWidth="1"/>
    <col min="5891" max="5891" width="10.57421875" style="169" customWidth="1"/>
    <col min="5892" max="5892" width="12.00390625" style="169" customWidth="1"/>
    <col min="5893" max="5893" width="3.7109375" style="169" customWidth="1"/>
    <col min="5894" max="5894" width="11.00390625" style="169" customWidth="1"/>
    <col min="5895" max="5895" width="7.00390625" style="169" customWidth="1"/>
    <col min="5896" max="5896" width="5.8515625" style="169" customWidth="1"/>
    <col min="5897" max="5897" width="11.8515625" style="169" customWidth="1"/>
    <col min="5898" max="5898" width="11.57421875" style="169" customWidth="1"/>
    <col min="5899" max="5899" width="12.57421875" style="169" customWidth="1"/>
    <col min="5900" max="5900" width="13.28125" style="169" customWidth="1"/>
    <col min="5901" max="6144" width="9.140625" style="169" customWidth="1"/>
    <col min="6145" max="6145" width="12.7109375" style="169" customWidth="1"/>
    <col min="6146" max="6146" width="11.421875" style="169" customWidth="1"/>
    <col min="6147" max="6147" width="10.57421875" style="169" customWidth="1"/>
    <col min="6148" max="6148" width="12.00390625" style="169" customWidth="1"/>
    <col min="6149" max="6149" width="3.7109375" style="169" customWidth="1"/>
    <col min="6150" max="6150" width="11.00390625" style="169" customWidth="1"/>
    <col min="6151" max="6151" width="7.00390625" style="169" customWidth="1"/>
    <col min="6152" max="6152" width="5.8515625" style="169" customWidth="1"/>
    <col min="6153" max="6153" width="11.8515625" style="169" customWidth="1"/>
    <col min="6154" max="6154" width="11.57421875" style="169" customWidth="1"/>
    <col min="6155" max="6155" width="12.57421875" style="169" customWidth="1"/>
    <col min="6156" max="6156" width="13.28125" style="169" customWidth="1"/>
    <col min="6157" max="6400" width="9.140625" style="169" customWidth="1"/>
    <col min="6401" max="6401" width="12.7109375" style="169" customWidth="1"/>
    <col min="6402" max="6402" width="11.421875" style="169" customWidth="1"/>
    <col min="6403" max="6403" width="10.57421875" style="169" customWidth="1"/>
    <col min="6404" max="6404" width="12.00390625" style="169" customWidth="1"/>
    <col min="6405" max="6405" width="3.7109375" style="169" customWidth="1"/>
    <col min="6406" max="6406" width="11.00390625" style="169" customWidth="1"/>
    <col min="6407" max="6407" width="7.00390625" style="169" customWidth="1"/>
    <col min="6408" max="6408" width="5.8515625" style="169" customWidth="1"/>
    <col min="6409" max="6409" width="11.8515625" style="169" customWidth="1"/>
    <col min="6410" max="6410" width="11.57421875" style="169" customWidth="1"/>
    <col min="6411" max="6411" width="12.57421875" style="169" customWidth="1"/>
    <col min="6412" max="6412" width="13.28125" style="169" customWidth="1"/>
    <col min="6413" max="6656" width="9.140625" style="169" customWidth="1"/>
    <col min="6657" max="6657" width="12.7109375" style="169" customWidth="1"/>
    <col min="6658" max="6658" width="11.421875" style="169" customWidth="1"/>
    <col min="6659" max="6659" width="10.57421875" style="169" customWidth="1"/>
    <col min="6660" max="6660" width="12.00390625" style="169" customWidth="1"/>
    <col min="6661" max="6661" width="3.7109375" style="169" customWidth="1"/>
    <col min="6662" max="6662" width="11.00390625" style="169" customWidth="1"/>
    <col min="6663" max="6663" width="7.00390625" style="169" customWidth="1"/>
    <col min="6664" max="6664" width="5.8515625" style="169" customWidth="1"/>
    <col min="6665" max="6665" width="11.8515625" style="169" customWidth="1"/>
    <col min="6666" max="6666" width="11.57421875" style="169" customWidth="1"/>
    <col min="6667" max="6667" width="12.57421875" style="169" customWidth="1"/>
    <col min="6668" max="6668" width="13.28125" style="169" customWidth="1"/>
    <col min="6669" max="6912" width="9.140625" style="169" customWidth="1"/>
    <col min="6913" max="6913" width="12.7109375" style="169" customWidth="1"/>
    <col min="6914" max="6914" width="11.421875" style="169" customWidth="1"/>
    <col min="6915" max="6915" width="10.57421875" style="169" customWidth="1"/>
    <col min="6916" max="6916" width="12.00390625" style="169" customWidth="1"/>
    <col min="6917" max="6917" width="3.7109375" style="169" customWidth="1"/>
    <col min="6918" max="6918" width="11.00390625" style="169" customWidth="1"/>
    <col min="6919" max="6919" width="7.00390625" style="169" customWidth="1"/>
    <col min="6920" max="6920" width="5.8515625" style="169" customWidth="1"/>
    <col min="6921" max="6921" width="11.8515625" style="169" customWidth="1"/>
    <col min="6922" max="6922" width="11.57421875" style="169" customWidth="1"/>
    <col min="6923" max="6923" width="12.57421875" style="169" customWidth="1"/>
    <col min="6924" max="6924" width="13.28125" style="169" customWidth="1"/>
    <col min="6925" max="7168" width="9.140625" style="169" customWidth="1"/>
    <col min="7169" max="7169" width="12.7109375" style="169" customWidth="1"/>
    <col min="7170" max="7170" width="11.421875" style="169" customWidth="1"/>
    <col min="7171" max="7171" width="10.57421875" style="169" customWidth="1"/>
    <col min="7172" max="7172" width="12.00390625" style="169" customWidth="1"/>
    <col min="7173" max="7173" width="3.7109375" style="169" customWidth="1"/>
    <col min="7174" max="7174" width="11.00390625" style="169" customWidth="1"/>
    <col min="7175" max="7175" width="7.00390625" style="169" customWidth="1"/>
    <col min="7176" max="7176" width="5.8515625" style="169" customWidth="1"/>
    <col min="7177" max="7177" width="11.8515625" style="169" customWidth="1"/>
    <col min="7178" max="7178" width="11.57421875" style="169" customWidth="1"/>
    <col min="7179" max="7179" width="12.57421875" style="169" customWidth="1"/>
    <col min="7180" max="7180" width="13.28125" style="169" customWidth="1"/>
    <col min="7181" max="7424" width="9.140625" style="169" customWidth="1"/>
    <col min="7425" max="7425" width="12.7109375" style="169" customWidth="1"/>
    <col min="7426" max="7426" width="11.421875" style="169" customWidth="1"/>
    <col min="7427" max="7427" width="10.57421875" style="169" customWidth="1"/>
    <col min="7428" max="7428" width="12.00390625" style="169" customWidth="1"/>
    <col min="7429" max="7429" width="3.7109375" style="169" customWidth="1"/>
    <col min="7430" max="7430" width="11.00390625" style="169" customWidth="1"/>
    <col min="7431" max="7431" width="7.00390625" style="169" customWidth="1"/>
    <col min="7432" max="7432" width="5.8515625" style="169" customWidth="1"/>
    <col min="7433" max="7433" width="11.8515625" style="169" customWidth="1"/>
    <col min="7434" max="7434" width="11.57421875" style="169" customWidth="1"/>
    <col min="7435" max="7435" width="12.57421875" style="169" customWidth="1"/>
    <col min="7436" max="7436" width="13.28125" style="169" customWidth="1"/>
    <col min="7437" max="7680" width="9.140625" style="169" customWidth="1"/>
    <col min="7681" max="7681" width="12.7109375" style="169" customWidth="1"/>
    <col min="7682" max="7682" width="11.421875" style="169" customWidth="1"/>
    <col min="7683" max="7683" width="10.57421875" style="169" customWidth="1"/>
    <col min="7684" max="7684" width="12.00390625" style="169" customWidth="1"/>
    <col min="7685" max="7685" width="3.7109375" style="169" customWidth="1"/>
    <col min="7686" max="7686" width="11.00390625" style="169" customWidth="1"/>
    <col min="7687" max="7687" width="7.00390625" style="169" customWidth="1"/>
    <col min="7688" max="7688" width="5.8515625" style="169" customWidth="1"/>
    <col min="7689" max="7689" width="11.8515625" style="169" customWidth="1"/>
    <col min="7690" max="7690" width="11.57421875" style="169" customWidth="1"/>
    <col min="7691" max="7691" width="12.57421875" style="169" customWidth="1"/>
    <col min="7692" max="7692" width="13.28125" style="169" customWidth="1"/>
    <col min="7693" max="7936" width="9.140625" style="169" customWidth="1"/>
    <col min="7937" max="7937" width="12.7109375" style="169" customWidth="1"/>
    <col min="7938" max="7938" width="11.421875" style="169" customWidth="1"/>
    <col min="7939" max="7939" width="10.57421875" style="169" customWidth="1"/>
    <col min="7940" max="7940" width="12.00390625" style="169" customWidth="1"/>
    <col min="7941" max="7941" width="3.7109375" style="169" customWidth="1"/>
    <col min="7942" max="7942" width="11.00390625" style="169" customWidth="1"/>
    <col min="7943" max="7943" width="7.00390625" style="169" customWidth="1"/>
    <col min="7944" max="7944" width="5.8515625" style="169" customWidth="1"/>
    <col min="7945" max="7945" width="11.8515625" style="169" customWidth="1"/>
    <col min="7946" max="7946" width="11.57421875" style="169" customWidth="1"/>
    <col min="7947" max="7947" width="12.57421875" style="169" customWidth="1"/>
    <col min="7948" max="7948" width="13.28125" style="169" customWidth="1"/>
    <col min="7949" max="8192" width="9.140625" style="169" customWidth="1"/>
    <col min="8193" max="8193" width="12.7109375" style="169" customWidth="1"/>
    <col min="8194" max="8194" width="11.421875" style="169" customWidth="1"/>
    <col min="8195" max="8195" width="10.57421875" style="169" customWidth="1"/>
    <col min="8196" max="8196" width="12.00390625" style="169" customWidth="1"/>
    <col min="8197" max="8197" width="3.7109375" style="169" customWidth="1"/>
    <col min="8198" max="8198" width="11.00390625" style="169" customWidth="1"/>
    <col min="8199" max="8199" width="7.00390625" style="169" customWidth="1"/>
    <col min="8200" max="8200" width="5.8515625" style="169" customWidth="1"/>
    <col min="8201" max="8201" width="11.8515625" style="169" customWidth="1"/>
    <col min="8202" max="8202" width="11.57421875" style="169" customWidth="1"/>
    <col min="8203" max="8203" width="12.57421875" style="169" customWidth="1"/>
    <col min="8204" max="8204" width="13.28125" style="169" customWidth="1"/>
    <col min="8205" max="8448" width="9.140625" style="169" customWidth="1"/>
    <col min="8449" max="8449" width="12.7109375" style="169" customWidth="1"/>
    <col min="8450" max="8450" width="11.421875" style="169" customWidth="1"/>
    <col min="8451" max="8451" width="10.57421875" style="169" customWidth="1"/>
    <col min="8452" max="8452" width="12.00390625" style="169" customWidth="1"/>
    <col min="8453" max="8453" width="3.7109375" style="169" customWidth="1"/>
    <col min="8454" max="8454" width="11.00390625" style="169" customWidth="1"/>
    <col min="8455" max="8455" width="7.00390625" style="169" customWidth="1"/>
    <col min="8456" max="8456" width="5.8515625" style="169" customWidth="1"/>
    <col min="8457" max="8457" width="11.8515625" style="169" customWidth="1"/>
    <col min="8458" max="8458" width="11.57421875" style="169" customWidth="1"/>
    <col min="8459" max="8459" width="12.57421875" style="169" customWidth="1"/>
    <col min="8460" max="8460" width="13.28125" style="169" customWidth="1"/>
    <col min="8461" max="8704" width="9.140625" style="169" customWidth="1"/>
    <col min="8705" max="8705" width="12.7109375" style="169" customWidth="1"/>
    <col min="8706" max="8706" width="11.421875" style="169" customWidth="1"/>
    <col min="8707" max="8707" width="10.57421875" style="169" customWidth="1"/>
    <col min="8708" max="8708" width="12.00390625" style="169" customWidth="1"/>
    <col min="8709" max="8709" width="3.7109375" style="169" customWidth="1"/>
    <col min="8710" max="8710" width="11.00390625" style="169" customWidth="1"/>
    <col min="8711" max="8711" width="7.00390625" style="169" customWidth="1"/>
    <col min="8712" max="8712" width="5.8515625" style="169" customWidth="1"/>
    <col min="8713" max="8713" width="11.8515625" style="169" customWidth="1"/>
    <col min="8714" max="8714" width="11.57421875" style="169" customWidth="1"/>
    <col min="8715" max="8715" width="12.57421875" style="169" customWidth="1"/>
    <col min="8716" max="8716" width="13.28125" style="169" customWidth="1"/>
    <col min="8717" max="8960" width="9.140625" style="169" customWidth="1"/>
    <col min="8961" max="8961" width="12.7109375" style="169" customWidth="1"/>
    <col min="8962" max="8962" width="11.421875" style="169" customWidth="1"/>
    <col min="8963" max="8963" width="10.57421875" style="169" customWidth="1"/>
    <col min="8964" max="8964" width="12.00390625" style="169" customWidth="1"/>
    <col min="8965" max="8965" width="3.7109375" style="169" customWidth="1"/>
    <col min="8966" max="8966" width="11.00390625" style="169" customWidth="1"/>
    <col min="8967" max="8967" width="7.00390625" style="169" customWidth="1"/>
    <col min="8968" max="8968" width="5.8515625" style="169" customWidth="1"/>
    <col min="8969" max="8969" width="11.8515625" style="169" customWidth="1"/>
    <col min="8970" max="8970" width="11.57421875" style="169" customWidth="1"/>
    <col min="8971" max="8971" width="12.57421875" style="169" customWidth="1"/>
    <col min="8972" max="8972" width="13.28125" style="169" customWidth="1"/>
    <col min="8973" max="9216" width="9.140625" style="169" customWidth="1"/>
    <col min="9217" max="9217" width="12.7109375" style="169" customWidth="1"/>
    <col min="9218" max="9218" width="11.421875" style="169" customWidth="1"/>
    <col min="9219" max="9219" width="10.57421875" style="169" customWidth="1"/>
    <col min="9220" max="9220" width="12.00390625" style="169" customWidth="1"/>
    <col min="9221" max="9221" width="3.7109375" style="169" customWidth="1"/>
    <col min="9222" max="9222" width="11.00390625" style="169" customWidth="1"/>
    <col min="9223" max="9223" width="7.00390625" style="169" customWidth="1"/>
    <col min="9224" max="9224" width="5.8515625" style="169" customWidth="1"/>
    <col min="9225" max="9225" width="11.8515625" style="169" customWidth="1"/>
    <col min="9226" max="9226" width="11.57421875" style="169" customWidth="1"/>
    <col min="9227" max="9227" width="12.57421875" style="169" customWidth="1"/>
    <col min="9228" max="9228" width="13.28125" style="169" customWidth="1"/>
    <col min="9229" max="9472" width="9.140625" style="169" customWidth="1"/>
    <col min="9473" max="9473" width="12.7109375" style="169" customWidth="1"/>
    <col min="9474" max="9474" width="11.421875" style="169" customWidth="1"/>
    <col min="9475" max="9475" width="10.57421875" style="169" customWidth="1"/>
    <col min="9476" max="9476" width="12.00390625" style="169" customWidth="1"/>
    <col min="9477" max="9477" width="3.7109375" style="169" customWidth="1"/>
    <col min="9478" max="9478" width="11.00390625" style="169" customWidth="1"/>
    <col min="9479" max="9479" width="7.00390625" style="169" customWidth="1"/>
    <col min="9480" max="9480" width="5.8515625" style="169" customWidth="1"/>
    <col min="9481" max="9481" width="11.8515625" style="169" customWidth="1"/>
    <col min="9482" max="9482" width="11.57421875" style="169" customWidth="1"/>
    <col min="9483" max="9483" width="12.57421875" style="169" customWidth="1"/>
    <col min="9484" max="9484" width="13.28125" style="169" customWidth="1"/>
    <col min="9485" max="9728" width="9.140625" style="169" customWidth="1"/>
    <col min="9729" max="9729" width="12.7109375" style="169" customWidth="1"/>
    <col min="9730" max="9730" width="11.421875" style="169" customWidth="1"/>
    <col min="9731" max="9731" width="10.57421875" style="169" customWidth="1"/>
    <col min="9732" max="9732" width="12.00390625" style="169" customWidth="1"/>
    <col min="9733" max="9733" width="3.7109375" style="169" customWidth="1"/>
    <col min="9734" max="9734" width="11.00390625" style="169" customWidth="1"/>
    <col min="9735" max="9735" width="7.00390625" style="169" customWidth="1"/>
    <col min="9736" max="9736" width="5.8515625" style="169" customWidth="1"/>
    <col min="9737" max="9737" width="11.8515625" style="169" customWidth="1"/>
    <col min="9738" max="9738" width="11.57421875" style="169" customWidth="1"/>
    <col min="9739" max="9739" width="12.57421875" style="169" customWidth="1"/>
    <col min="9740" max="9740" width="13.28125" style="169" customWidth="1"/>
    <col min="9741" max="9984" width="9.140625" style="169" customWidth="1"/>
    <col min="9985" max="9985" width="12.7109375" style="169" customWidth="1"/>
    <col min="9986" max="9986" width="11.421875" style="169" customWidth="1"/>
    <col min="9987" max="9987" width="10.57421875" style="169" customWidth="1"/>
    <col min="9988" max="9988" width="12.00390625" style="169" customWidth="1"/>
    <col min="9989" max="9989" width="3.7109375" style="169" customWidth="1"/>
    <col min="9990" max="9990" width="11.00390625" style="169" customWidth="1"/>
    <col min="9991" max="9991" width="7.00390625" style="169" customWidth="1"/>
    <col min="9992" max="9992" width="5.8515625" style="169" customWidth="1"/>
    <col min="9993" max="9993" width="11.8515625" style="169" customWidth="1"/>
    <col min="9994" max="9994" width="11.57421875" style="169" customWidth="1"/>
    <col min="9995" max="9995" width="12.57421875" style="169" customWidth="1"/>
    <col min="9996" max="9996" width="13.28125" style="169" customWidth="1"/>
    <col min="9997" max="10240" width="9.140625" style="169" customWidth="1"/>
    <col min="10241" max="10241" width="12.7109375" style="169" customWidth="1"/>
    <col min="10242" max="10242" width="11.421875" style="169" customWidth="1"/>
    <col min="10243" max="10243" width="10.57421875" style="169" customWidth="1"/>
    <col min="10244" max="10244" width="12.00390625" style="169" customWidth="1"/>
    <col min="10245" max="10245" width="3.7109375" style="169" customWidth="1"/>
    <col min="10246" max="10246" width="11.00390625" style="169" customWidth="1"/>
    <col min="10247" max="10247" width="7.00390625" style="169" customWidth="1"/>
    <col min="10248" max="10248" width="5.8515625" style="169" customWidth="1"/>
    <col min="10249" max="10249" width="11.8515625" style="169" customWidth="1"/>
    <col min="10250" max="10250" width="11.57421875" style="169" customWidth="1"/>
    <col min="10251" max="10251" width="12.57421875" style="169" customWidth="1"/>
    <col min="10252" max="10252" width="13.28125" style="169" customWidth="1"/>
    <col min="10253" max="10496" width="9.140625" style="169" customWidth="1"/>
    <col min="10497" max="10497" width="12.7109375" style="169" customWidth="1"/>
    <col min="10498" max="10498" width="11.421875" style="169" customWidth="1"/>
    <col min="10499" max="10499" width="10.57421875" style="169" customWidth="1"/>
    <col min="10500" max="10500" width="12.00390625" style="169" customWidth="1"/>
    <col min="10501" max="10501" width="3.7109375" style="169" customWidth="1"/>
    <col min="10502" max="10502" width="11.00390625" style="169" customWidth="1"/>
    <col min="10503" max="10503" width="7.00390625" style="169" customWidth="1"/>
    <col min="10504" max="10504" width="5.8515625" style="169" customWidth="1"/>
    <col min="10505" max="10505" width="11.8515625" style="169" customWidth="1"/>
    <col min="10506" max="10506" width="11.57421875" style="169" customWidth="1"/>
    <col min="10507" max="10507" width="12.57421875" style="169" customWidth="1"/>
    <col min="10508" max="10508" width="13.28125" style="169" customWidth="1"/>
    <col min="10509" max="10752" width="9.140625" style="169" customWidth="1"/>
    <col min="10753" max="10753" width="12.7109375" style="169" customWidth="1"/>
    <col min="10754" max="10754" width="11.421875" style="169" customWidth="1"/>
    <col min="10755" max="10755" width="10.57421875" style="169" customWidth="1"/>
    <col min="10756" max="10756" width="12.00390625" style="169" customWidth="1"/>
    <col min="10757" max="10757" width="3.7109375" style="169" customWidth="1"/>
    <col min="10758" max="10758" width="11.00390625" style="169" customWidth="1"/>
    <col min="10759" max="10759" width="7.00390625" style="169" customWidth="1"/>
    <col min="10760" max="10760" width="5.8515625" style="169" customWidth="1"/>
    <col min="10761" max="10761" width="11.8515625" style="169" customWidth="1"/>
    <col min="10762" max="10762" width="11.57421875" style="169" customWidth="1"/>
    <col min="10763" max="10763" width="12.57421875" style="169" customWidth="1"/>
    <col min="10764" max="10764" width="13.28125" style="169" customWidth="1"/>
    <col min="10765" max="11008" width="9.140625" style="169" customWidth="1"/>
    <col min="11009" max="11009" width="12.7109375" style="169" customWidth="1"/>
    <col min="11010" max="11010" width="11.421875" style="169" customWidth="1"/>
    <col min="11011" max="11011" width="10.57421875" style="169" customWidth="1"/>
    <col min="11012" max="11012" width="12.00390625" style="169" customWidth="1"/>
    <col min="11013" max="11013" width="3.7109375" style="169" customWidth="1"/>
    <col min="11014" max="11014" width="11.00390625" style="169" customWidth="1"/>
    <col min="11015" max="11015" width="7.00390625" style="169" customWidth="1"/>
    <col min="11016" max="11016" width="5.8515625" style="169" customWidth="1"/>
    <col min="11017" max="11017" width="11.8515625" style="169" customWidth="1"/>
    <col min="11018" max="11018" width="11.57421875" style="169" customWidth="1"/>
    <col min="11019" max="11019" width="12.57421875" style="169" customWidth="1"/>
    <col min="11020" max="11020" width="13.28125" style="169" customWidth="1"/>
    <col min="11021" max="11264" width="9.140625" style="169" customWidth="1"/>
    <col min="11265" max="11265" width="12.7109375" style="169" customWidth="1"/>
    <col min="11266" max="11266" width="11.421875" style="169" customWidth="1"/>
    <col min="11267" max="11267" width="10.57421875" style="169" customWidth="1"/>
    <col min="11268" max="11268" width="12.00390625" style="169" customWidth="1"/>
    <col min="11269" max="11269" width="3.7109375" style="169" customWidth="1"/>
    <col min="11270" max="11270" width="11.00390625" style="169" customWidth="1"/>
    <col min="11271" max="11271" width="7.00390625" style="169" customWidth="1"/>
    <col min="11272" max="11272" width="5.8515625" style="169" customWidth="1"/>
    <col min="11273" max="11273" width="11.8515625" style="169" customWidth="1"/>
    <col min="11274" max="11274" width="11.57421875" style="169" customWidth="1"/>
    <col min="11275" max="11275" width="12.57421875" style="169" customWidth="1"/>
    <col min="11276" max="11276" width="13.28125" style="169" customWidth="1"/>
    <col min="11277" max="11520" width="9.140625" style="169" customWidth="1"/>
    <col min="11521" max="11521" width="12.7109375" style="169" customWidth="1"/>
    <col min="11522" max="11522" width="11.421875" style="169" customWidth="1"/>
    <col min="11523" max="11523" width="10.57421875" style="169" customWidth="1"/>
    <col min="11524" max="11524" width="12.00390625" style="169" customWidth="1"/>
    <col min="11525" max="11525" width="3.7109375" style="169" customWidth="1"/>
    <col min="11526" max="11526" width="11.00390625" style="169" customWidth="1"/>
    <col min="11527" max="11527" width="7.00390625" style="169" customWidth="1"/>
    <col min="11528" max="11528" width="5.8515625" style="169" customWidth="1"/>
    <col min="11529" max="11529" width="11.8515625" style="169" customWidth="1"/>
    <col min="11530" max="11530" width="11.57421875" style="169" customWidth="1"/>
    <col min="11531" max="11531" width="12.57421875" style="169" customWidth="1"/>
    <col min="11532" max="11532" width="13.28125" style="169" customWidth="1"/>
    <col min="11533" max="11776" width="9.140625" style="169" customWidth="1"/>
    <col min="11777" max="11777" width="12.7109375" style="169" customWidth="1"/>
    <col min="11778" max="11778" width="11.421875" style="169" customWidth="1"/>
    <col min="11779" max="11779" width="10.57421875" style="169" customWidth="1"/>
    <col min="11780" max="11780" width="12.00390625" style="169" customWidth="1"/>
    <col min="11781" max="11781" width="3.7109375" style="169" customWidth="1"/>
    <col min="11782" max="11782" width="11.00390625" style="169" customWidth="1"/>
    <col min="11783" max="11783" width="7.00390625" style="169" customWidth="1"/>
    <col min="11784" max="11784" width="5.8515625" style="169" customWidth="1"/>
    <col min="11785" max="11785" width="11.8515625" style="169" customWidth="1"/>
    <col min="11786" max="11786" width="11.57421875" style="169" customWidth="1"/>
    <col min="11787" max="11787" width="12.57421875" style="169" customWidth="1"/>
    <col min="11788" max="11788" width="13.28125" style="169" customWidth="1"/>
    <col min="11789" max="12032" width="9.140625" style="169" customWidth="1"/>
    <col min="12033" max="12033" width="12.7109375" style="169" customWidth="1"/>
    <col min="12034" max="12034" width="11.421875" style="169" customWidth="1"/>
    <col min="12035" max="12035" width="10.57421875" style="169" customWidth="1"/>
    <col min="12036" max="12036" width="12.00390625" style="169" customWidth="1"/>
    <col min="12037" max="12037" width="3.7109375" style="169" customWidth="1"/>
    <col min="12038" max="12038" width="11.00390625" style="169" customWidth="1"/>
    <col min="12039" max="12039" width="7.00390625" style="169" customWidth="1"/>
    <col min="12040" max="12040" width="5.8515625" style="169" customWidth="1"/>
    <col min="12041" max="12041" width="11.8515625" style="169" customWidth="1"/>
    <col min="12042" max="12042" width="11.57421875" style="169" customWidth="1"/>
    <col min="12043" max="12043" width="12.57421875" style="169" customWidth="1"/>
    <col min="12044" max="12044" width="13.28125" style="169" customWidth="1"/>
    <col min="12045" max="12288" width="9.140625" style="169" customWidth="1"/>
    <col min="12289" max="12289" width="12.7109375" style="169" customWidth="1"/>
    <col min="12290" max="12290" width="11.421875" style="169" customWidth="1"/>
    <col min="12291" max="12291" width="10.57421875" style="169" customWidth="1"/>
    <col min="12292" max="12292" width="12.00390625" style="169" customWidth="1"/>
    <col min="12293" max="12293" width="3.7109375" style="169" customWidth="1"/>
    <col min="12294" max="12294" width="11.00390625" style="169" customWidth="1"/>
    <col min="12295" max="12295" width="7.00390625" style="169" customWidth="1"/>
    <col min="12296" max="12296" width="5.8515625" style="169" customWidth="1"/>
    <col min="12297" max="12297" width="11.8515625" style="169" customWidth="1"/>
    <col min="12298" max="12298" width="11.57421875" style="169" customWidth="1"/>
    <col min="12299" max="12299" width="12.57421875" style="169" customWidth="1"/>
    <col min="12300" max="12300" width="13.28125" style="169" customWidth="1"/>
    <col min="12301" max="12544" width="9.140625" style="169" customWidth="1"/>
    <col min="12545" max="12545" width="12.7109375" style="169" customWidth="1"/>
    <col min="12546" max="12546" width="11.421875" style="169" customWidth="1"/>
    <col min="12547" max="12547" width="10.57421875" style="169" customWidth="1"/>
    <col min="12548" max="12548" width="12.00390625" style="169" customWidth="1"/>
    <col min="12549" max="12549" width="3.7109375" style="169" customWidth="1"/>
    <col min="12550" max="12550" width="11.00390625" style="169" customWidth="1"/>
    <col min="12551" max="12551" width="7.00390625" style="169" customWidth="1"/>
    <col min="12552" max="12552" width="5.8515625" style="169" customWidth="1"/>
    <col min="12553" max="12553" width="11.8515625" style="169" customWidth="1"/>
    <col min="12554" max="12554" width="11.57421875" style="169" customWidth="1"/>
    <col min="12555" max="12555" width="12.57421875" style="169" customWidth="1"/>
    <col min="12556" max="12556" width="13.28125" style="169" customWidth="1"/>
    <col min="12557" max="12800" width="9.140625" style="169" customWidth="1"/>
    <col min="12801" max="12801" width="12.7109375" style="169" customWidth="1"/>
    <col min="12802" max="12802" width="11.421875" style="169" customWidth="1"/>
    <col min="12803" max="12803" width="10.57421875" style="169" customWidth="1"/>
    <col min="12804" max="12804" width="12.00390625" style="169" customWidth="1"/>
    <col min="12805" max="12805" width="3.7109375" style="169" customWidth="1"/>
    <col min="12806" max="12806" width="11.00390625" style="169" customWidth="1"/>
    <col min="12807" max="12807" width="7.00390625" style="169" customWidth="1"/>
    <col min="12808" max="12808" width="5.8515625" style="169" customWidth="1"/>
    <col min="12809" max="12809" width="11.8515625" style="169" customWidth="1"/>
    <col min="12810" max="12810" width="11.57421875" style="169" customWidth="1"/>
    <col min="12811" max="12811" width="12.57421875" style="169" customWidth="1"/>
    <col min="12812" max="12812" width="13.28125" style="169" customWidth="1"/>
    <col min="12813" max="13056" width="9.140625" style="169" customWidth="1"/>
    <col min="13057" max="13057" width="12.7109375" style="169" customWidth="1"/>
    <col min="13058" max="13058" width="11.421875" style="169" customWidth="1"/>
    <col min="13059" max="13059" width="10.57421875" style="169" customWidth="1"/>
    <col min="13060" max="13060" width="12.00390625" style="169" customWidth="1"/>
    <col min="13061" max="13061" width="3.7109375" style="169" customWidth="1"/>
    <col min="13062" max="13062" width="11.00390625" style="169" customWidth="1"/>
    <col min="13063" max="13063" width="7.00390625" style="169" customWidth="1"/>
    <col min="13064" max="13064" width="5.8515625" style="169" customWidth="1"/>
    <col min="13065" max="13065" width="11.8515625" style="169" customWidth="1"/>
    <col min="13066" max="13066" width="11.57421875" style="169" customWidth="1"/>
    <col min="13067" max="13067" width="12.57421875" style="169" customWidth="1"/>
    <col min="13068" max="13068" width="13.28125" style="169" customWidth="1"/>
    <col min="13069" max="13312" width="9.140625" style="169" customWidth="1"/>
    <col min="13313" max="13313" width="12.7109375" style="169" customWidth="1"/>
    <col min="13314" max="13314" width="11.421875" style="169" customWidth="1"/>
    <col min="13315" max="13315" width="10.57421875" style="169" customWidth="1"/>
    <col min="13316" max="13316" width="12.00390625" style="169" customWidth="1"/>
    <col min="13317" max="13317" width="3.7109375" style="169" customWidth="1"/>
    <col min="13318" max="13318" width="11.00390625" style="169" customWidth="1"/>
    <col min="13319" max="13319" width="7.00390625" style="169" customWidth="1"/>
    <col min="13320" max="13320" width="5.8515625" style="169" customWidth="1"/>
    <col min="13321" max="13321" width="11.8515625" style="169" customWidth="1"/>
    <col min="13322" max="13322" width="11.57421875" style="169" customWidth="1"/>
    <col min="13323" max="13323" width="12.57421875" style="169" customWidth="1"/>
    <col min="13324" max="13324" width="13.28125" style="169" customWidth="1"/>
    <col min="13325" max="13568" width="9.140625" style="169" customWidth="1"/>
    <col min="13569" max="13569" width="12.7109375" style="169" customWidth="1"/>
    <col min="13570" max="13570" width="11.421875" style="169" customWidth="1"/>
    <col min="13571" max="13571" width="10.57421875" style="169" customWidth="1"/>
    <col min="13572" max="13572" width="12.00390625" style="169" customWidth="1"/>
    <col min="13573" max="13573" width="3.7109375" style="169" customWidth="1"/>
    <col min="13574" max="13574" width="11.00390625" style="169" customWidth="1"/>
    <col min="13575" max="13575" width="7.00390625" style="169" customWidth="1"/>
    <col min="13576" max="13576" width="5.8515625" style="169" customWidth="1"/>
    <col min="13577" max="13577" width="11.8515625" style="169" customWidth="1"/>
    <col min="13578" max="13578" width="11.57421875" style="169" customWidth="1"/>
    <col min="13579" max="13579" width="12.57421875" style="169" customWidth="1"/>
    <col min="13580" max="13580" width="13.28125" style="169" customWidth="1"/>
    <col min="13581" max="13824" width="9.140625" style="169" customWidth="1"/>
    <col min="13825" max="13825" width="12.7109375" style="169" customWidth="1"/>
    <col min="13826" max="13826" width="11.421875" style="169" customWidth="1"/>
    <col min="13827" max="13827" width="10.57421875" style="169" customWidth="1"/>
    <col min="13828" max="13828" width="12.00390625" style="169" customWidth="1"/>
    <col min="13829" max="13829" width="3.7109375" style="169" customWidth="1"/>
    <col min="13830" max="13830" width="11.00390625" style="169" customWidth="1"/>
    <col min="13831" max="13831" width="7.00390625" style="169" customWidth="1"/>
    <col min="13832" max="13832" width="5.8515625" style="169" customWidth="1"/>
    <col min="13833" max="13833" width="11.8515625" style="169" customWidth="1"/>
    <col min="13834" max="13834" width="11.57421875" style="169" customWidth="1"/>
    <col min="13835" max="13835" width="12.57421875" style="169" customWidth="1"/>
    <col min="13836" max="13836" width="13.28125" style="169" customWidth="1"/>
    <col min="13837" max="14080" width="9.140625" style="169" customWidth="1"/>
    <col min="14081" max="14081" width="12.7109375" style="169" customWidth="1"/>
    <col min="14082" max="14082" width="11.421875" style="169" customWidth="1"/>
    <col min="14083" max="14083" width="10.57421875" style="169" customWidth="1"/>
    <col min="14084" max="14084" width="12.00390625" style="169" customWidth="1"/>
    <col min="14085" max="14085" width="3.7109375" style="169" customWidth="1"/>
    <col min="14086" max="14086" width="11.00390625" style="169" customWidth="1"/>
    <col min="14087" max="14087" width="7.00390625" style="169" customWidth="1"/>
    <col min="14088" max="14088" width="5.8515625" style="169" customWidth="1"/>
    <col min="14089" max="14089" width="11.8515625" style="169" customWidth="1"/>
    <col min="14090" max="14090" width="11.57421875" style="169" customWidth="1"/>
    <col min="14091" max="14091" width="12.57421875" style="169" customWidth="1"/>
    <col min="14092" max="14092" width="13.28125" style="169" customWidth="1"/>
    <col min="14093" max="14336" width="9.140625" style="169" customWidth="1"/>
    <col min="14337" max="14337" width="12.7109375" style="169" customWidth="1"/>
    <col min="14338" max="14338" width="11.421875" style="169" customWidth="1"/>
    <col min="14339" max="14339" width="10.57421875" style="169" customWidth="1"/>
    <col min="14340" max="14340" width="12.00390625" style="169" customWidth="1"/>
    <col min="14341" max="14341" width="3.7109375" style="169" customWidth="1"/>
    <col min="14342" max="14342" width="11.00390625" style="169" customWidth="1"/>
    <col min="14343" max="14343" width="7.00390625" style="169" customWidth="1"/>
    <col min="14344" max="14344" width="5.8515625" style="169" customWidth="1"/>
    <col min="14345" max="14345" width="11.8515625" style="169" customWidth="1"/>
    <col min="14346" max="14346" width="11.57421875" style="169" customWidth="1"/>
    <col min="14347" max="14347" width="12.57421875" style="169" customWidth="1"/>
    <col min="14348" max="14348" width="13.28125" style="169" customWidth="1"/>
    <col min="14349" max="14592" width="9.140625" style="169" customWidth="1"/>
    <col min="14593" max="14593" width="12.7109375" style="169" customWidth="1"/>
    <col min="14594" max="14594" width="11.421875" style="169" customWidth="1"/>
    <col min="14595" max="14595" width="10.57421875" style="169" customWidth="1"/>
    <col min="14596" max="14596" width="12.00390625" style="169" customWidth="1"/>
    <col min="14597" max="14597" width="3.7109375" style="169" customWidth="1"/>
    <col min="14598" max="14598" width="11.00390625" style="169" customWidth="1"/>
    <col min="14599" max="14599" width="7.00390625" style="169" customWidth="1"/>
    <col min="14600" max="14600" width="5.8515625" style="169" customWidth="1"/>
    <col min="14601" max="14601" width="11.8515625" style="169" customWidth="1"/>
    <col min="14602" max="14602" width="11.57421875" style="169" customWidth="1"/>
    <col min="14603" max="14603" width="12.57421875" style="169" customWidth="1"/>
    <col min="14604" max="14604" width="13.28125" style="169" customWidth="1"/>
    <col min="14605" max="14848" width="9.140625" style="169" customWidth="1"/>
    <col min="14849" max="14849" width="12.7109375" style="169" customWidth="1"/>
    <col min="14850" max="14850" width="11.421875" style="169" customWidth="1"/>
    <col min="14851" max="14851" width="10.57421875" style="169" customWidth="1"/>
    <col min="14852" max="14852" width="12.00390625" style="169" customWidth="1"/>
    <col min="14853" max="14853" width="3.7109375" style="169" customWidth="1"/>
    <col min="14854" max="14854" width="11.00390625" style="169" customWidth="1"/>
    <col min="14855" max="14855" width="7.00390625" style="169" customWidth="1"/>
    <col min="14856" max="14856" width="5.8515625" style="169" customWidth="1"/>
    <col min="14857" max="14857" width="11.8515625" style="169" customWidth="1"/>
    <col min="14858" max="14858" width="11.57421875" style="169" customWidth="1"/>
    <col min="14859" max="14859" width="12.57421875" style="169" customWidth="1"/>
    <col min="14860" max="14860" width="13.28125" style="169" customWidth="1"/>
    <col min="14861" max="15104" width="9.140625" style="169" customWidth="1"/>
    <col min="15105" max="15105" width="12.7109375" style="169" customWidth="1"/>
    <col min="15106" max="15106" width="11.421875" style="169" customWidth="1"/>
    <col min="15107" max="15107" width="10.57421875" style="169" customWidth="1"/>
    <col min="15108" max="15108" width="12.00390625" style="169" customWidth="1"/>
    <col min="15109" max="15109" width="3.7109375" style="169" customWidth="1"/>
    <col min="15110" max="15110" width="11.00390625" style="169" customWidth="1"/>
    <col min="15111" max="15111" width="7.00390625" style="169" customWidth="1"/>
    <col min="15112" max="15112" width="5.8515625" style="169" customWidth="1"/>
    <col min="15113" max="15113" width="11.8515625" style="169" customWidth="1"/>
    <col min="15114" max="15114" width="11.57421875" style="169" customWidth="1"/>
    <col min="15115" max="15115" width="12.57421875" style="169" customWidth="1"/>
    <col min="15116" max="15116" width="13.28125" style="169" customWidth="1"/>
    <col min="15117" max="15360" width="9.140625" style="169" customWidth="1"/>
    <col min="15361" max="15361" width="12.7109375" style="169" customWidth="1"/>
    <col min="15362" max="15362" width="11.421875" style="169" customWidth="1"/>
    <col min="15363" max="15363" width="10.57421875" style="169" customWidth="1"/>
    <col min="15364" max="15364" width="12.00390625" style="169" customWidth="1"/>
    <col min="15365" max="15365" width="3.7109375" style="169" customWidth="1"/>
    <col min="15366" max="15366" width="11.00390625" style="169" customWidth="1"/>
    <col min="15367" max="15367" width="7.00390625" style="169" customWidth="1"/>
    <col min="15368" max="15368" width="5.8515625" style="169" customWidth="1"/>
    <col min="15369" max="15369" width="11.8515625" style="169" customWidth="1"/>
    <col min="15370" max="15370" width="11.57421875" style="169" customWidth="1"/>
    <col min="15371" max="15371" width="12.57421875" style="169" customWidth="1"/>
    <col min="15372" max="15372" width="13.28125" style="169" customWidth="1"/>
    <col min="15373" max="15616" width="9.140625" style="169" customWidth="1"/>
    <col min="15617" max="15617" width="12.7109375" style="169" customWidth="1"/>
    <col min="15618" max="15618" width="11.421875" style="169" customWidth="1"/>
    <col min="15619" max="15619" width="10.57421875" style="169" customWidth="1"/>
    <col min="15620" max="15620" width="12.00390625" style="169" customWidth="1"/>
    <col min="15621" max="15621" width="3.7109375" style="169" customWidth="1"/>
    <col min="15622" max="15622" width="11.00390625" style="169" customWidth="1"/>
    <col min="15623" max="15623" width="7.00390625" style="169" customWidth="1"/>
    <col min="15624" max="15624" width="5.8515625" style="169" customWidth="1"/>
    <col min="15625" max="15625" width="11.8515625" style="169" customWidth="1"/>
    <col min="15626" max="15626" width="11.57421875" style="169" customWidth="1"/>
    <col min="15627" max="15627" width="12.57421875" style="169" customWidth="1"/>
    <col min="15628" max="15628" width="13.28125" style="169" customWidth="1"/>
    <col min="15629" max="15872" width="9.140625" style="169" customWidth="1"/>
    <col min="15873" max="15873" width="12.7109375" style="169" customWidth="1"/>
    <col min="15874" max="15874" width="11.421875" style="169" customWidth="1"/>
    <col min="15875" max="15875" width="10.57421875" style="169" customWidth="1"/>
    <col min="15876" max="15876" width="12.00390625" style="169" customWidth="1"/>
    <col min="15877" max="15877" width="3.7109375" style="169" customWidth="1"/>
    <col min="15878" max="15878" width="11.00390625" style="169" customWidth="1"/>
    <col min="15879" max="15879" width="7.00390625" style="169" customWidth="1"/>
    <col min="15880" max="15880" width="5.8515625" style="169" customWidth="1"/>
    <col min="15881" max="15881" width="11.8515625" style="169" customWidth="1"/>
    <col min="15882" max="15882" width="11.57421875" style="169" customWidth="1"/>
    <col min="15883" max="15883" width="12.57421875" style="169" customWidth="1"/>
    <col min="15884" max="15884" width="13.28125" style="169" customWidth="1"/>
    <col min="15885" max="16128" width="9.140625" style="169" customWidth="1"/>
    <col min="16129" max="16129" width="12.7109375" style="169" customWidth="1"/>
    <col min="16130" max="16130" width="11.421875" style="169" customWidth="1"/>
    <col min="16131" max="16131" width="10.57421875" style="169" customWidth="1"/>
    <col min="16132" max="16132" width="12.00390625" style="169" customWidth="1"/>
    <col min="16133" max="16133" width="3.7109375" style="169" customWidth="1"/>
    <col min="16134" max="16134" width="11.00390625" style="169" customWidth="1"/>
    <col min="16135" max="16135" width="7.00390625" style="169" customWidth="1"/>
    <col min="16136" max="16136" width="5.8515625" style="169" customWidth="1"/>
    <col min="16137" max="16137" width="11.8515625" style="169" customWidth="1"/>
    <col min="16138" max="16138" width="11.57421875" style="169" customWidth="1"/>
    <col min="16139" max="16139" width="12.57421875" style="169" customWidth="1"/>
    <col min="16140" max="16140" width="13.28125" style="169" customWidth="1"/>
    <col min="16141" max="16384" width="9.140625" style="169" customWidth="1"/>
  </cols>
  <sheetData>
    <row r="1" spans="1:13" ht="20.25">
      <c r="A1" s="160"/>
      <c r="B1" s="160"/>
      <c r="C1" s="161"/>
      <c r="D1" s="162"/>
      <c r="E1" s="163" t="s">
        <v>76</v>
      </c>
      <c r="F1" s="164"/>
      <c r="G1" s="165"/>
      <c r="H1" s="166"/>
      <c r="I1" s="166"/>
      <c r="J1" s="167"/>
      <c r="K1" s="167" t="s">
        <v>26</v>
      </c>
      <c r="L1" s="164"/>
      <c r="M1" s="168"/>
    </row>
    <row r="2" spans="1:13" ht="15.75">
      <c r="A2" s="160"/>
      <c r="B2" s="160"/>
      <c r="C2" s="161"/>
      <c r="D2" s="170"/>
      <c r="E2" s="171"/>
      <c r="F2" s="172"/>
      <c r="G2" s="173" t="s">
        <v>84</v>
      </c>
      <c r="H2" s="173"/>
      <c r="I2" s="174"/>
      <c r="J2" s="175"/>
      <c r="K2" s="176"/>
      <c r="L2" s="176"/>
      <c r="M2" s="168"/>
    </row>
    <row r="3" spans="1:13" ht="12.75">
      <c r="A3" s="160"/>
      <c r="B3" s="160"/>
      <c r="C3" s="161"/>
      <c r="D3" s="177" t="s">
        <v>28</v>
      </c>
      <c r="E3" s="177"/>
      <c r="F3" s="178" t="s">
        <v>14</v>
      </c>
      <c r="G3" s="177"/>
      <c r="H3" s="178"/>
      <c r="I3" s="177" t="s">
        <v>50</v>
      </c>
      <c r="J3" s="179"/>
      <c r="K3" s="178"/>
      <c r="L3" s="180" t="s">
        <v>29</v>
      </c>
      <c r="M3" s="168"/>
    </row>
    <row r="4" spans="1:13" ht="13.8" thickBot="1">
      <c r="A4" s="181"/>
      <c r="B4" s="181"/>
      <c r="C4" s="182"/>
      <c r="D4" s="183" t="s">
        <v>60</v>
      </c>
      <c r="E4" s="183"/>
      <c r="F4" s="184"/>
      <c r="G4" s="184"/>
      <c r="H4" s="104"/>
      <c r="I4" s="185"/>
      <c r="J4" s="186"/>
      <c r="K4" s="187"/>
      <c r="L4" s="188" t="s">
        <v>30</v>
      </c>
      <c r="M4" s="168"/>
    </row>
    <row r="5" spans="1:12" ht="12.75">
      <c r="A5" s="189"/>
      <c r="B5" s="189"/>
      <c r="C5" s="190"/>
      <c r="D5" s="189"/>
      <c r="E5" s="189"/>
      <c r="F5" s="191" t="s">
        <v>12</v>
      </c>
      <c r="G5" s="191" t="s">
        <v>13</v>
      </c>
      <c r="H5" s="191" t="s">
        <v>14</v>
      </c>
      <c r="I5" s="189"/>
      <c r="J5" s="189"/>
      <c r="K5" s="189"/>
      <c r="L5" s="189"/>
    </row>
    <row r="6" spans="1:12" ht="12.75">
      <c r="A6" s="160"/>
      <c r="B6" s="160"/>
      <c r="C6" s="161"/>
      <c r="D6" s="192"/>
      <c r="E6" s="193"/>
      <c r="F6" s="192"/>
      <c r="G6" s="192"/>
      <c r="H6" s="192"/>
      <c r="I6" s="160"/>
      <c r="J6" s="160"/>
      <c r="K6" s="160"/>
      <c r="L6" s="160"/>
    </row>
    <row r="7" spans="1:12" ht="12.75">
      <c r="A7" s="160"/>
      <c r="B7" s="192"/>
      <c r="C7" s="194"/>
      <c r="D7" s="195"/>
      <c r="E7" s="196">
        <v>1</v>
      </c>
      <c r="F7" s="247" t="s">
        <v>78</v>
      </c>
      <c r="G7" s="197"/>
      <c r="H7" s="197"/>
      <c r="I7" s="194"/>
      <c r="J7" s="194"/>
      <c r="K7" s="194"/>
      <c r="L7" s="160"/>
    </row>
    <row r="8" spans="1:12" ht="12.75">
      <c r="A8" s="198"/>
      <c r="B8" s="199"/>
      <c r="C8" s="200"/>
      <c r="D8" s="247" t="s">
        <v>90</v>
      </c>
      <c r="E8" s="202"/>
      <c r="F8" s="203"/>
      <c r="G8" s="203"/>
      <c r="H8" s="204"/>
      <c r="I8" s="247" t="s">
        <v>78</v>
      </c>
      <c r="J8" s="199"/>
      <c r="K8" s="199"/>
      <c r="L8" s="198"/>
    </row>
    <row r="9" spans="1:12" ht="13.8">
      <c r="A9" s="198"/>
      <c r="B9" s="199"/>
      <c r="C9" s="206"/>
      <c r="D9" s="199"/>
      <c r="E9" s="207" t="s">
        <v>61</v>
      </c>
      <c r="F9" s="247" t="s">
        <v>90</v>
      </c>
      <c r="G9" s="208"/>
      <c r="H9" s="209"/>
      <c r="I9" s="200" t="s">
        <v>184</v>
      </c>
      <c r="J9" s="210"/>
      <c r="K9" s="199"/>
      <c r="L9" s="198"/>
    </row>
    <row r="10" spans="1:12" ht="12.75">
      <c r="A10" s="198"/>
      <c r="B10" s="199"/>
      <c r="C10" s="247" t="s">
        <v>90</v>
      </c>
      <c r="D10" s="210"/>
      <c r="E10" s="211"/>
      <c r="F10" s="198"/>
      <c r="G10" s="203"/>
      <c r="H10" s="212"/>
      <c r="I10" s="206"/>
      <c r="J10" s="247" t="s">
        <v>78</v>
      </c>
      <c r="K10" s="199"/>
      <c r="L10" s="198"/>
    </row>
    <row r="11" spans="1:12" ht="15.75" customHeight="1">
      <c r="A11" s="198"/>
      <c r="B11" s="213"/>
      <c r="C11" s="214" t="s">
        <v>188</v>
      </c>
      <c r="D11" s="199"/>
      <c r="E11" s="215" t="s">
        <v>62</v>
      </c>
      <c r="F11" s="247" t="s">
        <v>85</v>
      </c>
      <c r="G11" s="197"/>
      <c r="H11" s="197"/>
      <c r="I11" s="200"/>
      <c r="J11" s="216" t="s">
        <v>185</v>
      </c>
      <c r="K11" s="210"/>
      <c r="L11" s="198"/>
    </row>
    <row r="12" spans="1:12" ht="12.75">
      <c r="A12" s="198"/>
      <c r="B12" s="213"/>
      <c r="C12" s="206"/>
      <c r="D12" s="247" t="s">
        <v>85</v>
      </c>
      <c r="E12" s="218"/>
      <c r="F12" s="198"/>
      <c r="G12" s="203"/>
      <c r="H12" s="204"/>
      <c r="I12" s="247" t="s">
        <v>80</v>
      </c>
      <c r="J12" s="219"/>
      <c r="K12" s="199"/>
      <c r="L12" s="198"/>
    </row>
    <row r="13" spans="1:12" ht="12.75">
      <c r="A13" s="198"/>
      <c r="B13" s="213"/>
      <c r="C13" s="200"/>
      <c r="D13" s="199"/>
      <c r="E13" s="220" t="s">
        <v>63</v>
      </c>
      <c r="F13" s="247" t="s">
        <v>80</v>
      </c>
      <c r="G13" s="197"/>
      <c r="H13" s="197"/>
      <c r="I13" s="221" t="s">
        <v>182</v>
      </c>
      <c r="J13" s="206"/>
      <c r="K13" s="199"/>
      <c r="L13" s="198"/>
    </row>
    <row r="14" spans="1:12" ht="12.75">
      <c r="A14" s="198"/>
      <c r="B14" s="247" t="s">
        <v>86</v>
      </c>
      <c r="C14" s="222"/>
      <c r="D14" s="199"/>
      <c r="E14" s="211"/>
      <c r="F14" s="203"/>
      <c r="G14" s="203"/>
      <c r="H14" s="212"/>
      <c r="I14" s="200"/>
      <c r="J14" s="206"/>
      <c r="K14" s="247" t="s">
        <v>78</v>
      </c>
      <c r="L14" s="198"/>
    </row>
    <row r="15" spans="1:12" ht="12.75">
      <c r="A15" s="223"/>
      <c r="B15" s="206" t="s">
        <v>188</v>
      </c>
      <c r="C15" s="200"/>
      <c r="D15" s="199"/>
      <c r="E15" s="215" t="s">
        <v>64</v>
      </c>
      <c r="F15" s="247" t="s">
        <v>86</v>
      </c>
      <c r="G15" s="197"/>
      <c r="H15" s="197"/>
      <c r="I15" s="200"/>
      <c r="J15" s="206"/>
      <c r="K15" s="214" t="s">
        <v>183</v>
      </c>
      <c r="L15" s="198"/>
    </row>
    <row r="16" spans="1:12" ht="12.75">
      <c r="A16" s="223"/>
      <c r="B16" s="206"/>
      <c r="C16" s="200"/>
      <c r="D16" s="247" t="s">
        <v>86</v>
      </c>
      <c r="E16" s="225"/>
      <c r="F16" s="203"/>
      <c r="G16" s="203"/>
      <c r="H16" s="204"/>
      <c r="I16" s="247" t="s">
        <v>87</v>
      </c>
      <c r="J16" s="206"/>
      <c r="K16" s="206"/>
      <c r="L16" s="198"/>
    </row>
    <row r="17" spans="1:12" ht="12.75">
      <c r="A17" s="223"/>
      <c r="B17" s="206"/>
      <c r="C17" s="206"/>
      <c r="D17" s="200"/>
      <c r="E17" s="207" t="s">
        <v>65</v>
      </c>
      <c r="F17" s="247" t="s">
        <v>87</v>
      </c>
      <c r="G17" s="197"/>
      <c r="H17" s="197"/>
      <c r="I17" s="226" t="s">
        <v>186</v>
      </c>
      <c r="J17" s="219"/>
      <c r="K17" s="206"/>
      <c r="L17" s="198"/>
    </row>
    <row r="18" spans="1:12" ht="12.75">
      <c r="A18" s="223"/>
      <c r="B18" s="206"/>
      <c r="C18" s="247" t="s">
        <v>86</v>
      </c>
      <c r="D18" s="222"/>
      <c r="E18" s="211"/>
      <c r="F18" s="203"/>
      <c r="G18" s="203"/>
      <c r="H18" s="212"/>
      <c r="I18" s="206"/>
      <c r="J18" s="247" t="s">
        <v>77</v>
      </c>
      <c r="K18" s="219"/>
      <c r="L18" s="198"/>
    </row>
    <row r="19" spans="1:12" ht="12.75">
      <c r="A19" s="223"/>
      <c r="B19" s="200"/>
      <c r="C19" s="214" t="s">
        <v>189</v>
      </c>
      <c r="D19" s="200"/>
      <c r="E19" s="215" t="s">
        <v>66</v>
      </c>
      <c r="F19" s="247" t="s">
        <v>88</v>
      </c>
      <c r="G19" s="227"/>
      <c r="H19" s="227"/>
      <c r="I19" s="200"/>
      <c r="J19" s="216" t="s">
        <v>187</v>
      </c>
      <c r="K19" s="200"/>
      <c r="L19" s="228"/>
    </row>
    <row r="20" spans="1:12" ht="13.8" thickBot="1">
      <c r="A20" s="198"/>
      <c r="B20" s="229"/>
      <c r="C20" s="206"/>
      <c r="D20" s="247" t="s">
        <v>88</v>
      </c>
      <c r="E20" s="202"/>
      <c r="F20" s="203"/>
      <c r="G20" s="203"/>
      <c r="H20" s="204"/>
      <c r="I20" s="247" t="s">
        <v>77</v>
      </c>
      <c r="J20" s="222"/>
      <c r="K20" s="206"/>
      <c r="L20" s="198"/>
    </row>
    <row r="21" spans="1:12" ht="13.8" thickBot="1">
      <c r="A21" s="289" t="s">
        <v>92</v>
      </c>
      <c r="B21" s="232"/>
      <c r="C21" s="200"/>
      <c r="D21" s="200"/>
      <c r="E21" s="207" t="s">
        <v>67</v>
      </c>
      <c r="F21" s="247" t="s">
        <v>77</v>
      </c>
      <c r="G21" s="197"/>
      <c r="H21" s="197"/>
      <c r="I21" s="221"/>
      <c r="J21" s="200"/>
      <c r="K21" s="232"/>
      <c r="L21" s="292" t="s">
        <v>81</v>
      </c>
    </row>
    <row r="22" spans="1:12" ht="14.4" thickBot="1">
      <c r="A22" s="234">
        <v>41</v>
      </c>
      <c r="B22" s="235"/>
      <c r="C22" s="236"/>
      <c r="D22" s="236"/>
      <c r="E22" s="237"/>
      <c r="F22" s="203"/>
      <c r="G22" s="203"/>
      <c r="H22" s="212"/>
      <c r="I22" s="236"/>
      <c r="J22" s="236"/>
      <c r="K22" s="235"/>
      <c r="L22" s="238">
        <v>63</v>
      </c>
    </row>
    <row r="23" spans="1:12" ht="12.75">
      <c r="A23" s="239"/>
      <c r="B23" s="240"/>
      <c r="C23" s="236"/>
      <c r="D23" s="236"/>
      <c r="E23" s="207" t="s">
        <v>68</v>
      </c>
      <c r="F23" s="247" t="s">
        <v>79</v>
      </c>
      <c r="G23" s="197"/>
      <c r="H23" s="197"/>
      <c r="I23" s="236"/>
      <c r="J23" s="236"/>
      <c r="K23" s="236"/>
      <c r="L23" s="241"/>
    </row>
    <row r="24" spans="1:12" ht="12.75">
      <c r="A24" s="198"/>
      <c r="B24" s="222"/>
      <c r="C24" s="200"/>
      <c r="D24" s="247" t="s">
        <v>89</v>
      </c>
      <c r="E24" s="218"/>
      <c r="F24" s="203"/>
      <c r="G24" s="203"/>
      <c r="H24" s="204"/>
      <c r="I24" s="247" t="s">
        <v>79</v>
      </c>
      <c r="J24" s="200"/>
      <c r="K24" s="200"/>
      <c r="L24" s="243"/>
    </row>
    <row r="25" spans="1:12" ht="12" customHeight="1">
      <c r="A25" s="223"/>
      <c r="B25" s="200"/>
      <c r="C25" s="206"/>
      <c r="D25" s="200"/>
      <c r="E25" s="207" t="s">
        <v>69</v>
      </c>
      <c r="F25" s="247" t="s">
        <v>89</v>
      </c>
      <c r="G25" s="227"/>
      <c r="H25" s="227"/>
      <c r="I25" s="226" t="s">
        <v>182</v>
      </c>
      <c r="J25" s="222"/>
      <c r="K25" s="200"/>
      <c r="L25" s="243"/>
    </row>
    <row r="26" spans="1:12" ht="12.75">
      <c r="A26" s="223"/>
      <c r="B26" s="200"/>
      <c r="C26" s="247" t="s">
        <v>91</v>
      </c>
      <c r="D26" s="222"/>
      <c r="E26" s="211"/>
      <c r="G26" s="203"/>
      <c r="H26" s="212"/>
      <c r="I26" s="206"/>
      <c r="J26" s="247" t="s">
        <v>82</v>
      </c>
      <c r="K26" s="200"/>
      <c r="L26" s="243"/>
    </row>
    <row r="27" spans="1:12" ht="14.25" customHeight="1">
      <c r="A27" s="223"/>
      <c r="B27" s="206"/>
      <c r="C27" s="214" t="s">
        <v>190</v>
      </c>
      <c r="D27" s="200"/>
      <c r="E27" s="215" t="s">
        <v>70</v>
      </c>
      <c r="F27" s="247" t="s">
        <v>91</v>
      </c>
      <c r="G27" s="197"/>
      <c r="H27" s="197"/>
      <c r="I27" s="200"/>
      <c r="J27" s="226"/>
      <c r="K27" s="206"/>
      <c r="L27" s="198"/>
    </row>
    <row r="28" spans="1:12" ht="12.75">
      <c r="A28" s="223"/>
      <c r="B28" s="206"/>
      <c r="C28" s="206"/>
      <c r="D28" s="247" t="s">
        <v>91</v>
      </c>
      <c r="E28" s="202"/>
      <c r="F28" s="198"/>
      <c r="G28" s="203"/>
      <c r="H28" s="204"/>
      <c r="I28" s="247" t="s">
        <v>82</v>
      </c>
      <c r="J28" s="219"/>
      <c r="K28" s="206"/>
      <c r="L28" s="198"/>
    </row>
    <row r="29" spans="1:12" ht="12.75">
      <c r="A29" s="223"/>
      <c r="B29" s="206"/>
      <c r="C29" s="200"/>
      <c r="D29" s="200"/>
      <c r="E29" s="207" t="s">
        <v>71</v>
      </c>
      <c r="F29" s="247" t="s">
        <v>82</v>
      </c>
      <c r="G29" s="197"/>
      <c r="H29" s="197"/>
      <c r="I29" s="221" t="s">
        <v>185</v>
      </c>
      <c r="J29" s="206"/>
      <c r="K29" s="206"/>
      <c r="L29" s="198"/>
    </row>
    <row r="30" spans="1:12" ht="16.5" customHeight="1">
      <c r="A30" s="223"/>
      <c r="B30" s="247" t="s">
        <v>92</v>
      </c>
      <c r="C30" s="222"/>
      <c r="D30" s="200"/>
      <c r="E30" s="211"/>
      <c r="F30" s="203"/>
      <c r="G30" s="203"/>
      <c r="H30" s="212"/>
      <c r="I30" s="200"/>
      <c r="J30" s="206"/>
      <c r="K30" s="247" t="s">
        <v>81</v>
      </c>
      <c r="L30" s="243"/>
    </row>
    <row r="31" spans="1:12" ht="12.75">
      <c r="A31" s="198"/>
      <c r="B31" s="206" t="s">
        <v>193</v>
      </c>
      <c r="C31" s="200"/>
      <c r="D31" s="200"/>
      <c r="E31" s="215" t="s">
        <v>72</v>
      </c>
      <c r="F31" s="247" t="s">
        <v>92</v>
      </c>
      <c r="G31" s="197"/>
      <c r="H31" s="197"/>
      <c r="I31" s="200"/>
      <c r="J31" s="206"/>
      <c r="K31" s="200" t="s">
        <v>183</v>
      </c>
      <c r="L31" s="198"/>
    </row>
    <row r="32" spans="1:12" ht="12.75">
      <c r="A32" s="198"/>
      <c r="B32" s="213"/>
      <c r="C32" s="200"/>
      <c r="D32" s="247" t="s">
        <v>92</v>
      </c>
      <c r="E32" s="202"/>
      <c r="F32" s="203"/>
      <c r="G32" s="203"/>
      <c r="H32" s="204"/>
      <c r="I32" s="247" t="s">
        <v>83</v>
      </c>
      <c r="J32" s="206"/>
      <c r="K32" s="199"/>
      <c r="L32" s="198"/>
    </row>
    <row r="33" spans="1:12" ht="12.75">
      <c r="A33" s="198"/>
      <c r="B33" s="213"/>
      <c r="C33" s="206"/>
      <c r="D33" s="200"/>
      <c r="E33" s="207" t="s">
        <v>73</v>
      </c>
      <c r="F33" s="247" t="s">
        <v>83</v>
      </c>
      <c r="G33" s="197"/>
      <c r="H33" s="197"/>
      <c r="I33" s="226"/>
      <c r="J33" s="219"/>
      <c r="K33" s="199"/>
      <c r="L33" s="198"/>
    </row>
    <row r="34" spans="1:12" ht="12.75">
      <c r="A34" s="198"/>
      <c r="B34" s="213"/>
      <c r="C34" s="247" t="s">
        <v>92</v>
      </c>
      <c r="D34" s="222"/>
      <c r="E34" s="211"/>
      <c r="F34" s="203"/>
      <c r="G34" s="203"/>
      <c r="H34" s="212"/>
      <c r="I34" s="206"/>
      <c r="J34" s="247" t="s">
        <v>81</v>
      </c>
      <c r="K34" s="210"/>
      <c r="L34" s="244"/>
    </row>
    <row r="35" spans="1:12" ht="12.75">
      <c r="A35" s="198"/>
      <c r="B35" s="199"/>
      <c r="C35" s="214" t="s">
        <v>191</v>
      </c>
      <c r="D35" s="200"/>
      <c r="E35" s="215" t="s">
        <v>74</v>
      </c>
      <c r="F35" s="247" t="s">
        <v>93</v>
      </c>
      <c r="G35" s="197"/>
      <c r="H35" s="197"/>
      <c r="I35" s="200"/>
      <c r="J35" s="222" t="s">
        <v>184</v>
      </c>
      <c r="K35" s="199"/>
      <c r="L35" s="244"/>
    </row>
    <row r="36" spans="1:12" ht="12.75">
      <c r="A36" s="198"/>
      <c r="B36" s="199"/>
      <c r="C36" s="206"/>
      <c r="D36" s="247" t="s">
        <v>93</v>
      </c>
      <c r="E36" s="202"/>
      <c r="F36" s="203"/>
      <c r="G36" s="203"/>
      <c r="H36" s="204"/>
      <c r="I36" s="247" t="s">
        <v>81</v>
      </c>
      <c r="J36" s="222"/>
      <c r="K36" s="199"/>
      <c r="L36" s="244"/>
    </row>
    <row r="37" spans="1:12" ht="12.75">
      <c r="A37" s="198"/>
      <c r="B37" s="199"/>
      <c r="C37" s="200"/>
      <c r="D37" s="200"/>
      <c r="E37" s="207" t="s">
        <v>75</v>
      </c>
      <c r="F37" s="247" t="s">
        <v>81</v>
      </c>
      <c r="G37" s="197"/>
      <c r="H37" s="197"/>
      <c r="I37" s="221" t="s">
        <v>182</v>
      </c>
      <c r="J37" s="199"/>
      <c r="K37" s="199"/>
      <c r="L37" s="244"/>
    </row>
    <row r="38" spans="2:11" ht="14.25" customHeight="1">
      <c r="B38" s="160"/>
      <c r="C38" s="161"/>
      <c r="D38" s="192"/>
      <c r="E38" s="245"/>
      <c r="F38" s="192"/>
      <c r="G38" s="192"/>
      <c r="H38" s="246"/>
      <c r="I38" s="160"/>
      <c r="J38" s="160"/>
      <c r="K38" s="160"/>
    </row>
    <row r="39" spans="2:11" ht="12.75">
      <c r="B39" s="160"/>
      <c r="C39" s="161"/>
      <c r="D39" s="192"/>
      <c r="E39" s="245"/>
      <c r="F39" s="192"/>
      <c r="G39" s="192"/>
      <c r="H39" s="246"/>
      <c r="I39" s="160"/>
      <c r="J39" s="160"/>
      <c r="K39" s="160"/>
    </row>
  </sheetData>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taja regent</dc:creator>
  <cp:keywords/>
  <dc:description/>
  <cp:lastModifiedBy>Anja Regent</cp:lastModifiedBy>
  <cp:lastPrinted>2023-09-29T10:12:05Z</cp:lastPrinted>
  <dcterms:created xsi:type="dcterms:W3CDTF">2023-09-29T08:50:19Z</dcterms:created>
  <dcterms:modified xsi:type="dcterms:W3CDTF">2023-10-01T14:35:04Z</dcterms:modified>
  <cp:category/>
  <cp:version/>
  <cp:contentType/>
  <cp:contentStatus/>
</cp:coreProperties>
</file>