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456" activeTab="5"/>
  </bookViews>
  <sheets>
    <sheet name="m RR MIDI A-C" sheetId="1" r:id="rId1"/>
    <sheet name="DEČKI - MIDI TENIS" sheetId="2" r:id="rId2"/>
    <sheet name="ž RR MIDI  A-C" sheetId="3" r:id="rId3"/>
    <sheet name="DEKLICE - MIDI TENIS" sheetId="4" r:id="rId4"/>
    <sheet name="MINI RR " sheetId="5" r:id="rId5"/>
    <sheet name="DEKLICE TENIS 10" sheetId="6" r:id="rId6"/>
    <sheet name="DEKLICE TENIS 11" sheetId="7" r:id="rId7"/>
    <sheet name="DEČKI TENIS 10" sheetId="10" r:id="rId8"/>
    <sheet name="DEČKI TENIS 11 " sheetId="9" r:id="rId9"/>
  </sheets>
  <externalReferences>
    <externalReference r:id="rId12"/>
    <externalReference r:id="rId13"/>
    <externalReference r:id="rId14"/>
    <externalReference r:id="rId15"/>
  </externalReferences>
  <definedNames>
    <definedName name="_Order1" hidden="1">255</definedName>
    <definedName name="A" localSheetId="1">#REF!</definedName>
    <definedName name="A" localSheetId="7">#REF!</definedName>
    <definedName name="A" localSheetId="8">#REF!</definedName>
    <definedName name="A" localSheetId="3">#REF!</definedName>
    <definedName name="A" localSheetId="5">#REF!</definedName>
    <definedName name="A" localSheetId="6">#REF!</definedName>
    <definedName name="A" localSheetId="4">#REF!</definedName>
    <definedName name="A" localSheetId="2">#REF!</definedName>
    <definedName name="A">#REF!</definedName>
    <definedName name="B" localSheetId="1">#REF!</definedName>
    <definedName name="B" localSheetId="7">#REF!</definedName>
    <definedName name="B" localSheetId="8">#REF!</definedName>
    <definedName name="B" localSheetId="3">#REF!</definedName>
    <definedName name="B" localSheetId="5">#REF!</definedName>
    <definedName name="B" localSheetId="6">#REF!</definedName>
    <definedName name="B" localSheetId="4">#REF!</definedName>
    <definedName name="B" localSheetId="2">#REF!</definedName>
    <definedName name="B">#REF!</definedName>
    <definedName name="BORUT" localSheetId="7">#REF!</definedName>
    <definedName name="BORUT" localSheetId="8">#REF!</definedName>
    <definedName name="BORUT" localSheetId="5">#REF!</definedName>
    <definedName name="BORUT" localSheetId="6">#REF!</definedName>
    <definedName name="BORUT" localSheetId="4">#REF!</definedName>
    <definedName name="BORUT" localSheetId="2">#REF!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RR MIDI A-C'!$A$1:$L$29</definedName>
    <definedName name="_xlnm.Print_Area" localSheetId="4">'MINI RR '!$A$1:$L$22</definedName>
    <definedName name="_xlnm.Print_Area" localSheetId="2">'ž RR MIDI  A-C'!$A$1:$L$29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<sst xmlns="http://schemas.openxmlformats.org/spreadsheetml/2006/main" count="551" uniqueCount="140">
  <si>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</si>
  <si>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</si>
  <si>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</si>
  <si>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</si>
  <si>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</si>
  <si>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</si>
  <si>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</si>
  <si>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t>
  </si>
  <si>
    <t>število zmag</t>
  </si>
  <si>
    <t>vrstni red</t>
  </si>
  <si>
    <t>Tabela za izračun točk</t>
  </si>
  <si>
    <t>šifra</t>
  </si>
  <si>
    <t>priimek</t>
  </si>
  <si>
    <t>ime</t>
  </si>
  <si>
    <t>klub</t>
  </si>
  <si>
    <t>točke</t>
  </si>
  <si>
    <t>skupaj točk</t>
  </si>
  <si>
    <t xml:space="preserve">skupina: B </t>
  </si>
  <si>
    <t>skupina C</t>
  </si>
  <si>
    <t>vodja tekmovanja:</t>
  </si>
  <si>
    <t>podpis:</t>
  </si>
  <si>
    <t>vrstni red igranja po skupinah:</t>
  </si>
  <si>
    <t>vrhovni sodnik:</t>
  </si>
  <si>
    <t>1 : 4  *  2 : 3  *  1 : 2  *  3 : 4  *  1 : 3  *  2 : 4</t>
  </si>
  <si>
    <t>predstavnik igralcev:</t>
  </si>
  <si>
    <t>OP 8-11</t>
  </si>
  <si>
    <t>GLAVNI TURNIR</t>
  </si>
  <si>
    <t/>
  </si>
  <si>
    <t>DEČKI - MIDI TENIS</t>
  </si>
  <si>
    <t>vrsta turnirja</t>
  </si>
  <si>
    <t>rang turnirja</t>
  </si>
  <si>
    <t>vodja tekmovanja</t>
  </si>
  <si>
    <t>št.igralcev</t>
  </si>
  <si>
    <t>vrhovni  sodnik</t>
  </si>
  <si>
    <t>ANJA REGENT</t>
  </si>
  <si>
    <t>A1</t>
  </si>
  <si>
    <t>B2</t>
  </si>
  <si>
    <t>A2</t>
  </si>
  <si>
    <t>B1</t>
  </si>
  <si>
    <t>število igralk:</t>
  </si>
  <si>
    <t xml:space="preserve">skupina: A </t>
  </si>
  <si>
    <t>skupina: B</t>
  </si>
  <si>
    <t>predstavnica igralk:</t>
  </si>
  <si>
    <t>DEKLICE - MIDI TENIS</t>
  </si>
  <si>
    <t>Anja Regent</t>
  </si>
  <si>
    <t>PROSTO</t>
  </si>
  <si>
    <t>C2</t>
  </si>
  <si>
    <t>C1</t>
  </si>
  <si>
    <t>MINI DEČKI</t>
  </si>
  <si>
    <t>12</t>
  </si>
  <si>
    <t xml:space="preserve"> TK MU SO</t>
  </si>
  <si>
    <t>DEČKI</t>
  </si>
  <si>
    <t>DEKLICE</t>
  </si>
  <si>
    <t>HRIBAR, Anže</t>
  </si>
  <si>
    <t>HRIBAR, Jure</t>
  </si>
  <si>
    <t>SLEVEC, Aron</t>
  </si>
  <si>
    <t>JEVDENIC, Nola</t>
  </si>
  <si>
    <t>MLAKAR VISNIC, Lina</t>
  </si>
  <si>
    <t>SATLER, Isabella</t>
  </si>
  <si>
    <t xml:space="preserve">DEKLICE TENIS 10 </t>
  </si>
  <si>
    <t>OP 8-11 LET</t>
  </si>
  <si>
    <t>2</t>
  </si>
  <si>
    <t>3</t>
  </si>
  <si>
    <t>4</t>
  </si>
  <si>
    <t>5</t>
  </si>
  <si>
    <t>6</t>
  </si>
  <si>
    <t>7</t>
  </si>
  <si>
    <t>8</t>
  </si>
  <si>
    <t xml:space="preserve">DEKLICE TENIS 11 </t>
  </si>
  <si>
    <t>9</t>
  </si>
  <si>
    <t>10</t>
  </si>
  <si>
    <t>11</t>
  </si>
  <si>
    <t>13</t>
  </si>
  <si>
    <t>14</t>
  </si>
  <si>
    <t>15</t>
  </si>
  <si>
    <t>16</t>
  </si>
  <si>
    <t>EARLES, Scarlett</t>
  </si>
  <si>
    <t>KOTOVSKA, Varvara</t>
  </si>
  <si>
    <t>LOVŠIN, Ajda</t>
  </si>
  <si>
    <t>MRKSA, Karolina</t>
  </si>
  <si>
    <t>VILK PETANJEK, Vanna</t>
  </si>
  <si>
    <t>ČOP, Iva</t>
  </si>
  <si>
    <t>OP 8 - 11 LET MURSKA SOBOTA</t>
  </si>
  <si>
    <t xml:space="preserve">DEČKI TENIS 11 </t>
  </si>
  <si>
    <t xml:space="preserve">DEČKI TENIS 10 </t>
  </si>
  <si>
    <t>ARSIĆ, Naja</t>
  </si>
  <si>
    <t>EARLES, Savannah</t>
  </si>
  <si>
    <t>IVANOV, Elena</t>
  </si>
  <si>
    <t>LOVŠIN, Zala</t>
  </si>
  <si>
    <t>MILOSIC, Nina Anastasia</t>
  </si>
  <si>
    <t>MILOSIC, Ema Maksim</t>
  </si>
  <si>
    <t>PAJIC, Dalina</t>
  </si>
  <si>
    <t>SENICA, Julija</t>
  </si>
  <si>
    <t>SKRUBEJ, Hana</t>
  </si>
  <si>
    <t>BERENDIJAŠ, Bor</t>
  </si>
  <si>
    <t>BOGOV, David</t>
  </si>
  <si>
    <t>BRUMEN, Kevin</t>
  </si>
  <si>
    <t>JURIČ, Jure</t>
  </si>
  <si>
    <t>KRET, Max</t>
  </si>
  <si>
    <t>MIHATOVIC JEVDENIC, Aleksej</t>
  </si>
  <si>
    <t>SATLER, Benjamin</t>
  </si>
  <si>
    <t>SENICA, Matija</t>
  </si>
  <si>
    <t>STANOJEVIC, Lan</t>
  </si>
  <si>
    <t>ZORENČ, Nik</t>
  </si>
  <si>
    <t>BREZOVSEK, BRIN</t>
  </si>
  <si>
    <t>CAJHEN, Matevž</t>
  </si>
  <si>
    <t>NOVAK, Oskar Leonard</t>
  </si>
  <si>
    <t>SLEVEC, Izak</t>
  </si>
  <si>
    <t>ZEVNIK, Jan</t>
  </si>
  <si>
    <t>ŠTELCL, Maj</t>
  </si>
  <si>
    <t>62</t>
  </si>
  <si>
    <t>BB</t>
  </si>
  <si>
    <t>61</t>
  </si>
  <si>
    <t>42</t>
  </si>
  <si>
    <t>60</t>
  </si>
  <si>
    <t>02</t>
  </si>
  <si>
    <t>21</t>
  </si>
  <si>
    <t>20</t>
  </si>
  <si>
    <t>O</t>
  </si>
  <si>
    <t xml:space="preserve">KRAJNC, Lana </t>
  </si>
  <si>
    <t>HRIBAR JURE</t>
  </si>
  <si>
    <t>SLEVEC IAK</t>
  </si>
  <si>
    <t>ZEVNIK JAN</t>
  </si>
  <si>
    <t xml:space="preserve">HRIBAR JURE </t>
  </si>
  <si>
    <t>LOVŠIN AJDA</t>
  </si>
  <si>
    <t>ČOP IVA</t>
  </si>
  <si>
    <t>KRAJNC ALEKSANDRA</t>
  </si>
  <si>
    <t>VILK PETANJEK VANJA</t>
  </si>
  <si>
    <t>MRKŠA KAROLINA</t>
  </si>
  <si>
    <t>KOTOVSKA VARVARA</t>
  </si>
  <si>
    <t>63</t>
  </si>
  <si>
    <t>64</t>
  </si>
  <si>
    <t>53</t>
  </si>
  <si>
    <t>75</t>
  </si>
  <si>
    <t>bb</t>
  </si>
  <si>
    <t>40</t>
  </si>
  <si>
    <t>HRIBAR ANžE</t>
  </si>
  <si>
    <t>SLEVEC IZAK</t>
  </si>
  <si>
    <t>TK MU-SO</t>
  </si>
  <si>
    <t>TK MU -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</si>
</sst>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6">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16"/>
      <color indexed="24"/>
      <name val="Times New Roman CE"/>
      <family val="2"/>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b/>
      <sz val="9"/>
      <name val="Tahoma"/>
      <family val="2"/>
    </font>
    <font>
      <sz val="18"/>
      <name val="Tahoma"/>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28"/>
      <name val="Arial"/>
      <family val="2"/>
    </font>
    <font>
      <sz val="26"/>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sz val="10"/>
      <name val="Calibri"/>
      <family val="2"/>
      <scheme val="minor"/>
    </font>
    <font>
      <sz val="8"/>
      <color indexed="9"/>
      <name val="Arial"/>
      <family val="2"/>
    </font>
    <font>
      <i/>
      <sz val="8"/>
      <color rgb="FFFF0000"/>
      <name val="Arial"/>
      <family val="2"/>
    </font>
    <font>
      <b/>
      <sz val="10"/>
      <name val="Arial"/>
      <family val="2"/>
    </font>
    <font>
      <sz val="12"/>
      <name val="Arial"/>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9">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style="thin"/>
      <top/>
      <bottom/>
    </border>
    <border>
      <left/>
      <right style="thin"/>
      <top/>
      <bottom/>
    </border>
    <border>
      <left/>
      <right style="thin"/>
      <top style="medium"/>
      <bottom/>
    </border>
    <border>
      <left style="thin"/>
      <right/>
      <top style="thin"/>
      <bottom/>
    </border>
    <border>
      <left style="thin"/>
      <right/>
      <top/>
      <bottom style="thin"/>
    </border>
    <border>
      <left style="medium"/>
      <right style="medium"/>
      <top/>
      <bottom style="medium"/>
    </border>
    <border>
      <left/>
      <right/>
      <top style="thin"/>
      <bottom/>
    </border>
    <border>
      <left style="thin"/>
      <right style="thin"/>
      <top style="thin"/>
      <bottom/>
    </border>
    <border>
      <left/>
      <right style="thin"/>
      <top/>
      <bottom style="medium"/>
    </border>
    <border>
      <left style="medium"/>
      <right style="medium"/>
      <top style="medium"/>
      <bottom style="medium"/>
    </border>
    <border>
      <left/>
      <right/>
      <top style="hair"/>
      <bottom style="hair"/>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4" fillId="0" borderId="0">
      <alignment/>
      <protection/>
    </xf>
    <xf numFmtId="0" fontId="0" fillId="0" borderId="0">
      <alignment/>
      <protection/>
    </xf>
    <xf numFmtId="165" fontId="0" fillId="0" borderId="0" applyFont="0" applyFill="0" applyBorder="0" applyAlignment="0" applyProtection="0"/>
  </cellStyleXfs>
  <cellXfs count="283">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3" fillId="0" borderId="3" xfId="20" applyFont="1" applyBorder="1">
      <alignment/>
      <protection/>
    </xf>
    <xf numFmtId="0" fontId="35" fillId="0" borderId="0" xfId="20" applyFont="1" applyAlignment="1">
      <alignment horizontal="right"/>
      <protection/>
    </xf>
    <xf numFmtId="0" fontId="36"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5" fillId="0" borderId="0" xfId="20" applyFont="1" applyAlignment="1">
      <alignment horizontal="righ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33"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49" fontId="54" fillId="0" borderId="0" xfId="22" applyNumberFormat="1" applyFont="1" applyAlignment="1">
      <alignment vertical="top"/>
      <protection/>
    </xf>
    <xf numFmtId="0" fontId="55" fillId="0" borderId="0" xfId="22" applyFont="1">
      <alignment/>
      <protection/>
    </xf>
    <xf numFmtId="49" fontId="56" fillId="0" borderId="0" xfId="22" applyNumberFormat="1" applyFont="1" applyAlignment="1">
      <alignment vertical="top"/>
      <protection/>
    </xf>
    <xf numFmtId="49" fontId="57" fillId="0" borderId="0" xfId="22" applyNumberFormat="1" applyFont="1" applyAlignment="1">
      <alignment vertical="top"/>
      <protection/>
    </xf>
    <xf numFmtId="49" fontId="58" fillId="0" borderId="0" xfId="22" applyNumberFormat="1" applyFont="1" applyAlignment="1">
      <alignment vertical="top"/>
      <protection/>
    </xf>
    <xf numFmtId="49" fontId="58" fillId="0" borderId="0" xfId="22" applyNumberFormat="1" applyFont="1" applyAlignment="1">
      <alignment horizontal="left"/>
      <protection/>
    </xf>
    <xf numFmtId="49" fontId="58" fillId="0" borderId="0" xfId="22" applyNumberFormat="1" applyFont="1" applyAlignment="1">
      <alignment horizontal="center"/>
      <protection/>
    </xf>
    <xf numFmtId="49" fontId="59" fillId="0" borderId="0" xfId="22" applyNumberFormat="1" applyFont="1" applyAlignment="1">
      <alignment horizontal="center" vertical="top"/>
      <protection/>
    </xf>
    <xf numFmtId="49" fontId="59" fillId="0" borderId="0" xfId="22" applyNumberFormat="1" applyFont="1" applyAlignment="1">
      <alignment vertical="top"/>
      <protection/>
    </xf>
    <xf numFmtId="0" fontId="60" fillId="0" borderId="0" xfId="22" applyFont="1" applyAlignment="1">
      <alignment horizontal="center"/>
      <protection/>
    </xf>
    <xf numFmtId="0" fontId="0" fillId="0" borderId="0" xfId="22" applyFont="1">
      <alignment/>
      <protection/>
    </xf>
    <xf numFmtId="0" fontId="61" fillId="0" borderId="0" xfId="22" applyFont="1">
      <alignment/>
      <protection/>
    </xf>
    <xf numFmtId="49" fontId="62" fillId="0" borderId="0" xfId="22" applyNumberFormat="1" applyFont="1" applyAlignment="1">
      <alignment horizontal="center"/>
      <protection/>
    </xf>
    <xf numFmtId="49" fontId="62" fillId="0" borderId="0" xfId="22" applyNumberFormat="1" applyFont="1" applyAlignment="1">
      <alignment horizontal="left"/>
      <protection/>
    </xf>
    <xf numFmtId="49" fontId="62" fillId="0" borderId="0" xfId="22" applyNumberFormat="1" applyFont="1">
      <alignment/>
      <protection/>
    </xf>
    <xf numFmtId="49" fontId="58" fillId="0" borderId="0" xfId="22" applyNumberFormat="1" applyFont="1">
      <alignment/>
      <protection/>
    </xf>
    <xf numFmtId="49" fontId="58" fillId="0" borderId="0" xfId="22" applyNumberFormat="1" applyFont="1">
      <alignment/>
      <protection/>
    </xf>
    <xf numFmtId="49" fontId="57" fillId="0" borderId="0" xfId="22" applyNumberFormat="1" applyFont="1" applyAlignment="1">
      <alignment horizontal="center"/>
      <protection/>
    </xf>
    <xf numFmtId="49" fontId="57" fillId="0" borderId="0" xfId="22" applyNumberFormat="1" applyFont="1">
      <alignment/>
      <protection/>
    </xf>
    <xf numFmtId="49" fontId="59" fillId="0" borderId="0" xfId="22" applyNumberFormat="1" applyFont="1">
      <alignment/>
      <protection/>
    </xf>
    <xf numFmtId="49" fontId="58" fillId="5" borderId="0" xfId="22" applyNumberFormat="1" applyFont="1" applyFill="1" applyAlignment="1">
      <alignment vertical="center"/>
      <protection/>
    </xf>
    <xf numFmtId="49" fontId="58" fillId="5" borderId="0" xfId="22" applyNumberFormat="1" applyFont="1" applyFill="1" applyAlignment="1">
      <alignment horizontal="center" vertical="center"/>
      <protection/>
    </xf>
    <xf numFmtId="49" fontId="58" fillId="5" borderId="0" xfId="22" applyNumberFormat="1" applyFont="1" applyFill="1" applyAlignment="1">
      <alignment horizontal="right" vertical="center"/>
      <protection/>
    </xf>
    <xf numFmtId="14" fontId="63" fillId="0" borderId="5" xfId="22" applyNumberFormat="1" applyFont="1" applyBorder="1" applyAlignment="1">
      <alignment horizontal="left" vertical="center"/>
      <protection/>
    </xf>
    <xf numFmtId="49" fontId="57" fillId="0" borderId="5" xfId="22" applyNumberFormat="1" applyFont="1" applyBorder="1" applyAlignment="1">
      <alignment vertical="center"/>
      <protection/>
    </xf>
    <xf numFmtId="49" fontId="57" fillId="0" borderId="5" xfId="22" applyNumberFormat="1" applyFont="1" applyBorder="1" applyAlignment="1">
      <alignment horizontal="left" vertical="center"/>
      <protection/>
    </xf>
    <xf numFmtId="49" fontId="57" fillId="0" borderId="5" xfId="23" applyNumberFormat="1" applyFont="1" applyBorder="1" applyAlignment="1" applyProtection="1">
      <alignment horizontal="center" vertical="center"/>
      <protection locked="0"/>
    </xf>
    <xf numFmtId="0" fontId="64" fillId="0" borderId="5" xfId="22" applyFont="1" applyBorder="1" applyAlignment="1">
      <alignment horizontal="center" vertical="center"/>
      <protection/>
    </xf>
    <xf numFmtId="1" fontId="57" fillId="0" borderId="5" xfId="22" applyNumberFormat="1" applyFont="1" applyBorder="1" applyAlignment="1">
      <alignment horizontal="center" vertical="center"/>
      <protection/>
    </xf>
    <xf numFmtId="49" fontId="57" fillId="0" borderId="0" xfId="22" applyNumberFormat="1" applyFont="1" applyAlignment="1">
      <alignment horizontal="center" vertical="center"/>
      <protection/>
    </xf>
    <xf numFmtId="49" fontId="57" fillId="0" borderId="0" xfId="22" applyNumberFormat="1" applyFont="1" applyAlignment="1">
      <alignment horizontal="left" vertical="center"/>
      <protection/>
    </xf>
    <xf numFmtId="49" fontId="59" fillId="0" borderId="0" xfId="22" applyNumberFormat="1" applyFont="1" applyAlignment="1">
      <alignment vertical="center"/>
      <protection/>
    </xf>
    <xf numFmtId="49" fontId="55" fillId="0" borderId="0" xfId="22" applyNumberFormat="1" applyFont="1">
      <alignment/>
      <protection/>
    </xf>
    <xf numFmtId="0" fontId="55" fillId="0" borderId="0" xfId="22" applyFont="1" applyAlignment="1">
      <alignment horizontal="center"/>
      <protection/>
    </xf>
    <xf numFmtId="0" fontId="61" fillId="0" borderId="6" xfId="22" applyFont="1" applyBorder="1">
      <alignment/>
      <protection/>
    </xf>
    <xf numFmtId="0" fontId="55" fillId="0" borderId="6" xfId="22" applyFont="1" applyBorder="1">
      <alignment/>
      <protection/>
    </xf>
    <xf numFmtId="49" fontId="55" fillId="0" borderId="0" xfId="22" applyNumberFormat="1" applyFont="1" applyAlignment="1">
      <alignment horizontal="center"/>
      <protection/>
    </xf>
    <xf numFmtId="0" fontId="0" fillId="0" borderId="0" xfId="22" applyFont="1" applyAlignment="1">
      <alignment horizontal="center"/>
      <protection/>
    </xf>
    <xf numFmtId="0" fontId="55" fillId="0" borderId="7" xfId="22" applyFont="1" applyBorder="1">
      <alignment/>
      <protection/>
    </xf>
    <xf numFmtId="0" fontId="0" fillId="0" borderId="6" xfId="22" applyFont="1" applyBorder="1">
      <alignment/>
      <protection/>
    </xf>
    <xf numFmtId="0" fontId="55" fillId="0" borderId="8" xfId="22" applyFont="1" applyBorder="1">
      <alignment/>
      <protection/>
    </xf>
    <xf numFmtId="0" fontId="55" fillId="0" borderId="9" xfId="22" applyFont="1" applyBorder="1" applyAlignment="1">
      <alignment horizontal="left"/>
      <protection/>
    </xf>
    <xf numFmtId="0" fontId="55" fillId="0" borderId="0" xfId="22" applyFont="1" applyAlignment="1">
      <alignment horizontal="left"/>
      <protection/>
    </xf>
    <xf numFmtId="0" fontId="60" fillId="0" borderId="0" xfId="22" applyFont="1" applyAlignment="1">
      <alignment horizontal="left"/>
      <protection/>
    </xf>
    <xf numFmtId="0" fontId="0" fillId="0" borderId="0" xfId="22" applyFont="1" applyAlignment="1">
      <alignment horizontal="left"/>
      <protection/>
    </xf>
    <xf numFmtId="0" fontId="55" fillId="0" borderId="10" xfId="22" applyFont="1" applyBorder="1" applyAlignment="1">
      <alignment horizontal="left"/>
      <protection/>
    </xf>
    <xf numFmtId="49" fontId="55" fillId="0" borderId="11" xfId="22" applyNumberFormat="1" applyFont="1" applyBorder="1" applyAlignment="1">
      <alignment horizontal="left"/>
      <protection/>
    </xf>
    <xf numFmtId="49" fontId="55" fillId="0" borderId="0" xfId="22" applyNumberFormat="1" applyFont="1" applyAlignment="1">
      <alignment horizontal="left"/>
      <protection/>
    </xf>
    <xf numFmtId="0" fontId="55" fillId="0" borderId="11" xfId="22" applyFont="1" applyBorder="1" applyAlignment="1">
      <alignment horizontal="left"/>
      <protection/>
    </xf>
    <xf numFmtId="49" fontId="65" fillId="0" borderId="0" xfId="22" applyNumberFormat="1" applyFont="1" applyAlignment="1">
      <alignment horizontal="left" vertical="center"/>
      <protection/>
    </xf>
    <xf numFmtId="49" fontId="66" fillId="0" borderId="0" xfId="22" applyNumberFormat="1" applyFont="1" applyAlignment="1">
      <alignment horizontal="left" vertical="center"/>
      <protection/>
    </xf>
    <xf numFmtId="49" fontId="55" fillId="0" borderId="0" xfId="22" applyNumberFormat="1" applyFont="1" applyAlignment="1">
      <alignment horizontal="left"/>
      <protection/>
    </xf>
    <xf numFmtId="0" fontId="60" fillId="0" borderId="0" xfId="22" applyFont="1">
      <alignment/>
      <protection/>
    </xf>
    <xf numFmtId="0" fontId="0" fillId="0" borderId="0" xfId="22">
      <alignment/>
      <protection/>
    </xf>
    <xf numFmtId="0" fontId="67" fillId="0" borderId="0" xfId="20" applyFont="1" applyAlignment="1">
      <alignment horizontal="left"/>
      <protection/>
    </xf>
    <xf numFmtId="0" fontId="68" fillId="0" borderId="0" xfId="20" applyFont="1" applyAlignment="1">
      <alignment horizontal="center"/>
      <protection/>
    </xf>
    <xf numFmtId="0" fontId="69" fillId="0" borderId="0" xfId="20" applyFont="1">
      <alignment/>
      <protection/>
    </xf>
    <xf numFmtId="0" fontId="70"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6" xfId="20" applyFont="1" applyBorder="1">
      <alignment/>
      <protection/>
    </xf>
    <xf numFmtId="0" fontId="71" fillId="0" borderId="0" xfId="20" applyFont="1">
      <alignment/>
      <protection/>
    </xf>
    <xf numFmtId="164" fontId="30" fillId="0" borderId="3" xfId="22" applyNumberFormat="1" applyFont="1" applyBorder="1" applyAlignment="1">
      <alignment horizontal="center"/>
      <protection/>
    </xf>
    <xf numFmtId="0" fontId="30" fillId="0" borderId="3" xfId="22" applyFont="1" applyBorder="1">
      <alignment/>
      <protection/>
    </xf>
    <xf numFmtId="0" fontId="30" fillId="0" borderId="3" xfId="22" applyFont="1" applyBorder="1" applyAlignment="1">
      <alignment horizontal="center"/>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72" fillId="0" borderId="3" xfId="0" applyFont="1" applyBorder="1"/>
    <xf numFmtId="0" fontId="73" fillId="0" borderId="3" xfId="0" applyFont="1" applyBorder="1"/>
    <xf numFmtId="0" fontId="75" fillId="0" borderId="0" xfId="24" applyFont="1" applyAlignment="1">
      <alignment horizontal="center"/>
      <protection/>
    </xf>
    <xf numFmtId="0" fontId="75" fillId="0" borderId="0" xfId="24" applyFont="1" applyAlignment="1">
      <alignment horizontal="center" vertical="center"/>
      <protection/>
    </xf>
    <xf numFmtId="49" fontId="76" fillId="0" borderId="0" xfId="25" applyNumberFormat="1" applyFont="1" applyAlignment="1">
      <alignment vertical="top"/>
      <protection/>
    </xf>
    <xf numFmtId="49" fontId="59" fillId="0" borderId="0" xfId="25" applyNumberFormat="1" applyFont="1" applyAlignment="1">
      <alignment vertical="top"/>
      <protection/>
    </xf>
    <xf numFmtId="49" fontId="57" fillId="0" borderId="0" xfId="25" applyNumberFormat="1" applyFont="1" applyAlignment="1">
      <alignment vertical="top"/>
      <protection/>
    </xf>
    <xf numFmtId="0" fontId="60" fillId="0" borderId="0" xfId="25" applyFont="1" applyAlignment="1">
      <alignment horizontal="center"/>
      <protection/>
    </xf>
    <xf numFmtId="0" fontId="0" fillId="0" borderId="0" xfId="25">
      <alignment/>
      <protection/>
    </xf>
    <xf numFmtId="49" fontId="62" fillId="0" borderId="0" xfId="25" applyNumberFormat="1" applyFont="1" applyAlignment="1">
      <alignment horizontal="center"/>
      <protection/>
    </xf>
    <xf numFmtId="0" fontId="62" fillId="0" borderId="0" xfId="25" applyFont="1" applyAlignment="1">
      <alignment horizontal="left"/>
      <protection/>
    </xf>
    <xf numFmtId="49" fontId="59" fillId="0" borderId="0" xfId="25" applyNumberFormat="1" applyFont="1">
      <alignment/>
      <protection/>
    </xf>
    <xf numFmtId="49" fontId="57" fillId="0" borderId="0" xfId="25" applyNumberFormat="1" applyFont="1">
      <alignment/>
      <protection/>
    </xf>
    <xf numFmtId="49" fontId="58" fillId="5" borderId="0" xfId="25" applyNumberFormat="1" applyFont="1" applyFill="1" applyAlignment="1">
      <alignment vertical="center"/>
      <protection/>
    </xf>
    <xf numFmtId="49" fontId="58" fillId="5" borderId="0" xfId="25" applyNumberFormat="1" applyFont="1" applyFill="1" applyAlignment="1">
      <alignment horizontal="center" vertical="center"/>
      <protection/>
    </xf>
    <xf numFmtId="49" fontId="77" fillId="5" borderId="0" xfId="25" applyNumberFormat="1" applyFont="1" applyFill="1" applyAlignment="1">
      <alignment vertical="center"/>
      <protection/>
    </xf>
    <xf numFmtId="49" fontId="58" fillId="5" borderId="0" xfId="25" applyNumberFormat="1" applyFont="1" applyFill="1" applyAlignment="1">
      <alignment horizontal="right" vertical="center"/>
      <protection/>
    </xf>
    <xf numFmtId="0" fontId="75" fillId="0" borderId="5" xfId="24" applyFont="1" applyBorder="1" applyAlignment="1">
      <alignment horizontal="center"/>
      <protection/>
    </xf>
    <xf numFmtId="0" fontId="75" fillId="0" borderId="5" xfId="24" applyFont="1" applyBorder="1" applyAlignment="1">
      <alignment horizontal="center" vertical="center"/>
      <protection/>
    </xf>
    <xf numFmtId="14" fontId="63" fillId="0" borderId="5" xfId="25" applyNumberFormat="1" applyFont="1" applyBorder="1" applyAlignment="1">
      <alignment horizontal="left" vertical="center"/>
      <protection/>
    </xf>
    <xf numFmtId="49" fontId="57" fillId="0" borderId="5" xfId="25" applyNumberFormat="1" applyFont="1" applyBorder="1" applyAlignment="1">
      <alignment horizontal="left" vertical="center"/>
      <protection/>
    </xf>
    <xf numFmtId="49" fontId="57" fillId="0" borderId="5" xfId="26" applyNumberFormat="1" applyFont="1" applyBorder="1" applyAlignment="1" applyProtection="1">
      <alignment horizontal="center" vertical="center"/>
      <protection locked="0"/>
    </xf>
    <xf numFmtId="0" fontId="64" fillId="0" borderId="5" xfId="25" applyFont="1" applyBorder="1" applyAlignment="1">
      <alignment horizontal="left" vertical="center"/>
      <protection/>
    </xf>
    <xf numFmtId="49" fontId="59" fillId="0" borderId="5" xfId="25" applyNumberFormat="1" applyFont="1" applyBorder="1" applyAlignment="1">
      <alignment vertical="center"/>
      <protection/>
    </xf>
    <xf numFmtId="1" fontId="57" fillId="0" borderId="5" xfId="25" applyNumberFormat="1" applyFont="1" applyBorder="1" applyAlignment="1">
      <alignment horizontal="center" vertical="center"/>
      <protection/>
    </xf>
    <xf numFmtId="49" fontId="57" fillId="0" borderId="5" xfId="25" applyNumberFormat="1" applyFont="1" applyBorder="1" applyAlignment="1">
      <alignment vertical="center"/>
      <protection/>
    </xf>
    <xf numFmtId="49" fontId="75" fillId="0" borderId="0" xfId="24" applyNumberFormat="1" applyFont="1" applyAlignment="1">
      <alignment horizontal="center" vertical="center"/>
      <protection/>
    </xf>
    <xf numFmtId="49" fontId="75" fillId="0" borderId="12" xfId="24" applyNumberFormat="1" applyFont="1" applyBorder="1" applyAlignment="1">
      <alignment horizontal="center" vertical="center"/>
      <protection/>
    </xf>
    <xf numFmtId="49" fontId="75" fillId="0" borderId="0" xfId="24" applyNumberFormat="1" applyFont="1" applyAlignment="1">
      <alignment horizontal="left" vertical="center"/>
      <protection/>
    </xf>
    <xf numFmtId="0" fontId="75" fillId="0" borderId="0" xfId="24" applyFont="1">
      <alignment/>
      <protection/>
    </xf>
    <xf numFmtId="0" fontId="78" fillId="0" borderId="0" xfId="24" applyFont="1">
      <alignment/>
      <protection/>
    </xf>
    <xf numFmtId="0" fontId="57" fillId="0" borderId="0" xfId="24" applyFont="1" applyAlignment="1">
      <alignment horizontal="center"/>
      <protection/>
    </xf>
    <xf numFmtId="0" fontId="57" fillId="0" borderId="0" xfId="24" applyFont="1">
      <alignment/>
      <protection/>
    </xf>
    <xf numFmtId="0" fontId="58" fillId="0" borderId="6" xfId="24" applyFont="1" applyBorder="1" applyAlignment="1">
      <alignment horizontal="left"/>
      <protection/>
    </xf>
    <xf numFmtId="0" fontId="79" fillId="6" borderId="6" xfId="25" applyFont="1" applyFill="1" applyBorder="1" applyAlignment="1">
      <alignment vertical="center" wrapText="1"/>
      <protection/>
    </xf>
    <xf numFmtId="49" fontId="75" fillId="0" borderId="0" xfId="24" applyNumberFormat="1" applyFont="1" applyAlignment="1">
      <alignment horizontal="center"/>
      <protection/>
    </xf>
    <xf numFmtId="49" fontId="57" fillId="0" borderId="0" xfId="24" applyNumberFormat="1" applyFont="1" applyAlignment="1">
      <alignment horizontal="center"/>
      <protection/>
    </xf>
    <xf numFmtId="49" fontId="57" fillId="0" borderId="0" xfId="24" applyNumberFormat="1" applyFont="1" applyAlignment="1">
      <alignment horizontal="center" vertical="center"/>
      <protection/>
    </xf>
    <xf numFmtId="0" fontId="79" fillId="6" borderId="6" xfId="24" applyFont="1" applyFill="1" applyBorder="1" applyAlignment="1">
      <alignment wrapText="1"/>
      <protection/>
    </xf>
    <xf numFmtId="49" fontId="58" fillId="0" borderId="13" xfId="24" applyNumberFormat="1" applyFont="1" applyBorder="1">
      <alignment/>
      <protection/>
    </xf>
    <xf numFmtId="49" fontId="75" fillId="0" borderId="0" xfId="24" applyNumberFormat="1" applyFont="1">
      <alignment/>
      <protection/>
    </xf>
    <xf numFmtId="49" fontId="75" fillId="0" borderId="11" xfId="24" applyNumberFormat="1" applyFont="1" applyBorder="1" applyAlignment="1">
      <alignment horizontal="right"/>
      <protection/>
    </xf>
    <xf numFmtId="49" fontId="57" fillId="0" borderId="11" xfId="24" applyNumberFormat="1" applyFont="1" applyBorder="1" applyAlignment="1">
      <alignment horizontal="center" vertical="center"/>
      <protection/>
    </xf>
    <xf numFmtId="49" fontId="58" fillId="0" borderId="14" xfId="24" applyNumberFormat="1" applyFont="1" applyBorder="1">
      <alignment/>
      <protection/>
    </xf>
    <xf numFmtId="0" fontId="80" fillId="0" borderId="6" xfId="25" applyFont="1" applyBorder="1">
      <alignment/>
      <protection/>
    </xf>
    <xf numFmtId="0" fontId="80" fillId="0" borderId="8" xfId="25" applyFont="1" applyBorder="1" applyAlignment="1">
      <alignment horizontal="right"/>
      <protection/>
    </xf>
    <xf numFmtId="49" fontId="57" fillId="0" borderId="9" xfId="24" applyNumberFormat="1" applyFont="1" applyBorder="1" applyAlignment="1">
      <alignment horizontal="center"/>
      <protection/>
    </xf>
    <xf numFmtId="49" fontId="58" fillId="0" borderId="0" xfId="24" applyNumberFormat="1" applyFont="1">
      <alignment/>
      <protection/>
    </xf>
    <xf numFmtId="49" fontId="75" fillId="0" borderId="0" xfId="24" applyNumberFormat="1" applyFont="1" applyAlignment="1">
      <alignment horizontal="right"/>
      <protection/>
    </xf>
    <xf numFmtId="49" fontId="57" fillId="0" borderId="11" xfId="24" applyNumberFormat="1" applyFont="1" applyBorder="1" applyAlignment="1">
      <alignment horizontal="center"/>
      <protection/>
    </xf>
    <xf numFmtId="49" fontId="57" fillId="0" borderId="7" xfId="24" applyNumberFormat="1" applyFont="1" applyBorder="1" applyAlignment="1">
      <alignment horizontal="center" vertical="center"/>
      <protection/>
    </xf>
    <xf numFmtId="49" fontId="58" fillId="0" borderId="6" xfId="24" applyNumberFormat="1" applyFont="1" applyBorder="1">
      <alignment/>
      <protection/>
    </xf>
    <xf numFmtId="49" fontId="57" fillId="0" borderId="13" xfId="24" applyNumberFormat="1" applyFont="1" applyBorder="1" applyAlignment="1">
      <alignment horizontal="center"/>
      <protection/>
    </xf>
    <xf numFmtId="0" fontId="79" fillId="6" borderId="6" xfId="24" applyFont="1" applyFill="1" applyBorder="1" applyAlignment="1">
      <alignment horizontal="center" wrapText="1"/>
      <protection/>
    </xf>
    <xf numFmtId="49" fontId="57" fillId="0" borderId="13" xfId="24" applyNumberFormat="1" applyFont="1" applyBorder="1">
      <alignment/>
      <protection/>
    </xf>
    <xf numFmtId="0" fontId="79" fillId="6" borderId="6" xfId="25" applyFont="1" applyFill="1" applyBorder="1" applyAlignment="1">
      <alignment wrapText="1"/>
      <protection/>
    </xf>
    <xf numFmtId="0" fontId="79" fillId="6" borderId="10" xfId="25" applyFont="1" applyFill="1" applyBorder="1" applyAlignment="1">
      <alignment wrapText="1"/>
      <protection/>
    </xf>
    <xf numFmtId="49" fontId="57" fillId="0" borderId="14" xfId="24" applyNumberFormat="1" applyFont="1" applyBorder="1">
      <alignment/>
      <protection/>
    </xf>
    <xf numFmtId="49" fontId="57" fillId="0" borderId="13" xfId="24" applyNumberFormat="1" applyFont="1" applyBorder="1" applyAlignment="1">
      <alignment horizontal="center" vertical="center"/>
      <protection/>
    </xf>
    <xf numFmtId="49" fontId="57" fillId="0" borderId="9" xfId="24" applyNumberFormat="1" applyFont="1" applyBorder="1" applyAlignment="1">
      <alignment horizontal="center" vertical="center"/>
      <protection/>
    </xf>
    <xf numFmtId="49" fontId="75" fillId="0" borderId="11" xfId="24" applyNumberFormat="1" applyFont="1" applyBorder="1" applyAlignment="1">
      <alignment horizontal="center"/>
      <protection/>
    </xf>
    <xf numFmtId="0" fontId="78" fillId="2" borderId="15" xfId="24" applyFont="1" applyFill="1" applyBorder="1" applyAlignment="1">
      <alignment horizontal="center"/>
      <protection/>
    </xf>
    <xf numFmtId="0" fontId="61" fillId="2" borderId="15" xfId="24" applyFont="1" applyFill="1" applyBorder="1" applyAlignment="1">
      <alignment horizontal="center"/>
      <protection/>
    </xf>
    <xf numFmtId="49" fontId="58" fillId="0" borderId="16" xfId="24" applyNumberFormat="1" applyFont="1" applyBorder="1">
      <alignment/>
      <protection/>
    </xf>
    <xf numFmtId="49" fontId="57" fillId="0" borderId="17" xfId="24" applyNumberFormat="1" applyFont="1" applyBorder="1" applyAlignment="1">
      <alignment horizontal="center" vertical="center"/>
      <protection/>
    </xf>
    <xf numFmtId="49" fontId="57" fillId="0" borderId="10" xfId="24" applyNumberFormat="1" applyFont="1" applyBorder="1" applyAlignment="1">
      <alignment horizontal="center" vertical="center"/>
      <protection/>
    </xf>
    <xf numFmtId="0" fontId="79" fillId="6" borderId="6" xfId="25" applyFont="1" applyFill="1" applyBorder="1" applyAlignment="1">
      <alignment horizontal="center" vertical="center" wrapText="1"/>
      <protection/>
    </xf>
    <xf numFmtId="0" fontId="79" fillId="0" borderId="6" xfId="25" applyFont="1" applyBorder="1" applyAlignment="1">
      <alignment vertical="center" wrapText="1"/>
      <protection/>
    </xf>
    <xf numFmtId="49" fontId="57" fillId="7" borderId="0" xfId="24" applyNumberFormat="1" applyFont="1" applyFill="1" applyAlignment="1">
      <alignment horizontal="center" vertical="center"/>
      <protection/>
    </xf>
    <xf numFmtId="0" fontId="79" fillId="0" borderId="0" xfId="25" applyFont="1" applyAlignment="1">
      <alignment wrapText="1"/>
      <protection/>
    </xf>
    <xf numFmtId="49" fontId="58" fillId="7" borderId="0" xfId="24" applyNumberFormat="1" applyFont="1" applyFill="1" applyAlignment="1">
      <alignment horizontal="center" vertical="center"/>
      <protection/>
    </xf>
    <xf numFmtId="49" fontId="57" fillId="7" borderId="0" xfId="24" applyNumberFormat="1" applyFont="1" applyFill="1" applyAlignment="1">
      <alignment horizontal="center" vertical="center"/>
      <protection/>
    </xf>
    <xf numFmtId="49" fontId="57" fillId="0" borderId="0" xfId="24" applyNumberFormat="1" applyFont="1" applyAlignment="1">
      <alignment horizontal="center" vertical="center"/>
      <protection/>
    </xf>
    <xf numFmtId="49" fontId="57" fillId="0" borderId="0" xfId="24" applyNumberFormat="1" applyFont="1">
      <alignment/>
      <protection/>
    </xf>
    <xf numFmtId="0" fontId="81" fillId="0" borderId="0" xfId="24" applyFont="1">
      <alignment/>
      <protection/>
    </xf>
    <xf numFmtId="0" fontId="81" fillId="0" borderId="0" xfId="24" applyFont="1" applyAlignment="1">
      <alignment horizontal="center"/>
      <protection/>
    </xf>
    <xf numFmtId="49" fontId="62" fillId="2" borderId="0" xfId="25" applyNumberFormat="1" applyFont="1" applyFill="1">
      <alignment/>
      <protection/>
    </xf>
    <xf numFmtId="49" fontId="56" fillId="2" borderId="0" xfId="25" applyNumberFormat="1" applyFont="1" applyFill="1">
      <alignment/>
      <protection/>
    </xf>
    <xf numFmtId="49" fontId="58" fillId="2" borderId="0" xfId="25" applyNumberFormat="1" applyFont="1" applyFill="1" applyAlignment="1">
      <alignment horizontal="left"/>
      <protection/>
    </xf>
    <xf numFmtId="49" fontId="75" fillId="0" borderId="9" xfId="24" applyNumberFormat="1" applyFont="1" applyBorder="1">
      <alignment/>
      <protection/>
    </xf>
    <xf numFmtId="49" fontId="57" fillId="7" borderId="9" xfId="24" applyNumberFormat="1" applyFont="1" applyFill="1" applyBorder="1" applyAlignment="1">
      <alignment horizontal="center" vertical="center"/>
      <protection/>
    </xf>
    <xf numFmtId="49" fontId="57" fillId="0" borderId="0" xfId="24" applyNumberFormat="1" applyFont="1" applyAlignment="1">
      <alignment horizontal="center"/>
      <protection/>
    </xf>
    <xf numFmtId="49" fontId="57" fillId="7" borderId="9" xfId="24" applyNumberFormat="1" applyFont="1" applyFill="1" applyBorder="1" applyAlignment="1">
      <alignment horizontal="center" vertical="center"/>
      <protection/>
    </xf>
    <xf numFmtId="49" fontId="57" fillId="0" borderId="9" xfId="24" applyNumberFormat="1" applyFont="1" applyBorder="1" applyAlignment="1">
      <alignment horizontal="center" vertical="center"/>
      <protection/>
    </xf>
    <xf numFmtId="0" fontId="79" fillId="0" borderId="6" xfId="25" applyFont="1" applyBorder="1" applyAlignment="1">
      <alignment horizontal="center" vertical="center" wrapText="1"/>
      <protection/>
    </xf>
    <xf numFmtId="49" fontId="75" fillId="0" borderId="9" xfId="24" applyNumberFormat="1" applyFont="1" applyBorder="1" applyAlignment="1">
      <alignment horizontal="center"/>
      <protection/>
    </xf>
    <xf numFmtId="0" fontId="0" fillId="0" borderId="6" xfId="25" applyBorder="1">
      <alignment/>
      <protection/>
    </xf>
    <xf numFmtId="49" fontId="78" fillId="0" borderId="0" xfId="24" applyNumberFormat="1" applyFont="1" applyAlignment="1">
      <alignment horizontal="center" vertical="center"/>
      <protection/>
    </xf>
    <xf numFmtId="0" fontId="79" fillId="6" borderId="6" xfId="25" applyFont="1" applyFill="1" applyBorder="1">
      <alignment/>
      <protection/>
    </xf>
    <xf numFmtId="0" fontId="79" fillId="0" borderId="6" xfId="25" applyFont="1" applyBorder="1">
      <alignment/>
      <protection/>
    </xf>
    <xf numFmtId="0" fontId="0" fillId="0" borderId="6" xfId="0" applyBorder="1"/>
    <xf numFmtId="0" fontId="0" fillId="0" borderId="18" xfId="25" applyBorder="1" applyAlignment="1">
      <alignment horizontal="center"/>
      <protection/>
    </xf>
    <xf numFmtId="0" fontId="0" fillId="0" borderId="14" xfId="0" applyBorder="1"/>
    <xf numFmtId="0" fontId="56" fillId="0" borderId="6" xfId="22" applyFont="1" applyBorder="1" applyAlignment="1">
      <alignment horizontal="center"/>
      <protection/>
    </xf>
    <xf numFmtId="0" fontId="56" fillId="0" borderId="0" xfId="22" applyFont="1" applyAlignment="1">
      <alignment horizontal="center"/>
      <protection/>
    </xf>
    <xf numFmtId="0" fontId="61" fillId="0" borderId="6" xfId="22" applyFont="1" applyBorder="1" applyAlignment="1">
      <alignment horizontal="center"/>
      <protection/>
    </xf>
    <xf numFmtId="0" fontId="61" fillId="0" borderId="0" xfId="22" applyFont="1" applyAlignment="1">
      <alignment horizontal="center"/>
      <protection/>
    </xf>
    <xf numFmtId="49" fontId="55" fillId="0" borderId="13" xfId="22" applyNumberFormat="1" applyFont="1" applyBorder="1" applyAlignment="1">
      <alignment horizontal="center"/>
      <protection/>
    </xf>
    <xf numFmtId="49" fontId="55" fillId="0" borderId="17" xfId="22" applyNumberFormat="1" applyFont="1" applyBorder="1" applyAlignment="1">
      <alignment horizontal="center"/>
      <protection/>
    </xf>
    <xf numFmtId="0" fontId="83" fillId="0" borderId="19" xfId="0" applyFont="1" applyBorder="1"/>
    <xf numFmtId="0" fontId="83" fillId="0" borderId="19" xfId="0" applyFont="1" applyBorder="1" applyAlignment="1">
      <alignment horizontal="center"/>
    </xf>
    <xf numFmtId="0" fontId="35" fillId="0" borderId="4" xfId="20" applyFont="1" applyBorder="1" applyAlignment="1">
      <alignment horizontal="center"/>
      <protection/>
    </xf>
    <xf numFmtId="0" fontId="34"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 fillId="0" borderId="0" xfId="20" applyFont="1">
      <alignment/>
      <protection/>
    </xf>
    <xf numFmtId="0" fontId="9" fillId="0" borderId="4" xfId="20" applyFont="1" applyBorder="1" applyAlignment="1">
      <alignment horizontal="center"/>
      <protection/>
    </xf>
    <xf numFmtId="0" fontId="36" fillId="0" borderId="20" xfId="20" applyFont="1" applyBorder="1">
      <alignment/>
      <protection/>
    </xf>
    <xf numFmtId="0" fontId="22" fillId="0" borderId="21" xfId="20" applyFont="1" applyBorder="1" applyAlignment="1">
      <alignment horizontal="center"/>
      <protection/>
    </xf>
    <xf numFmtId="0" fontId="22" fillId="0" borderId="22" xfId="20" applyFont="1" applyBorder="1" applyAlignment="1">
      <alignment horizontal="center"/>
      <protection/>
    </xf>
    <xf numFmtId="0" fontId="22" fillId="0" borderId="23" xfId="20" applyFont="1" applyBorder="1" applyAlignment="1">
      <alignment horizontal="center"/>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49" fontId="57" fillId="0" borderId="5" xfId="22" applyNumberFormat="1" applyFont="1" applyBorder="1" applyAlignment="1">
      <alignment horizontal="center" vertical="center"/>
      <protection/>
    </xf>
    <xf numFmtId="0" fontId="56" fillId="2" borderId="24" xfId="22" applyFont="1" applyFill="1" applyBorder="1" applyAlignment="1">
      <alignment horizontal="center" vertical="center"/>
      <protection/>
    </xf>
    <xf numFmtId="0" fontId="56" fillId="2" borderId="25" xfId="22" applyFont="1" applyFill="1" applyBorder="1" applyAlignment="1">
      <alignment horizontal="center" vertical="center"/>
      <protection/>
    </xf>
    <xf numFmtId="49" fontId="56" fillId="2" borderId="26" xfId="22" applyNumberFormat="1" applyFont="1" applyFill="1" applyBorder="1" applyAlignment="1">
      <alignment horizontal="center" vertical="center"/>
      <protection/>
    </xf>
    <xf numFmtId="49" fontId="56" fillId="2" borderId="27" xfId="22" applyNumberFormat="1" applyFont="1" applyFill="1" applyBorder="1" applyAlignment="1">
      <alignment horizontal="center" vertical="center"/>
      <protection/>
    </xf>
    <xf numFmtId="49" fontId="61" fillId="0" borderId="0" xfId="22" applyNumberFormat="1" applyFont="1" applyAlignment="1">
      <alignment horizontal="center"/>
      <protection/>
    </xf>
    <xf numFmtId="0" fontId="18" fillId="2" borderId="1" xfId="20" applyFont="1" applyFill="1" applyBorder="1" applyAlignment="1">
      <alignment horizontal="center"/>
      <protection/>
    </xf>
    <xf numFmtId="0" fontId="18" fillId="2" borderId="28" xfId="20" applyFont="1" applyFill="1" applyBorder="1" applyAlignment="1">
      <alignment horizontal="center"/>
      <protection/>
    </xf>
    <xf numFmtId="0" fontId="18" fillId="2" borderId="2" xfId="20" applyFont="1" applyFill="1" applyBorder="1" applyAlignment="1">
      <alignment horizontal="center"/>
      <protection/>
    </xf>
    <xf numFmtId="49" fontId="61" fillId="2" borderId="26" xfId="22" applyNumberFormat="1" applyFont="1" applyFill="1" applyBorder="1" applyAlignment="1">
      <alignment horizontal="center"/>
      <protection/>
    </xf>
    <xf numFmtId="49" fontId="61" fillId="2" borderId="27" xfId="22" applyNumberFormat="1" applyFont="1" applyFill="1" applyBorder="1" applyAlignment="1">
      <alignment horizontal="center"/>
      <protection/>
    </xf>
    <xf numFmtId="0" fontId="18" fillId="2" borderId="1" xfId="20" applyFont="1" applyFill="1" applyBorder="1" applyAlignment="1">
      <alignment horizontal="center"/>
      <protection/>
    </xf>
    <xf numFmtId="0" fontId="18" fillId="2" borderId="2" xfId="20" applyFont="1" applyFill="1" applyBorder="1" applyAlignment="1">
      <alignment horizontal="center"/>
      <protection/>
    </xf>
    <xf numFmtId="0" fontId="56" fillId="0" borderId="0" xfId="25" applyFont="1" applyAlignment="1">
      <alignment horizontal="center"/>
      <protection/>
    </xf>
    <xf numFmtId="49" fontId="56" fillId="2" borderId="0" xfId="25" applyNumberFormat="1" applyFont="1" applyFill="1" applyAlignment="1">
      <alignment horizontal="center"/>
      <protection/>
    </xf>
    <xf numFmtId="49" fontId="58" fillId="7" borderId="0" xfId="24" applyNumberFormat="1" applyFont="1" applyFill="1" applyBorder="1" applyAlignment="1">
      <alignment horizontal="center" vertical="center"/>
      <protection/>
    </xf>
    <xf numFmtId="0" fontId="84" fillId="0" borderId="6" xfId="22" applyFont="1" applyBorder="1">
      <alignment/>
      <protection/>
    </xf>
    <xf numFmtId="0" fontId="84" fillId="0" borderId="0" xfId="22" applyFont="1">
      <alignment/>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57">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389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228600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305300" y="0"/>
          <a:ext cx="18764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2049" name="Button 1" hidden="1">
              <a:extLst xmlns:a="http://schemas.openxmlformats.org/drawingml/2006/main">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2050" name="Button 2" hidden="1">
              <a:extLst xmlns:a="http://schemas.openxmlformats.org/drawingml/2006/main">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391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200025</xdr:colOff>
      <xdr:row>1</xdr:row>
      <xdr:rowOff>190500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67350" y="0"/>
          <a:ext cx="20288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0</xdr:row>
      <xdr:rowOff>0</xdr:rowOff>
    </xdr:from>
    <xdr:to>
      <xdr:col>9</xdr:col>
      <xdr:colOff>1628775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43725" y="0"/>
          <a:ext cx="18383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447675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72325" y="0"/>
          <a:ext cx="18097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771525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05675" y="0"/>
          <a:ext cx="1819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15250" y="0"/>
          <a:ext cx="18097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di%20&#382;reb%20MU-SO%208-11%20-%20SEP%20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DEČKI - MIDI TENIS"/>
      <sheetName val="ž round robin žrebna lista"/>
      <sheetName val="ž MINI  D-F"/>
      <sheetName val="DEKLICE - MIDI TENIS"/>
      <sheetName val="List1"/>
      <sheetName val="List2"/>
    </sheetNames>
    <sheetDataSet>
      <sheetData sheetId="0">
        <row r="6">
          <cell r="A6" t="str">
            <v>OP 8-11 - MIDI TENIS</v>
          </cell>
        </row>
        <row r="10">
          <cell r="E10" t="str">
            <v>ANJA REGENT</v>
          </cell>
        </row>
      </sheetData>
      <sheetData sheetId="1">
        <row r="7">
          <cell r="A7">
            <v>1</v>
          </cell>
          <cell r="C7" t="str">
            <v>BREZOVSEK, BRIN</v>
          </cell>
        </row>
        <row r="8">
          <cell r="A8">
            <v>2</v>
          </cell>
          <cell r="C8" t="str">
            <v>HRIBAR, Anže</v>
          </cell>
        </row>
        <row r="9">
          <cell r="A9">
            <v>3</v>
          </cell>
          <cell r="C9" t="str">
            <v>HRIBAR, Jure</v>
          </cell>
        </row>
        <row r="10">
          <cell r="A10">
            <v>4</v>
          </cell>
          <cell r="C10" t="str">
            <v>NOVAK, Oskar Leonard</v>
          </cell>
        </row>
        <row r="11">
          <cell r="A11">
            <v>5</v>
          </cell>
          <cell r="C11" t="str">
            <v>SLEVEC, Aron</v>
          </cell>
        </row>
        <row r="12">
          <cell r="A12">
            <v>6</v>
          </cell>
          <cell r="C12" t="str">
            <v>SLEVEC, Izak</v>
          </cell>
        </row>
        <row r="13">
          <cell r="A13">
            <v>7</v>
          </cell>
          <cell r="C13" t="str">
            <v>ZEVNIK, Jan</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row r="7">
          <cell r="A7">
            <v>1</v>
          </cell>
          <cell r="C7" t="str">
            <v>EARLES, Scarlett</v>
          </cell>
        </row>
        <row r="8">
          <cell r="A8">
            <v>2</v>
          </cell>
          <cell r="C8" t="str">
            <v>KOTOVSKA, Varvara</v>
          </cell>
        </row>
        <row r="9">
          <cell r="A9">
            <v>3</v>
          </cell>
          <cell r="C9" t="str">
            <v>KRAJNC, Aleksandra</v>
          </cell>
        </row>
        <row r="10">
          <cell r="A10">
            <v>4</v>
          </cell>
          <cell r="C10" t="str">
            <v>LOVŠIN, Ajda</v>
          </cell>
        </row>
        <row r="11">
          <cell r="A11">
            <v>5</v>
          </cell>
          <cell r="C11" t="str">
            <v>MRKSA, Karolina</v>
          </cell>
        </row>
        <row r="12">
          <cell r="A12">
            <v>6</v>
          </cell>
          <cell r="C12" t="str">
            <v>SATLER, Isabella</v>
          </cell>
        </row>
        <row r="13">
          <cell r="A13">
            <v>7</v>
          </cell>
          <cell r="C13" t="str">
            <v>SNEZIC, Mia</v>
          </cell>
        </row>
        <row r="14">
          <cell r="A14">
            <v>8</v>
          </cell>
          <cell r="C14" t="str">
            <v>VILK PETANJEK, Vanna</v>
          </cell>
        </row>
        <row r="15">
          <cell r="A15">
            <v>9</v>
          </cell>
          <cell r="C15" t="str">
            <v>ČOP, Iva</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INI RR M"/>
      <sheetName val="m round robin D-F"/>
      <sheetName val="DEČKI - MINI TENIS"/>
      <sheetName val="DEČKI - MIDI TENIS -TOL"/>
      <sheetName val="ž round robin žrebna lista"/>
      <sheetName val="ž MID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Beier</v>
          </cell>
          <cell r="D7" t="str">
            <v>Kevin</v>
          </cell>
          <cell r="E7" t="str">
            <v>BR-MB</v>
          </cell>
        </row>
        <row r="8">
          <cell r="A8">
            <v>2</v>
          </cell>
          <cell r="C8" t="str">
            <v>Čeh</v>
          </cell>
          <cell r="D8" t="str">
            <v>Tine</v>
          </cell>
          <cell r="E8" t="str">
            <v>CTA</v>
          </cell>
        </row>
        <row r="9">
          <cell r="A9">
            <v>3</v>
          </cell>
          <cell r="C9" t="str">
            <v>Jović</v>
          </cell>
          <cell r="D9" t="str">
            <v>Stefan</v>
          </cell>
          <cell r="E9" t="str">
            <v>TRBOV</v>
          </cell>
        </row>
        <row r="10">
          <cell r="A10">
            <v>4</v>
          </cell>
          <cell r="C10" t="str">
            <v>Grabnar</v>
          </cell>
          <cell r="D10" t="str">
            <v>Gašper</v>
          </cell>
        </row>
        <row r="11">
          <cell r="A11">
            <v>5</v>
          </cell>
          <cell r="C11" t="str">
            <v>Stanojevič</v>
          </cell>
          <cell r="D11" t="str">
            <v>Lan</v>
          </cell>
        </row>
        <row r="12">
          <cell r="A12">
            <v>6</v>
          </cell>
          <cell r="C12" t="str">
            <v>Zevnik</v>
          </cell>
          <cell r="D12" t="str">
            <v>Jan</v>
          </cell>
          <cell r="E12" t="str">
            <v>ASLIT</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E97E-8FB1-4814-865F-DCFDA56A8DED}">
  <dimension ref="A1:IV213"/>
  <sheetViews>
    <sheetView showGridLines="0" showZeros="0" zoomScale="50" zoomScaleNormal="50" workbookViewId="0" topLeftCell="A1">
      <selection activeCell="AH7" sqref="AH7"/>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5" width="14.57421875" style="5" customWidth="1"/>
    <col min="16" max="16" width="11.140625" style="68" hidden="1" customWidth="1"/>
    <col min="17" max="17" width="24.8515625" style="68" hidden="1" customWidth="1"/>
    <col min="18" max="18" width="18.8515625" style="68" hidden="1" customWidth="1"/>
    <col min="19" max="25" width="14.57421875" style="68" hidden="1" customWidth="1"/>
    <col min="26" max="26" width="24.421875" style="68" hidden="1" customWidth="1"/>
    <col min="27" max="27" width="20.421875" style="68" hidden="1" customWidth="1"/>
    <col min="28" max="33" width="15.28125" style="68" hidden="1" customWidth="1"/>
    <col min="34" max="205" width="15.28125" style="5" customWidth="1"/>
    <col min="206" max="206" width="3.140625" style="5" customWidth="1"/>
    <col min="207" max="256" width="15.28125" style="5" customWidth="1"/>
    <col min="257" max="257" width="10.421875" style="5" customWidth="1"/>
    <col min="258" max="258" width="5.57421875" style="5" customWidth="1"/>
    <col min="259" max="259" width="18.8515625" style="5" customWidth="1"/>
    <col min="260" max="260" width="46.421875" style="5" customWidth="1"/>
    <col min="261" max="261" width="31.7109375" style="5" customWidth="1"/>
    <col min="262" max="262" width="19.28125" style="5" customWidth="1"/>
    <col min="263" max="267" width="18.57421875" style="5" customWidth="1"/>
    <col min="268" max="268" width="18.8515625" style="5" customWidth="1"/>
    <col min="269" max="269" width="4.140625" style="5" customWidth="1"/>
    <col min="270" max="271" width="14.57421875" style="5" customWidth="1"/>
    <col min="272" max="289" width="15.28125" style="5" hidden="1" customWidth="1"/>
    <col min="290" max="461" width="15.28125" style="5" customWidth="1"/>
    <col min="462" max="462" width="3.140625" style="5" customWidth="1"/>
    <col min="463" max="512" width="15.28125" style="5" customWidth="1"/>
    <col min="513" max="513" width="10.421875" style="5" customWidth="1"/>
    <col min="514" max="514" width="5.57421875" style="5" customWidth="1"/>
    <col min="515" max="515" width="18.8515625" style="5" customWidth="1"/>
    <col min="516" max="516" width="46.421875" style="5" customWidth="1"/>
    <col min="517" max="517" width="31.7109375" style="5" customWidth="1"/>
    <col min="518" max="518" width="19.28125" style="5" customWidth="1"/>
    <col min="519" max="523" width="18.57421875" style="5" customWidth="1"/>
    <col min="524" max="524" width="18.8515625" style="5" customWidth="1"/>
    <col min="525" max="525" width="4.140625" style="5" customWidth="1"/>
    <col min="526" max="527" width="14.57421875" style="5" customWidth="1"/>
    <col min="528" max="545" width="15.28125" style="5" hidden="1" customWidth="1"/>
    <col min="546" max="717" width="15.28125" style="5" customWidth="1"/>
    <col min="718" max="718" width="3.140625" style="5" customWidth="1"/>
    <col min="719" max="768" width="15.28125" style="5" customWidth="1"/>
    <col min="769" max="769" width="10.421875" style="5" customWidth="1"/>
    <col min="770" max="770" width="5.57421875" style="5" customWidth="1"/>
    <col min="771" max="771" width="18.8515625" style="5" customWidth="1"/>
    <col min="772" max="772" width="46.421875" style="5" customWidth="1"/>
    <col min="773" max="773" width="31.7109375" style="5" customWidth="1"/>
    <col min="774" max="774" width="19.28125" style="5" customWidth="1"/>
    <col min="775" max="779" width="18.57421875" style="5" customWidth="1"/>
    <col min="780" max="780" width="18.8515625" style="5" customWidth="1"/>
    <col min="781" max="781" width="4.140625" style="5" customWidth="1"/>
    <col min="782" max="783" width="14.57421875" style="5" customWidth="1"/>
    <col min="784" max="801" width="15.28125" style="5" hidden="1" customWidth="1"/>
    <col min="802" max="973" width="15.28125" style="5" customWidth="1"/>
    <col min="974" max="974" width="3.140625" style="5" customWidth="1"/>
    <col min="975" max="1024" width="15.28125" style="5" customWidth="1"/>
    <col min="1025" max="1025" width="10.421875" style="5" customWidth="1"/>
    <col min="1026" max="1026" width="5.57421875" style="5" customWidth="1"/>
    <col min="1027" max="1027" width="18.8515625" style="5" customWidth="1"/>
    <col min="1028" max="1028" width="46.421875" style="5" customWidth="1"/>
    <col min="1029" max="1029" width="31.7109375" style="5" customWidth="1"/>
    <col min="1030" max="1030" width="19.28125" style="5" customWidth="1"/>
    <col min="1031" max="1035" width="18.57421875" style="5" customWidth="1"/>
    <col min="1036" max="1036" width="18.8515625" style="5" customWidth="1"/>
    <col min="1037" max="1037" width="4.140625" style="5" customWidth="1"/>
    <col min="1038" max="1039" width="14.57421875" style="5" customWidth="1"/>
    <col min="1040" max="1057" width="15.28125" style="5" hidden="1" customWidth="1"/>
    <col min="1058" max="1229" width="15.28125" style="5" customWidth="1"/>
    <col min="1230" max="1230" width="3.140625" style="5" customWidth="1"/>
    <col min="1231" max="1280" width="15.28125" style="5" customWidth="1"/>
    <col min="1281" max="1281" width="10.421875" style="5" customWidth="1"/>
    <col min="1282" max="1282" width="5.57421875" style="5" customWidth="1"/>
    <col min="1283" max="1283" width="18.8515625" style="5" customWidth="1"/>
    <col min="1284" max="1284" width="46.421875" style="5" customWidth="1"/>
    <col min="1285" max="1285" width="31.7109375" style="5" customWidth="1"/>
    <col min="1286" max="1286" width="19.28125" style="5" customWidth="1"/>
    <col min="1287" max="1291" width="18.57421875" style="5" customWidth="1"/>
    <col min="1292" max="1292" width="18.8515625" style="5" customWidth="1"/>
    <col min="1293" max="1293" width="4.140625" style="5" customWidth="1"/>
    <col min="1294" max="1295" width="14.57421875" style="5" customWidth="1"/>
    <col min="1296" max="1313" width="15.28125" style="5" hidden="1" customWidth="1"/>
    <col min="1314" max="1485" width="15.28125" style="5" customWidth="1"/>
    <col min="1486" max="1486" width="3.140625" style="5" customWidth="1"/>
    <col min="1487" max="1536" width="15.28125" style="5" customWidth="1"/>
    <col min="1537" max="1537" width="10.421875" style="5" customWidth="1"/>
    <col min="1538" max="1538" width="5.57421875" style="5" customWidth="1"/>
    <col min="1539" max="1539" width="18.8515625" style="5" customWidth="1"/>
    <col min="1540" max="1540" width="46.421875" style="5" customWidth="1"/>
    <col min="1541" max="1541" width="31.7109375" style="5" customWidth="1"/>
    <col min="1542" max="1542" width="19.28125" style="5" customWidth="1"/>
    <col min="1543" max="1547" width="18.57421875" style="5" customWidth="1"/>
    <col min="1548" max="1548" width="18.8515625" style="5" customWidth="1"/>
    <col min="1549" max="1549" width="4.140625" style="5" customWidth="1"/>
    <col min="1550" max="1551" width="14.57421875" style="5" customWidth="1"/>
    <col min="1552" max="1569" width="15.28125" style="5" hidden="1" customWidth="1"/>
    <col min="1570" max="1741" width="15.28125" style="5" customWidth="1"/>
    <col min="1742" max="1742" width="3.140625" style="5" customWidth="1"/>
    <col min="1743" max="1792" width="15.28125" style="5" customWidth="1"/>
    <col min="1793" max="1793" width="10.421875" style="5" customWidth="1"/>
    <col min="1794" max="1794" width="5.57421875" style="5" customWidth="1"/>
    <col min="1795" max="1795" width="18.8515625" style="5" customWidth="1"/>
    <col min="1796" max="1796" width="46.421875" style="5" customWidth="1"/>
    <col min="1797" max="1797" width="31.7109375" style="5" customWidth="1"/>
    <col min="1798" max="1798" width="19.28125" style="5" customWidth="1"/>
    <col min="1799" max="1803" width="18.57421875" style="5" customWidth="1"/>
    <col min="1804" max="1804" width="18.8515625" style="5" customWidth="1"/>
    <col min="1805" max="1805" width="4.140625" style="5" customWidth="1"/>
    <col min="1806" max="1807" width="14.57421875" style="5" customWidth="1"/>
    <col min="1808" max="1825" width="15.28125" style="5" hidden="1" customWidth="1"/>
    <col min="1826" max="1997" width="15.28125" style="5" customWidth="1"/>
    <col min="1998" max="1998" width="3.140625" style="5" customWidth="1"/>
    <col min="1999" max="2048" width="15.28125" style="5" customWidth="1"/>
    <col min="2049" max="2049" width="10.421875" style="5" customWidth="1"/>
    <col min="2050" max="2050" width="5.57421875" style="5" customWidth="1"/>
    <col min="2051" max="2051" width="18.8515625" style="5" customWidth="1"/>
    <col min="2052" max="2052" width="46.421875" style="5" customWidth="1"/>
    <col min="2053" max="2053" width="31.7109375" style="5" customWidth="1"/>
    <col min="2054" max="2054" width="19.28125" style="5" customWidth="1"/>
    <col min="2055" max="2059" width="18.57421875" style="5" customWidth="1"/>
    <col min="2060" max="2060" width="18.8515625" style="5" customWidth="1"/>
    <col min="2061" max="2061" width="4.140625" style="5" customWidth="1"/>
    <col min="2062" max="2063" width="14.57421875" style="5" customWidth="1"/>
    <col min="2064" max="2081" width="15.28125" style="5" hidden="1" customWidth="1"/>
    <col min="2082" max="2253" width="15.28125" style="5" customWidth="1"/>
    <col min="2254" max="2254" width="3.140625" style="5" customWidth="1"/>
    <col min="2255" max="2304" width="15.28125" style="5" customWidth="1"/>
    <col min="2305" max="2305" width="10.421875" style="5" customWidth="1"/>
    <col min="2306" max="2306" width="5.57421875" style="5" customWidth="1"/>
    <col min="2307" max="2307" width="18.8515625" style="5" customWidth="1"/>
    <col min="2308" max="2308" width="46.421875" style="5" customWidth="1"/>
    <col min="2309" max="2309" width="31.7109375" style="5" customWidth="1"/>
    <col min="2310" max="2310" width="19.28125" style="5" customWidth="1"/>
    <col min="2311" max="2315" width="18.57421875" style="5" customWidth="1"/>
    <col min="2316" max="2316" width="18.8515625" style="5" customWidth="1"/>
    <col min="2317" max="2317" width="4.140625" style="5" customWidth="1"/>
    <col min="2318" max="2319" width="14.57421875" style="5" customWidth="1"/>
    <col min="2320" max="2337" width="15.28125" style="5" hidden="1" customWidth="1"/>
    <col min="2338" max="2509" width="15.28125" style="5" customWidth="1"/>
    <col min="2510" max="2510" width="3.140625" style="5" customWidth="1"/>
    <col min="2511" max="2560" width="15.28125" style="5" customWidth="1"/>
    <col min="2561" max="2561" width="10.421875" style="5" customWidth="1"/>
    <col min="2562" max="2562" width="5.57421875" style="5" customWidth="1"/>
    <col min="2563" max="2563" width="18.8515625" style="5" customWidth="1"/>
    <col min="2564" max="2564" width="46.421875" style="5" customWidth="1"/>
    <col min="2565" max="2565" width="31.7109375" style="5" customWidth="1"/>
    <col min="2566" max="2566" width="19.28125" style="5" customWidth="1"/>
    <col min="2567" max="2571" width="18.57421875" style="5" customWidth="1"/>
    <col min="2572" max="2572" width="18.8515625" style="5" customWidth="1"/>
    <col min="2573" max="2573" width="4.140625" style="5" customWidth="1"/>
    <col min="2574" max="2575" width="14.57421875" style="5" customWidth="1"/>
    <col min="2576" max="2593" width="15.28125" style="5" hidden="1" customWidth="1"/>
    <col min="2594" max="2765" width="15.28125" style="5" customWidth="1"/>
    <col min="2766" max="2766" width="3.140625" style="5" customWidth="1"/>
    <col min="2767" max="2816" width="15.28125" style="5" customWidth="1"/>
    <col min="2817" max="2817" width="10.421875" style="5" customWidth="1"/>
    <col min="2818" max="2818" width="5.57421875" style="5" customWidth="1"/>
    <col min="2819" max="2819" width="18.8515625" style="5" customWidth="1"/>
    <col min="2820" max="2820" width="46.421875" style="5" customWidth="1"/>
    <col min="2821" max="2821" width="31.7109375" style="5" customWidth="1"/>
    <col min="2822" max="2822" width="19.28125" style="5" customWidth="1"/>
    <col min="2823" max="2827" width="18.57421875" style="5" customWidth="1"/>
    <col min="2828" max="2828" width="18.8515625" style="5" customWidth="1"/>
    <col min="2829" max="2829" width="4.140625" style="5" customWidth="1"/>
    <col min="2830" max="2831" width="14.57421875" style="5" customWidth="1"/>
    <col min="2832" max="2849" width="15.28125" style="5" hidden="1" customWidth="1"/>
    <col min="2850" max="3021" width="15.28125" style="5" customWidth="1"/>
    <col min="3022" max="3022" width="3.140625" style="5" customWidth="1"/>
    <col min="3023" max="3072" width="15.28125" style="5" customWidth="1"/>
    <col min="3073" max="3073" width="10.421875" style="5" customWidth="1"/>
    <col min="3074" max="3074" width="5.57421875" style="5" customWidth="1"/>
    <col min="3075" max="3075" width="18.8515625" style="5" customWidth="1"/>
    <col min="3076" max="3076" width="46.421875" style="5" customWidth="1"/>
    <col min="3077" max="3077" width="31.7109375" style="5" customWidth="1"/>
    <col min="3078" max="3078" width="19.28125" style="5" customWidth="1"/>
    <col min="3079" max="3083" width="18.57421875" style="5" customWidth="1"/>
    <col min="3084" max="3084" width="18.8515625" style="5" customWidth="1"/>
    <col min="3085" max="3085" width="4.140625" style="5" customWidth="1"/>
    <col min="3086" max="3087" width="14.57421875" style="5" customWidth="1"/>
    <col min="3088" max="3105" width="15.28125" style="5" hidden="1" customWidth="1"/>
    <col min="3106" max="3277" width="15.28125" style="5" customWidth="1"/>
    <col min="3278" max="3278" width="3.140625" style="5" customWidth="1"/>
    <col min="3279" max="3328" width="15.28125" style="5" customWidth="1"/>
    <col min="3329" max="3329" width="10.421875" style="5" customWidth="1"/>
    <col min="3330" max="3330" width="5.57421875" style="5" customWidth="1"/>
    <col min="3331" max="3331" width="18.8515625" style="5" customWidth="1"/>
    <col min="3332" max="3332" width="46.421875" style="5" customWidth="1"/>
    <col min="3333" max="3333" width="31.7109375" style="5" customWidth="1"/>
    <col min="3334" max="3334" width="19.28125" style="5" customWidth="1"/>
    <col min="3335" max="3339" width="18.57421875" style="5" customWidth="1"/>
    <col min="3340" max="3340" width="18.8515625" style="5" customWidth="1"/>
    <col min="3341" max="3341" width="4.140625" style="5" customWidth="1"/>
    <col min="3342" max="3343" width="14.57421875" style="5" customWidth="1"/>
    <col min="3344" max="3361" width="15.28125" style="5" hidden="1" customWidth="1"/>
    <col min="3362" max="3533" width="15.28125" style="5" customWidth="1"/>
    <col min="3534" max="3534" width="3.140625" style="5" customWidth="1"/>
    <col min="3535" max="3584" width="15.28125" style="5" customWidth="1"/>
    <col min="3585" max="3585" width="10.421875" style="5" customWidth="1"/>
    <col min="3586" max="3586" width="5.57421875" style="5" customWidth="1"/>
    <col min="3587" max="3587" width="18.8515625" style="5" customWidth="1"/>
    <col min="3588" max="3588" width="46.421875" style="5" customWidth="1"/>
    <col min="3589" max="3589" width="31.7109375" style="5" customWidth="1"/>
    <col min="3590" max="3590" width="19.28125" style="5" customWidth="1"/>
    <col min="3591" max="3595" width="18.57421875" style="5" customWidth="1"/>
    <col min="3596" max="3596" width="18.8515625" style="5" customWidth="1"/>
    <col min="3597" max="3597" width="4.140625" style="5" customWidth="1"/>
    <col min="3598" max="3599" width="14.57421875" style="5" customWidth="1"/>
    <col min="3600" max="3617" width="15.28125" style="5" hidden="1" customWidth="1"/>
    <col min="3618" max="3789" width="15.28125" style="5" customWidth="1"/>
    <col min="3790" max="3790" width="3.140625" style="5" customWidth="1"/>
    <col min="3791" max="3840" width="15.28125" style="5" customWidth="1"/>
    <col min="3841" max="3841" width="10.421875" style="5" customWidth="1"/>
    <col min="3842" max="3842" width="5.57421875" style="5" customWidth="1"/>
    <col min="3843" max="3843" width="18.8515625" style="5" customWidth="1"/>
    <col min="3844" max="3844" width="46.421875" style="5" customWidth="1"/>
    <col min="3845" max="3845" width="31.7109375" style="5" customWidth="1"/>
    <col min="3846" max="3846" width="19.28125" style="5" customWidth="1"/>
    <col min="3847" max="3851" width="18.57421875" style="5" customWidth="1"/>
    <col min="3852" max="3852" width="18.8515625" style="5" customWidth="1"/>
    <col min="3853" max="3853" width="4.140625" style="5" customWidth="1"/>
    <col min="3854" max="3855" width="14.57421875" style="5" customWidth="1"/>
    <col min="3856" max="3873" width="15.28125" style="5" hidden="1" customWidth="1"/>
    <col min="3874" max="4045" width="15.28125" style="5" customWidth="1"/>
    <col min="4046" max="4046" width="3.140625" style="5" customWidth="1"/>
    <col min="4047" max="4096" width="15.28125" style="5" customWidth="1"/>
    <col min="4097" max="4097" width="10.421875" style="5" customWidth="1"/>
    <col min="4098" max="4098" width="5.57421875" style="5" customWidth="1"/>
    <col min="4099" max="4099" width="18.8515625" style="5" customWidth="1"/>
    <col min="4100" max="4100" width="46.421875" style="5" customWidth="1"/>
    <col min="4101" max="4101" width="31.7109375" style="5" customWidth="1"/>
    <col min="4102" max="4102" width="19.28125" style="5" customWidth="1"/>
    <col min="4103" max="4107" width="18.57421875" style="5" customWidth="1"/>
    <col min="4108" max="4108" width="18.8515625" style="5" customWidth="1"/>
    <col min="4109" max="4109" width="4.140625" style="5" customWidth="1"/>
    <col min="4110" max="4111" width="14.57421875" style="5" customWidth="1"/>
    <col min="4112" max="4129" width="15.28125" style="5" hidden="1" customWidth="1"/>
    <col min="4130" max="4301" width="15.28125" style="5" customWidth="1"/>
    <col min="4302" max="4302" width="3.140625" style="5" customWidth="1"/>
    <col min="4303" max="4352" width="15.28125" style="5" customWidth="1"/>
    <col min="4353" max="4353" width="10.421875" style="5" customWidth="1"/>
    <col min="4354" max="4354" width="5.57421875" style="5" customWidth="1"/>
    <col min="4355" max="4355" width="18.8515625" style="5" customWidth="1"/>
    <col min="4356" max="4356" width="46.421875" style="5" customWidth="1"/>
    <col min="4357" max="4357" width="31.7109375" style="5" customWidth="1"/>
    <col min="4358" max="4358" width="19.28125" style="5" customWidth="1"/>
    <col min="4359" max="4363" width="18.57421875" style="5" customWidth="1"/>
    <col min="4364" max="4364" width="18.8515625" style="5" customWidth="1"/>
    <col min="4365" max="4365" width="4.140625" style="5" customWidth="1"/>
    <col min="4366" max="4367" width="14.57421875" style="5" customWidth="1"/>
    <col min="4368" max="4385" width="15.28125" style="5" hidden="1" customWidth="1"/>
    <col min="4386" max="4557" width="15.28125" style="5" customWidth="1"/>
    <col min="4558" max="4558" width="3.140625" style="5" customWidth="1"/>
    <col min="4559" max="4608" width="15.28125" style="5" customWidth="1"/>
    <col min="4609" max="4609" width="10.421875" style="5" customWidth="1"/>
    <col min="4610" max="4610" width="5.57421875" style="5" customWidth="1"/>
    <col min="4611" max="4611" width="18.8515625" style="5" customWidth="1"/>
    <col min="4612" max="4612" width="46.421875" style="5" customWidth="1"/>
    <col min="4613" max="4613" width="31.7109375" style="5" customWidth="1"/>
    <col min="4614" max="4614" width="19.28125" style="5" customWidth="1"/>
    <col min="4615" max="4619" width="18.57421875" style="5" customWidth="1"/>
    <col min="4620" max="4620" width="18.8515625" style="5" customWidth="1"/>
    <col min="4621" max="4621" width="4.140625" style="5" customWidth="1"/>
    <col min="4622" max="4623" width="14.57421875" style="5" customWidth="1"/>
    <col min="4624" max="4641" width="15.28125" style="5" hidden="1" customWidth="1"/>
    <col min="4642" max="4813" width="15.28125" style="5" customWidth="1"/>
    <col min="4814" max="4814" width="3.140625" style="5" customWidth="1"/>
    <col min="4815" max="4864" width="15.28125" style="5" customWidth="1"/>
    <col min="4865" max="4865" width="10.421875" style="5" customWidth="1"/>
    <col min="4866" max="4866" width="5.57421875" style="5" customWidth="1"/>
    <col min="4867" max="4867" width="18.8515625" style="5" customWidth="1"/>
    <col min="4868" max="4868" width="46.421875" style="5" customWidth="1"/>
    <col min="4869" max="4869" width="31.7109375" style="5" customWidth="1"/>
    <col min="4870" max="4870" width="19.28125" style="5" customWidth="1"/>
    <col min="4871" max="4875" width="18.57421875" style="5" customWidth="1"/>
    <col min="4876" max="4876" width="18.8515625" style="5" customWidth="1"/>
    <col min="4877" max="4877" width="4.140625" style="5" customWidth="1"/>
    <col min="4878" max="4879" width="14.57421875" style="5" customWidth="1"/>
    <col min="4880" max="4897" width="15.28125" style="5" hidden="1" customWidth="1"/>
    <col min="4898" max="5069" width="15.28125" style="5" customWidth="1"/>
    <col min="5070" max="5070" width="3.140625" style="5" customWidth="1"/>
    <col min="5071" max="5120" width="15.28125" style="5" customWidth="1"/>
    <col min="5121" max="5121" width="10.421875" style="5" customWidth="1"/>
    <col min="5122" max="5122" width="5.57421875" style="5" customWidth="1"/>
    <col min="5123" max="5123" width="18.8515625" style="5" customWidth="1"/>
    <col min="5124" max="5124" width="46.421875" style="5" customWidth="1"/>
    <col min="5125" max="5125" width="31.7109375" style="5" customWidth="1"/>
    <col min="5126" max="5126" width="19.28125" style="5" customWidth="1"/>
    <col min="5127" max="5131" width="18.57421875" style="5" customWidth="1"/>
    <col min="5132" max="5132" width="18.8515625" style="5" customWidth="1"/>
    <col min="5133" max="5133" width="4.140625" style="5" customWidth="1"/>
    <col min="5134" max="5135" width="14.57421875" style="5" customWidth="1"/>
    <col min="5136" max="5153" width="15.28125" style="5" hidden="1" customWidth="1"/>
    <col min="5154" max="5325" width="15.28125" style="5" customWidth="1"/>
    <col min="5326" max="5326" width="3.140625" style="5" customWidth="1"/>
    <col min="5327" max="5376" width="15.28125" style="5" customWidth="1"/>
    <col min="5377" max="5377" width="10.421875" style="5" customWidth="1"/>
    <col min="5378" max="5378" width="5.57421875" style="5" customWidth="1"/>
    <col min="5379" max="5379" width="18.8515625" style="5" customWidth="1"/>
    <col min="5380" max="5380" width="46.421875" style="5" customWidth="1"/>
    <col min="5381" max="5381" width="31.7109375" style="5" customWidth="1"/>
    <col min="5382" max="5382" width="19.28125" style="5" customWidth="1"/>
    <col min="5383" max="5387" width="18.57421875" style="5" customWidth="1"/>
    <col min="5388" max="5388" width="18.8515625" style="5" customWidth="1"/>
    <col min="5389" max="5389" width="4.140625" style="5" customWidth="1"/>
    <col min="5390" max="5391" width="14.57421875" style="5" customWidth="1"/>
    <col min="5392" max="5409" width="15.28125" style="5" hidden="1" customWidth="1"/>
    <col min="5410" max="5581" width="15.28125" style="5" customWidth="1"/>
    <col min="5582" max="5582" width="3.140625" style="5" customWidth="1"/>
    <col min="5583" max="5632" width="15.28125" style="5" customWidth="1"/>
    <col min="5633" max="5633" width="10.421875" style="5" customWidth="1"/>
    <col min="5634" max="5634" width="5.57421875" style="5" customWidth="1"/>
    <col min="5635" max="5635" width="18.8515625" style="5" customWidth="1"/>
    <col min="5636" max="5636" width="46.421875" style="5" customWidth="1"/>
    <col min="5637" max="5637" width="31.7109375" style="5" customWidth="1"/>
    <col min="5638" max="5638" width="19.28125" style="5" customWidth="1"/>
    <col min="5639" max="5643" width="18.57421875" style="5" customWidth="1"/>
    <col min="5644" max="5644" width="18.8515625" style="5" customWidth="1"/>
    <col min="5645" max="5645" width="4.140625" style="5" customWidth="1"/>
    <col min="5646" max="5647" width="14.57421875" style="5" customWidth="1"/>
    <col min="5648" max="5665" width="15.28125" style="5" hidden="1" customWidth="1"/>
    <col min="5666" max="5837" width="15.28125" style="5" customWidth="1"/>
    <col min="5838" max="5838" width="3.140625" style="5" customWidth="1"/>
    <col min="5839" max="5888" width="15.28125" style="5" customWidth="1"/>
    <col min="5889" max="5889" width="10.421875" style="5" customWidth="1"/>
    <col min="5890" max="5890" width="5.57421875" style="5" customWidth="1"/>
    <col min="5891" max="5891" width="18.8515625" style="5" customWidth="1"/>
    <col min="5892" max="5892" width="46.421875" style="5" customWidth="1"/>
    <col min="5893" max="5893" width="31.7109375" style="5" customWidth="1"/>
    <col min="5894" max="5894" width="19.28125" style="5" customWidth="1"/>
    <col min="5895" max="5899" width="18.57421875" style="5" customWidth="1"/>
    <col min="5900" max="5900" width="18.8515625" style="5" customWidth="1"/>
    <col min="5901" max="5901" width="4.140625" style="5" customWidth="1"/>
    <col min="5902" max="5903" width="14.57421875" style="5" customWidth="1"/>
    <col min="5904" max="5921" width="15.28125" style="5" hidden="1" customWidth="1"/>
    <col min="5922" max="6093" width="15.28125" style="5" customWidth="1"/>
    <col min="6094" max="6094" width="3.140625" style="5" customWidth="1"/>
    <col min="6095" max="6144" width="15.28125" style="5" customWidth="1"/>
    <col min="6145" max="6145" width="10.421875" style="5" customWidth="1"/>
    <col min="6146" max="6146" width="5.57421875" style="5" customWidth="1"/>
    <col min="6147" max="6147" width="18.8515625" style="5" customWidth="1"/>
    <col min="6148" max="6148" width="46.421875" style="5" customWidth="1"/>
    <col min="6149" max="6149" width="31.7109375" style="5" customWidth="1"/>
    <col min="6150" max="6150" width="19.28125" style="5" customWidth="1"/>
    <col min="6151" max="6155" width="18.57421875" style="5" customWidth="1"/>
    <col min="6156" max="6156" width="18.8515625" style="5" customWidth="1"/>
    <col min="6157" max="6157" width="4.140625" style="5" customWidth="1"/>
    <col min="6158" max="6159" width="14.57421875" style="5" customWidth="1"/>
    <col min="6160" max="6177" width="15.28125" style="5" hidden="1" customWidth="1"/>
    <col min="6178" max="6349" width="15.28125" style="5" customWidth="1"/>
    <col min="6350" max="6350" width="3.140625" style="5" customWidth="1"/>
    <col min="6351" max="6400" width="15.28125" style="5" customWidth="1"/>
    <col min="6401" max="6401" width="10.421875" style="5" customWidth="1"/>
    <col min="6402" max="6402" width="5.57421875" style="5" customWidth="1"/>
    <col min="6403" max="6403" width="18.8515625" style="5" customWidth="1"/>
    <col min="6404" max="6404" width="46.421875" style="5" customWidth="1"/>
    <col min="6405" max="6405" width="31.7109375" style="5" customWidth="1"/>
    <col min="6406" max="6406" width="19.28125" style="5" customWidth="1"/>
    <col min="6407" max="6411" width="18.57421875" style="5" customWidth="1"/>
    <col min="6412" max="6412" width="18.8515625" style="5" customWidth="1"/>
    <col min="6413" max="6413" width="4.140625" style="5" customWidth="1"/>
    <col min="6414" max="6415" width="14.57421875" style="5" customWidth="1"/>
    <col min="6416" max="6433" width="15.28125" style="5" hidden="1" customWidth="1"/>
    <col min="6434" max="6605" width="15.28125" style="5" customWidth="1"/>
    <col min="6606" max="6606" width="3.140625" style="5" customWidth="1"/>
    <col min="6607" max="6656" width="15.28125" style="5" customWidth="1"/>
    <col min="6657" max="6657" width="10.421875" style="5" customWidth="1"/>
    <col min="6658" max="6658" width="5.57421875" style="5" customWidth="1"/>
    <col min="6659" max="6659" width="18.8515625" style="5" customWidth="1"/>
    <col min="6660" max="6660" width="46.421875" style="5" customWidth="1"/>
    <col min="6661" max="6661" width="31.7109375" style="5" customWidth="1"/>
    <col min="6662" max="6662" width="19.28125" style="5" customWidth="1"/>
    <col min="6663" max="6667" width="18.57421875" style="5" customWidth="1"/>
    <col min="6668" max="6668" width="18.8515625" style="5" customWidth="1"/>
    <col min="6669" max="6669" width="4.140625" style="5" customWidth="1"/>
    <col min="6670" max="6671" width="14.57421875" style="5" customWidth="1"/>
    <col min="6672" max="6689" width="15.28125" style="5" hidden="1" customWidth="1"/>
    <col min="6690" max="6861" width="15.28125" style="5" customWidth="1"/>
    <col min="6862" max="6862" width="3.140625" style="5" customWidth="1"/>
    <col min="6863" max="6912" width="15.28125" style="5" customWidth="1"/>
    <col min="6913" max="6913" width="10.421875" style="5" customWidth="1"/>
    <col min="6914" max="6914" width="5.57421875" style="5" customWidth="1"/>
    <col min="6915" max="6915" width="18.8515625" style="5" customWidth="1"/>
    <col min="6916" max="6916" width="46.421875" style="5" customWidth="1"/>
    <col min="6917" max="6917" width="31.7109375" style="5" customWidth="1"/>
    <col min="6918" max="6918" width="19.28125" style="5" customWidth="1"/>
    <col min="6919" max="6923" width="18.57421875" style="5" customWidth="1"/>
    <col min="6924" max="6924" width="18.8515625" style="5" customWidth="1"/>
    <col min="6925" max="6925" width="4.140625" style="5" customWidth="1"/>
    <col min="6926" max="6927" width="14.57421875" style="5" customWidth="1"/>
    <col min="6928" max="6945" width="15.28125" style="5" hidden="1" customWidth="1"/>
    <col min="6946" max="7117" width="15.28125" style="5" customWidth="1"/>
    <col min="7118" max="7118" width="3.140625" style="5" customWidth="1"/>
    <col min="7119" max="7168" width="15.28125" style="5" customWidth="1"/>
    <col min="7169" max="7169" width="10.421875" style="5" customWidth="1"/>
    <col min="7170" max="7170" width="5.57421875" style="5" customWidth="1"/>
    <col min="7171" max="7171" width="18.8515625" style="5" customWidth="1"/>
    <col min="7172" max="7172" width="46.421875" style="5" customWidth="1"/>
    <col min="7173" max="7173" width="31.7109375" style="5" customWidth="1"/>
    <col min="7174" max="7174" width="19.28125" style="5" customWidth="1"/>
    <col min="7175" max="7179" width="18.57421875" style="5" customWidth="1"/>
    <col min="7180" max="7180" width="18.8515625" style="5" customWidth="1"/>
    <col min="7181" max="7181" width="4.140625" style="5" customWidth="1"/>
    <col min="7182" max="7183" width="14.57421875" style="5" customWidth="1"/>
    <col min="7184" max="7201" width="15.28125" style="5" hidden="1" customWidth="1"/>
    <col min="7202" max="7373" width="15.28125" style="5" customWidth="1"/>
    <col min="7374" max="7374" width="3.140625" style="5" customWidth="1"/>
    <col min="7375" max="7424" width="15.28125" style="5" customWidth="1"/>
    <col min="7425" max="7425" width="10.421875" style="5" customWidth="1"/>
    <col min="7426" max="7426" width="5.57421875" style="5" customWidth="1"/>
    <col min="7427" max="7427" width="18.8515625" style="5" customWidth="1"/>
    <col min="7428" max="7428" width="46.421875" style="5" customWidth="1"/>
    <col min="7429" max="7429" width="31.7109375" style="5" customWidth="1"/>
    <col min="7430" max="7430" width="19.28125" style="5" customWidth="1"/>
    <col min="7431" max="7435" width="18.57421875" style="5" customWidth="1"/>
    <col min="7436" max="7436" width="18.8515625" style="5" customWidth="1"/>
    <col min="7437" max="7437" width="4.140625" style="5" customWidth="1"/>
    <col min="7438" max="7439" width="14.57421875" style="5" customWidth="1"/>
    <col min="7440" max="7457" width="15.28125" style="5" hidden="1" customWidth="1"/>
    <col min="7458" max="7629" width="15.28125" style="5" customWidth="1"/>
    <col min="7630" max="7630" width="3.140625" style="5" customWidth="1"/>
    <col min="7631" max="7680" width="15.28125" style="5" customWidth="1"/>
    <col min="7681" max="7681" width="10.421875" style="5" customWidth="1"/>
    <col min="7682" max="7682" width="5.57421875" style="5" customWidth="1"/>
    <col min="7683" max="7683" width="18.8515625" style="5" customWidth="1"/>
    <col min="7684" max="7684" width="46.421875" style="5" customWidth="1"/>
    <col min="7685" max="7685" width="31.7109375" style="5" customWidth="1"/>
    <col min="7686" max="7686" width="19.28125" style="5" customWidth="1"/>
    <col min="7687" max="7691" width="18.57421875" style="5" customWidth="1"/>
    <col min="7692" max="7692" width="18.8515625" style="5" customWidth="1"/>
    <col min="7693" max="7693" width="4.140625" style="5" customWidth="1"/>
    <col min="7694" max="7695" width="14.57421875" style="5" customWidth="1"/>
    <col min="7696" max="7713" width="15.28125" style="5" hidden="1" customWidth="1"/>
    <col min="7714" max="7885" width="15.28125" style="5" customWidth="1"/>
    <col min="7886" max="7886" width="3.140625" style="5" customWidth="1"/>
    <col min="7887" max="7936" width="15.28125" style="5" customWidth="1"/>
    <col min="7937" max="7937" width="10.421875" style="5" customWidth="1"/>
    <col min="7938" max="7938" width="5.57421875" style="5" customWidth="1"/>
    <col min="7939" max="7939" width="18.8515625" style="5" customWidth="1"/>
    <col min="7940" max="7940" width="46.421875" style="5" customWidth="1"/>
    <col min="7941" max="7941" width="31.7109375" style="5" customWidth="1"/>
    <col min="7942" max="7942" width="19.28125" style="5" customWidth="1"/>
    <col min="7943" max="7947" width="18.57421875" style="5" customWidth="1"/>
    <col min="7948" max="7948" width="18.8515625" style="5" customWidth="1"/>
    <col min="7949" max="7949" width="4.140625" style="5" customWidth="1"/>
    <col min="7950" max="7951" width="14.57421875" style="5" customWidth="1"/>
    <col min="7952" max="7969" width="15.28125" style="5" hidden="1" customWidth="1"/>
    <col min="7970" max="8141" width="15.28125" style="5" customWidth="1"/>
    <col min="8142" max="8142" width="3.140625" style="5" customWidth="1"/>
    <col min="8143" max="8192" width="15.28125" style="5" customWidth="1"/>
    <col min="8193" max="8193" width="10.421875" style="5" customWidth="1"/>
    <col min="8194" max="8194" width="5.57421875" style="5" customWidth="1"/>
    <col min="8195" max="8195" width="18.8515625" style="5" customWidth="1"/>
    <col min="8196" max="8196" width="46.421875" style="5" customWidth="1"/>
    <col min="8197" max="8197" width="31.7109375" style="5" customWidth="1"/>
    <col min="8198" max="8198" width="19.28125" style="5" customWidth="1"/>
    <col min="8199" max="8203" width="18.57421875" style="5" customWidth="1"/>
    <col min="8204" max="8204" width="18.8515625" style="5" customWidth="1"/>
    <col min="8205" max="8205" width="4.140625" style="5" customWidth="1"/>
    <col min="8206" max="8207" width="14.57421875" style="5" customWidth="1"/>
    <col min="8208" max="8225" width="15.28125" style="5" hidden="1" customWidth="1"/>
    <col min="8226" max="8397" width="15.28125" style="5" customWidth="1"/>
    <col min="8398" max="8398" width="3.140625" style="5" customWidth="1"/>
    <col min="8399" max="8448" width="15.28125" style="5" customWidth="1"/>
    <col min="8449" max="8449" width="10.421875" style="5" customWidth="1"/>
    <col min="8450" max="8450" width="5.57421875" style="5" customWidth="1"/>
    <col min="8451" max="8451" width="18.8515625" style="5" customWidth="1"/>
    <col min="8452" max="8452" width="46.421875" style="5" customWidth="1"/>
    <col min="8453" max="8453" width="31.7109375" style="5" customWidth="1"/>
    <col min="8454" max="8454" width="19.28125" style="5" customWidth="1"/>
    <col min="8455" max="8459" width="18.57421875" style="5" customWidth="1"/>
    <col min="8460" max="8460" width="18.8515625" style="5" customWidth="1"/>
    <col min="8461" max="8461" width="4.140625" style="5" customWidth="1"/>
    <col min="8462" max="8463" width="14.57421875" style="5" customWidth="1"/>
    <col min="8464" max="8481" width="15.28125" style="5" hidden="1" customWidth="1"/>
    <col min="8482" max="8653" width="15.28125" style="5" customWidth="1"/>
    <col min="8654" max="8654" width="3.140625" style="5" customWidth="1"/>
    <col min="8655" max="8704" width="15.28125" style="5" customWidth="1"/>
    <col min="8705" max="8705" width="10.421875" style="5" customWidth="1"/>
    <col min="8706" max="8706" width="5.57421875" style="5" customWidth="1"/>
    <col min="8707" max="8707" width="18.8515625" style="5" customWidth="1"/>
    <col min="8708" max="8708" width="46.421875" style="5" customWidth="1"/>
    <col min="8709" max="8709" width="31.7109375" style="5" customWidth="1"/>
    <col min="8710" max="8710" width="19.28125" style="5" customWidth="1"/>
    <col min="8711" max="8715" width="18.57421875" style="5" customWidth="1"/>
    <col min="8716" max="8716" width="18.8515625" style="5" customWidth="1"/>
    <col min="8717" max="8717" width="4.140625" style="5" customWidth="1"/>
    <col min="8718" max="8719" width="14.57421875" style="5" customWidth="1"/>
    <col min="8720" max="8737" width="15.28125" style="5" hidden="1" customWidth="1"/>
    <col min="8738" max="8909" width="15.28125" style="5" customWidth="1"/>
    <col min="8910" max="8910" width="3.140625" style="5" customWidth="1"/>
    <col min="8911" max="8960" width="15.28125" style="5" customWidth="1"/>
    <col min="8961" max="8961" width="10.421875" style="5" customWidth="1"/>
    <col min="8962" max="8962" width="5.57421875" style="5" customWidth="1"/>
    <col min="8963" max="8963" width="18.8515625" style="5" customWidth="1"/>
    <col min="8964" max="8964" width="46.421875" style="5" customWidth="1"/>
    <col min="8965" max="8965" width="31.7109375" style="5" customWidth="1"/>
    <col min="8966" max="8966" width="19.28125" style="5" customWidth="1"/>
    <col min="8967" max="8971" width="18.57421875" style="5" customWidth="1"/>
    <col min="8972" max="8972" width="18.8515625" style="5" customWidth="1"/>
    <col min="8973" max="8973" width="4.140625" style="5" customWidth="1"/>
    <col min="8974" max="8975" width="14.57421875" style="5" customWidth="1"/>
    <col min="8976" max="8993" width="15.28125" style="5" hidden="1" customWidth="1"/>
    <col min="8994" max="9165" width="15.28125" style="5" customWidth="1"/>
    <col min="9166" max="9166" width="3.140625" style="5" customWidth="1"/>
    <col min="9167" max="9216" width="15.28125" style="5" customWidth="1"/>
    <col min="9217" max="9217" width="10.421875" style="5" customWidth="1"/>
    <col min="9218" max="9218" width="5.57421875" style="5" customWidth="1"/>
    <col min="9219" max="9219" width="18.8515625" style="5" customWidth="1"/>
    <col min="9220" max="9220" width="46.421875" style="5" customWidth="1"/>
    <col min="9221" max="9221" width="31.7109375" style="5" customWidth="1"/>
    <col min="9222" max="9222" width="19.28125" style="5" customWidth="1"/>
    <col min="9223" max="9227" width="18.57421875" style="5" customWidth="1"/>
    <col min="9228" max="9228" width="18.8515625" style="5" customWidth="1"/>
    <col min="9229" max="9229" width="4.140625" style="5" customWidth="1"/>
    <col min="9230" max="9231" width="14.57421875" style="5" customWidth="1"/>
    <col min="9232" max="9249" width="15.28125" style="5" hidden="1" customWidth="1"/>
    <col min="9250" max="9421" width="15.28125" style="5" customWidth="1"/>
    <col min="9422" max="9422" width="3.140625" style="5" customWidth="1"/>
    <col min="9423" max="9472" width="15.28125" style="5" customWidth="1"/>
    <col min="9473" max="9473" width="10.421875" style="5" customWidth="1"/>
    <col min="9474" max="9474" width="5.57421875" style="5" customWidth="1"/>
    <col min="9475" max="9475" width="18.8515625" style="5" customWidth="1"/>
    <col min="9476" max="9476" width="46.421875" style="5" customWidth="1"/>
    <col min="9477" max="9477" width="31.7109375" style="5" customWidth="1"/>
    <col min="9478" max="9478" width="19.28125" style="5" customWidth="1"/>
    <col min="9479" max="9483" width="18.57421875" style="5" customWidth="1"/>
    <col min="9484" max="9484" width="18.8515625" style="5" customWidth="1"/>
    <col min="9485" max="9485" width="4.140625" style="5" customWidth="1"/>
    <col min="9486" max="9487" width="14.57421875" style="5" customWidth="1"/>
    <col min="9488" max="9505" width="15.28125" style="5" hidden="1" customWidth="1"/>
    <col min="9506" max="9677" width="15.28125" style="5" customWidth="1"/>
    <col min="9678" max="9678" width="3.140625" style="5" customWidth="1"/>
    <col min="9679" max="9728" width="15.28125" style="5" customWidth="1"/>
    <col min="9729" max="9729" width="10.421875" style="5" customWidth="1"/>
    <col min="9730" max="9730" width="5.57421875" style="5" customWidth="1"/>
    <col min="9731" max="9731" width="18.8515625" style="5" customWidth="1"/>
    <col min="9732" max="9732" width="46.421875" style="5" customWidth="1"/>
    <col min="9733" max="9733" width="31.7109375" style="5" customWidth="1"/>
    <col min="9734" max="9734" width="19.28125" style="5" customWidth="1"/>
    <col min="9735" max="9739" width="18.57421875" style="5" customWidth="1"/>
    <col min="9740" max="9740" width="18.8515625" style="5" customWidth="1"/>
    <col min="9741" max="9741" width="4.140625" style="5" customWidth="1"/>
    <col min="9742" max="9743" width="14.57421875" style="5" customWidth="1"/>
    <col min="9744" max="9761" width="15.28125" style="5" hidden="1" customWidth="1"/>
    <col min="9762" max="9933" width="15.28125" style="5" customWidth="1"/>
    <col min="9934" max="9934" width="3.140625" style="5" customWidth="1"/>
    <col min="9935" max="9984" width="15.28125" style="5" customWidth="1"/>
    <col min="9985" max="9985" width="10.421875" style="5" customWidth="1"/>
    <col min="9986" max="9986" width="5.57421875" style="5" customWidth="1"/>
    <col min="9987" max="9987" width="18.8515625" style="5" customWidth="1"/>
    <col min="9988" max="9988" width="46.421875" style="5" customWidth="1"/>
    <col min="9989" max="9989" width="31.7109375" style="5" customWidth="1"/>
    <col min="9990" max="9990" width="19.28125" style="5" customWidth="1"/>
    <col min="9991" max="9995" width="18.57421875" style="5" customWidth="1"/>
    <col min="9996" max="9996" width="18.8515625" style="5" customWidth="1"/>
    <col min="9997" max="9997" width="4.140625" style="5" customWidth="1"/>
    <col min="9998" max="9999" width="14.57421875" style="5" customWidth="1"/>
    <col min="10000" max="10017" width="15.28125" style="5" hidden="1" customWidth="1"/>
    <col min="10018" max="10189" width="15.28125" style="5" customWidth="1"/>
    <col min="10190" max="10190" width="3.140625" style="5" customWidth="1"/>
    <col min="10191" max="10240" width="15.28125" style="5" customWidth="1"/>
    <col min="10241" max="10241" width="10.421875" style="5" customWidth="1"/>
    <col min="10242" max="10242" width="5.57421875" style="5" customWidth="1"/>
    <col min="10243" max="10243" width="18.8515625" style="5" customWidth="1"/>
    <col min="10244" max="10244" width="46.421875" style="5" customWidth="1"/>
    <col min="10245" max="10245" width="31.7109375" style="5" customWidth="1"/>
    <col min="10246" max="10246" width="19.28125" style="5" customWidth="1"/>
    <col min="10247" max="10251" width="18.57421875" style="5" customWidth="1"/>
    <col min="10252" max="10252" width="18.8515625" style="5" customWidth="1"/>
    <col min="10253" max="10253" width="4.140625" style="5" customWidth="1"/>
    <col min="10254" max="10255" width="14.57421875" style="5" customWidth="1"/>
    <col min="10256" max="10273" width="15.28125" style="5" hidden="1" customWidth="1"/>
    <col min="10274" max="10445" width="15.28125" style="5" customWidth="1"/>
    <col min="10446" max="10446" width="3.140625" style="5" customWidth="1"/>
    <col min="10447" max="10496" width="15.28125" style="5" customWidth="1"/>
    <col min="10497" max="10497" width="10.421875" style="5" customWidth="1"/>
    <col min="10498" max="10498" width="5.57421875" style="5" customWidth="1"/>
    <col min="10499" max="10499" width="18.8515625" style="5" customWidth="1"/>
    <col min="10500" max="10500" width="46.421875" style="5" customWidth="1"/>
    <col min="10501" max="10501" width="31.7109375" style="5" customWidth="1"/>
    <col min="10502" max="10502" width="19.28125" style="5" customWidth="1"/>
    <col min="10503" max="10507" width="18.57421875" style="5" customWidth="1"/>
    <col min="10508" max="10508" width="18.8515625" style="5" customWidth="1"/>
    <col min="10509" max="10509" width="4.140625" style="5" customWidth="1"/>
    <col min="10510" max="10511" width="14.57421875" style="5" customWidth="1"/>
    <col min="10512" max="10529" width="15.28125" style="5" hidden="1" customWidth="1"/>
    <col min="10530" max="10701" width="15.28125" style="5" customWidth="1"/>
    <col min="10702" max="10702" width="3.140625" style="5" customWidth="1"/>
    <col min="10703" max="10752" width="15.28125" style="5" customWidth="1"/>
    <col min="10753" max="10753" width="10.421875" style="5" customWidth="1"/>
    <col min="10754" max="10754" width="5.57421875" style="5" customWidth="1"/>
    <col min="10755" max="10755" width="18.8515625" style="5" customWidth="1"/>
    <col min="10756" max="10756" width="46.421875" style="5" customWidth="1"/>
    <col min="10757" max="10757" width="31.7109375" style="5" customWidth="1"/>
    <col min="10758" max="10758" width="19.28125" style="5" customWidth="1"/>
    <col min="10759" max="10763" width="18.57421875" style="5" customWidth="1"/>
    <col min="10764" max="10764" width="18.8515625" style="5" customWidth="1"/>
    <col min="10765" max="10765" width="4.140625" style="5" customWidth="1"/>
    <col min="10766" max="10767" width="14.57421875" style="5" customWidth="1"/>
    <col min="10768" max="10785" width="15.28125" style="5" hidden="1" customWidth="1"/>
    <col min="10786" max="10957" width="15.28125" style="5" customWidth="1"/>
    <col min="10958" max="10958" width="3.140625" style="5" customWidth="1"/>
    <col min="10959" max="11008" width="15.28125" style="5" customWidth="1"/>
    <col min="11009" max="11009" width="10.421875" style="5" customWidth="1"/>
    <col min="11010" max="11010" width="5.57421875" style="5" customWidth="1"/>
    <col min="11011" max="11011" width="18.8515625" style="5" customWidth="1"/>
    <col min="11012" max="11012" width="46.421875" style="5" customWidth="1"/>
    <col min="11013" max="11013" width="31.7109375" style="5" customWidth="1"/>
    <col min="11014" max="11014" width="19.28125" style="5" customWidth="1"/>
    <col min="11015" max="11019" width="18.57421875" style="5" customWidth="1"/>
    <col min="11020" max="11020" width="18.8515625" style="5" customWidth="1"/>
    <col min="11021" max="11021" width="4.140625" style="5" customWidth="1"/>
    <col min="11022" max="11023" width="14.57421875" style="5" customWidth="1"/>
    <col min="11024" max="11041" width="15.28125" style="5" hidden="1" customWidth="1"/>
    <col min="11042" max="11213" width="15.28125" style="5" customWidth="1"/>
    <col min="11214" max="11214" width="3.140625" style="5" customWidth="1"/>
    <col min="11215" max="11264" width="15.28125" style="5" customWidth="1"/>
    <col min="11265" max="11265" width="10.421875" style="5" customWidth="1"/>
    <col min="11266" max="11266" width="5.57421875" style="5" customWidth="1"/>
    <col min="11267" max="11267" width="18.8515625" style="5" customWidth="1"/>
    <col min="11268" max="11268" width="46.421875" style="5" customWidth="1"/>
    <col min="11269" max="11269" width="31.7109375" style="5" customWidth="1"/>
    <col min="11270" max="11270" width="19.28125" style="5" customWidth="1"/>
    <col min="11271" max="11275" width="18.57421875" style="5" customWidth="1"/>
    <col min="11276" max="11276" width="18.8515625" style="5" customWidth="1"/>
    <col min="11277" max="11277" width="4.140625" style="5" customWidth="1"/>
    <col min="11278" max="11279" width="14.57421875" style="5" customWidth="1"/>
    <col min="11280" max="11297" width="15.28125" style="5" hidden="1" customWidth="1"/>
    <col min="11298" max="11469" width="15.28125" style="5" customWidth="1"/>
    <col min="11470" max="11470" width="3.140625" style="5" customWidth="1"/>
    <col min="11471" max="11520" width="15.28125" style="5" customWidth="1"/>
    <col min="11521" max="11521" width="10.421875" style="5" customWidth="1"/>
    <col min="11522" max="11522" width="5.57421875" style="5" customWidth="1"/>
    <col min="11523" max="11523" width="18.8515625" style="5" customWidth="1"/>
    <col min="11524" max="11524" width="46.421875" style="5" customWidth="1"/>
    <col min="11525" max="11525" width="31.7109375" style="5" customWidth="1"/>
    <col min="11526" max="11526" width="19.28125" style="5" customWidth="1"/>
    <col min="11527" max="11531" width="18.57421875" style="5" customWidth="1"/>
    <col min="11532" max="11532" width="18.8515625" style="5" customWidth="1"/>
    <col min="11533" max="11533" width="4.140625" style="5" customWidth="1"/>
    <col min="11534" max="11535" width="14.57421875" style="5" customWidth="1"/>
    <col min="11536" max="11553" width="15.28125" style="5" hidden="1" customWidth="1"/>
    <col min="11554" max="11725" width="15.28125" style="5" customWidth="1"/>
    <col min="11726" max="11726" width="3.140625" style="5" customWidth="1"/>
    <col min="11727" max="11776" width="15.28125" style="5" customWidth="1"/>
    <col min="11777" max="11777" width="10.421875" style="5" customWidth="1"/>
    <col min="11778" max="11778" width="5.57421875" style="5" customWidth="1"/>
    <col min="11779" max="11779" width="18.8515625" style="5" customWidth="1"/>
    <col min="11780" max="11780" width="46.421875" style="5" customWidth="1"/>
    <col min="11781" max="11781" width="31.7109375" style="5" customWidth="1"/>
    <col min="11782" max="11782" width="19.28125" style="5" customWidth="1"/>
    <col min="11783" max="11787" width="18.57421875" style="5" customWidth="1"/>
    <col min="11788" max="11788" width="18.8515625" style="5" customWidth="1"/>
    <col min="11789" max="11789" width="4.140625" style="5" customWidth="1"/>
    <col min="11790" max="11791" width="14.57421875" style="5" customWidth="1"/>
    <col min="11792" max="11809" width="15.28125" style="5" hidden="1" customWidth="1"/>
    <col min="11810" max="11981" width="15.28125" style="5" customWidth="1"/>
    <col min="11982" max="11982" width="3.140625" style="5" customWidth="1"/>
    <col min="11983" max="12032" width="15.28125" style="5" customWidth="1"/>
    <col min="12033" max="12033" width="10.421875" style="5" customWidth="1"/>
    <col min="12034" max="12034" width="5.57421875" style="5" customWidth="1"/>
    <col min="12035" max="12035" width="18.8515625" style="5" customWidth="1"/>
    <col min="12036" max="12036" width="46.421875" style="5" customWidth="1"/>
    <col min="12037" max="12037" width="31.7109375" style="5" customWidth="1"/>
    <col min="12038" max="12038" width="19.28125" style="5" customWidth="1"/>
    <col min="12039" max="12043" width="18.57421875" style="5" customWidth="1"/>
    <col min="12044" max="12044" width="18.8515625" style="5" customWidth="1"/>
    <col min="12045" max="12045" width="4.140625" style="5" customWidth="1"/>
    <col min="12046" max="12047" width="14.57421875" style="5" customWidth="1"/>
    <col min="12048" max="12065" width="15.28125" style="5" hidden="1" customWidth="1"/>
    <col min="12066" max="12237" width="15.28125" style="5" customWidth="1"/>
    <col min="12238" max="12238" width="3.140625" style="5" customWidth="1"/>
    <col min="12239" max="12288" width="15.28125" style="5" customWidth="1"/>
    <col min="12289" max="12289" width="10.421875" style="5" customWidth="1"/>
    <col min="12290" max="12290" width="5.57421875" style="5" customWidth="1"/>
    <col min="12291" max="12291" width="18.8515625" style="5" customWidth="1"/>
    <col min="12292" max="12292" width="46.421875" style="5" customWidth="1"/>
    <col min="12293" max="12293" width="31.7109375" style="5" customWidth="1"/>
    <col min="12294" max="12294" width="19.28125" style="5" customWidth="1"/>
    <col min="12295" max="12299" width="18.57421875" style="5" customWidth="1"/>
    <col min="12300" max="12300" width="18.8515625" style="5" customWidth="1"/>
    <col min="12301" max="12301" width="4.140625" style="5" customWidth="1"/>
    <col min="12302" max="12303" width="14.57421875" style="5" customWidth="1"/>
    <col min="12304" max="12321" width="15.28125" style="5" hidden="1" customWidth="1"/>
    <col min="12322" max="12493" width="15.28125" style="5" customWidth="1"/>
    <col min="12494" max="12494" width="3.140625" style="5" customWidth="1"/>
    <col min="12495" max="12544" width="15.28125" style="5" customWidth="1"/>
    <col min="12545" max="12545" width="10.421875" style="5" customWidth="1"/>
    <col min="12546" max="12546" width="5.57421875" style="5" customWidth="1"/>
    <col min="12547" max="12547" width="18.8515625" style="5" customWidth="1"/>
    <col min="12548" max="12548" width="46.421875" style="5" customWidth="1"/>
    <col min="12549" max="12549" width="31.7109375" style="5" customWidth="1"/>
    <col min="12550" max="12550" width="19.28125" style="5" customWidth="1"/>
    <col min="12551" max="12555" width="18.57421875" style="5" customWidth="1"/>
    <col min="12556" max="12556" width="18.8515625" style="5" customWidth="1"/>
    <col min="12557" max="12557" width="4.140625" style="5" customWidth="1"/>
    <col min="12558" max="12559" width="14.57421875" style="5" customWidth="1"/>
    <col min="12560" max="12577" width="15.28125" style="5" hidden="1" customWidth="1"/>
    <col min="12578" max="12749" width="15.28125" style="5" customWidth="1"/>
    <col min="12750" max="12750" width="3.140625" style="5" customWidth="1"/>
    <col min="12751" max="12800" width="15.28125" style="5" customWidth="1"/>
    <col min="12801" max="12801" width="10.421875" style="5" customWidth="1"/>
    <col min="12802" max="12802" width="5.57421875" style="5" customWidth="1"/>
    <col min="12803" max="12803" width="18.8515625" style="5" customWidth="1"/>
    <col min="12804" max="12804" width="46.421875" style="5" customWidth="1"/>
    <col min="12805" max="12805" width="31.7109375" style="5" customWidth="1"/>
    <col min="12806" max="12806" width="19.28125" style="5" customWidth="1"/>
    <col min="12807" max="12811" width="18.57421875" style="5" customWidth="1"/>
    <col min="12812" max="12812" width="18.8515625" style="5" customWidth="1"/>
    <col min="12813" max="12813" width="4.140625" style="5" customWidth="1"/>
    <col min="12814" max="12815" width="14.57421875" style="5" customWidth="1"/>
    <col min="12816" max="12833" width="15.28125" style="5" hidden="1" customWidth="1"/>
    <col min="12834" max="13005" width="15.28125" style="5" customWidth="1"/>
    <col min="13006" max="13006" width="3.140625" style="5" customWidth="1"/>
    <col min="13007" max="13056" width="15.28125" style="5" customWidth="1"/>
    <col min="13057" max="13057" width="10.421875" style="5" customWidth="1"/>
    <col min="13058" max="13058" width="5.57421875" style="5" customWidth="1"/>
    <col min="13059" max="13059" width="18.8515625" style="5" customWidth="1"/>
    <col min="13060" max="13060" width="46.421875" style="5" customWidth="1"/>
    <col min="13061" max="13061" width="31.7109375" style="5" customWidth="1"/>
    <col min="13062" max="13062" width="19.28125" style="5" customWidth="1"/>
    <col min="13063" max="13067" width="18.57421875" style="5" customWidth="1"/>
    <col min="13068" max="13068" width="18.8515625" style="5" customWidth="1"/>
    <col min="13069" max="13069" width="4.140625" style="5" customWidth="1"/>
    <col min="13070" max="13071" width="14.57421875" style="5" customWidth="1"/>
    <col min="13072" max="13089" width="15.28125" style="5" hidden="1" customWidth="1"/>
    <col min="13090" max="13261" width="15.28125" style="5" customWidth="1"/>
    <col min="13262" max="13262" width="3.140625" style="5" customWidth="1"/>
    <col min="13263" max="13312" width="15.28125" style="5" customWidth="1"/>
    <col min="13313" max="13313" width="10.421875" style="5" customWidth="1"/>
    <col min="13314" max="13314" width="5.57421875" style="5" customWidth="1"/>
    <col min="13315" max="13315" width="18.8515625" style="5" customWidth="1"/>
    <col min="13316" max="13316" width="46.421875" style="5" customWidth="1"/>
    <col min="13317" max="13317" width="31.7109375" style="5" customWidth="1"/>
    <col min="13318" max="13318" width="19.28125" style="5" customWidth="1"/>
    <col min="13319" max="13323" width="18.57421875" style="5" customWidth="1"/>
    <col min="13324" max="13324" width="18.8515625" style="5" customWidth="1"/>
    <col min="13325" max="13325" width="4.140625" style="5" customWidth="1"/>
    <col min="13326" max="13327" width="14.57421875" style="5" customWidth="1"/>
    <col min="13328" max="13345" width="15.28125" style="5" hidden="1" customWidth="1"/>
    <col min="13346" max="13517" width="15.28125" style="5" customWidth="1"/>
    <col min="13518" max="13518" width="3.140625" style="5" customWidth="1"/>
    <col min="13519" max="13568" width="15.28125" style="5" customWidth="1"/>
    <col min="13569" max="13569" width="10.421875" style="5" customWidth="1"/>
    <col min="13570" max="13570" width="5.57421875" style="5" customWidth="1"/>
    <col min="13571" max="13571" width="18.8515625" style="5" customWidth="1"/>
    <col min="13572" max="13572" width="46.421875" style="5" customWidth="1"/>
    <col min="13573" max="13573" width="31.7109375" style="5" customWidth="1"/>
    <col min="13574" max="13574" width="19.28125" style="5" customWidth="1"/>
    <col min="13575" max="13579" width="18.57421875" style="5" customWidth="1"/>
    <col min="13580" max="13580" width="18.8515625" style="5" customWidth="1"/>
    <col min="13581" max="13581" width="4.140625" style="5" customWidth="1"/>
    <col min="13582" max="13583" width="14.57421875" style="5" customWidth="1"/>
    <col min="13584" max="13601" width="15.28125" style="5" hidden="1" customWidth="1"/>
    <col min="13602" max="13773" width="15.28125" style="5" customWidth="1"/>
    <col min="13774" max="13774" width="3.140625" style="5" customWidth="1"/>
    <col min="13775" max="13824" width="15.28125" style="5" customWidth="1"/>
    <col min="13825" max="13825" width="10.421875" style="5" customWidth="1"/>
    <col min="13826" max="13826" width="5.57421875" style="5" customWidth="1"/>
    <col min="13827" max="13827" width="18.8515625" style="5" customWidth="1"/>
    <col min="13828" max="13828" width="46.421875" style="5" customWidth="1"/>
    <col min="13829" max="13829" width="31.7109375" style="5" customWidth="1"/>
    <col min="13830" max="13830" width="19.28125" style="5" customWidth="1"/>
    <col min="13831" max="13835" width="18.57421875" style="5" customWidth="1"/>
    <col min="13836" max="13836" width="18.8515625" style="5" customWidth="1"/>
    <col min="13837" max="13837" width="4.140625" style="5" customWidth="1"/>
    <col min="13838" max="13839" width="14.57421875" style="5" customWidth="1"/>
    <col min="13840" max="13857" width="15.28125" style="5" hidden="1" customWidth="1"/>
    <col min="13858" max="14029" width="15.28125" style="5" customWidth="1"/>
    <col min="14030" max="14030" width="3.140625" style="5" customWidth="1"/>
    <col min="14031" max="14080" width="15.28125" style="5" customWidth="1"/>
    <col min="14081" max="14081" width="10.421875" style="5" customWidth="1"/>
    <col min="14082" max="14082" width="5.57421875" style="5" customWidth="1"/>
    <col min="14083" max="14083" width="18.8515625" style="5" customWidth="1"/>
    <col min="14084" max="14084" width="46.421875" style="5" customWidth="1"/>
    <col min="14085" max="14085" width="31.7109375" style="5" customWidth="1"/>
    <col min="14086" max="14086" width="19.28125" style="5" customWidth="1"/>
    <col min="14087" max="14091" width="18.57421875" style="5" customWidth="1"/>
    <col min="14092" max="14092" width="18.8515625" style="5" customWidth="1"/>
    <col min="14093" max="14093" width="4.140625" style="5" customWidth="1"/>
    <col min="14094" max="14095" width="14.57421875" style="5" customWidth="1"/>
    <col min="14096" max="14113" width="15.28125" style="5" hidden="1" customWidth="1"/>
    <col min="14114" max="14285" width="15.28125" style="5" customWidth="1"/>
    <col min="14286" max="14286" width="3.140625" style="5" customWidth="1"/>
    <col min="14287" max="14336" width="15.28125" style="5" customWidth="1"/>
    <col min="14337" max="14337" width="10.421875" style="5" customWidth="1"/>
    <col min="14338" max="14338" width="5.57421875" style="5" customWidth="1"/>
    <col min="14339" max="14339" width="18.8515625" style="5" customWidth="1"/>
    <col min="14340" max="14340" width="46.421875" style="5" customWidth="1"/>
    <col min="14341" max="14341" width="31.7109375" style="5" customWidth="1"/>
    <col min="14342" max="14342" width="19.28125" style="5" customWidth="1"/>
    <col min="14343" max="14347" width="18.57421875" style="5" customWidth="1"/>
    <col min="14348" max="14348" width="18.8515625" style="5" customWidth="1"/>
    <col min="14349" max="14349" width="4.140625" style="5" customWidth="1"/>
    <col min="14350" max="14351" width="14.57421875" style="5" customWidth="1"/>
    <col min="14352" max="14369" width="15.28125" style="5" hidden="1" customWidth="1"/>
    <col min="14370" max="14541" width="15.28125" style="5" customWidth="1"/>
    <col min="14542" max="14542" width="3.140625" style="5" customWidth="1"/>
    <col min="14543" max="14592" width="15.28125" style="5" customWidth="1"/>
    <col min="14593" max="14593" width="10.421875" style="5" customWidth="1"/>
    <col min="14594" max="14594" width="5.57421875" style="5" customWidth="1"/>
    <col min="14595" max="14595" width="18.8515625" style="5" customWidth="1"/>
    <col min="14596" max="14596" width="46.421875" style="5" customWidth="1"/>
    <col min="14597" max="14597" width="31.7109375" style="5" customWidth="1"/>
    <col min="14598" max="14598" width="19.28125" style="5" customWidth="1"/>
    <col min="14599" max="14603" width="18.57421875" style="5" customWidth="1"/>
    <col min="14604" max="14604" width="18.8515625" style="5" customWidth="1"/>
    <col min="14605" max="14605" width="4.140625" style="5" customWidth="1"/>
    <col min="14606" max="14607" width="14.57421875" style="5" customWidth="1"/>
    <col min="14608" max="14625" width="15.28125" style="5" hidden="1" customWidth="1"/>
    <col min="14626" max="14797" width="15.28125" style="5" customWidth="1"/>
    <col min="14798" max="14798" width="3.140625" style="5" customWidth="1"/>
    <col min="14799" max="14848" width="15.28125" style="5" customWidth="1"/>
    <col min="14849" max="14849" width="10.421875" style="5" customWidth="1"/>
    <col min="14850" max="14850" width="5.57421875" style="5" customWidth="1"/>
    <col min="14851" max="14851" width="18.8515625" style="5" customWidth="1"/>
    <col min="14852" max="14852" width="46.421875" style="5" customWidth="1"/>
    <col min="14853" max="14853" width="31.7109375" style="5" customWidth="1"/>
    <col min="14854" max="14854" width="19.28125" style="5" customWidth="1"/>
    <col min="14855" max="14859" width="18.57421875" style="5" customWidth="1"/>
    <col min="14860" max="14860" width="18.8515625" style="5" customWidth="1"/>
    <col min="14861" max="14861" width="4.140625" style="5" customWidth="1"/>
    <col min="14862" max="14863" width="14.57421875" style="5" customWidth="1"/>
    <col min="14864" max="14881" width="15.28125" style="5" hidden="1" customWidth="1"/>
    <col min="14882" max="15053" width="15.28125" style="5" customWidth="1"/>
    <col min="15054" max="15054" width="3.140625" style="5" customWidth="1"/>
    <col min="15055" max="15104" width="15.28125" style="5" customWidth="1"/>
    <col min="15105" max="15105" width="10.421875" style="5" customWidth="1"/>
    <col min="15106" max="15106" width="5.57421875" style="5" customWidth="1"/>
    <col min="15107" max="15107" width="18.8515625" style="5" customWidth="1"/>
    <col min="15108" max="15108" width="46.421875" style="5" customWidth="1"/>
    <col min="15109" max="15109" width="31.7109375" style="5" customWidth="1"/>
    <col min="15110" max="15110" width="19.28125" style="5" customWidth="1"/>
    <col min="15111" max="15115" width="18.57421875" style="5" customWidth="1"/>
    <col min="15116" max="15116" width="18.8515625" style="5" customWidth="1"/>
    <col min="15117" max="15117" width="4.140625" style="5" customWidth="1"/>
    <col min="15118" max="15119" width="14.57421875" style="5" customWidth="1"/>
    <col min="15120" max="15137" width="15.28125" style="5" hidden="1" customWidth="1"/>
    <col min="15138" max="15309" width="15.28125" style="5" customWidth="1"/>
    <col min="15310" max="15310" width="3.140625" style="5" customWidth="1"/>
    <col min="15311" max="15360" width="15.28125" style="5" customWidth="1"/>
    <col min="15361" max="15361" width="10.421875" style="5" customWidth="1"/>
    <col min="15362" max="15362" width="5.57421875" style="5" customWidth="1"/>
    <col min="15363" max="15363" width="18.8515625" style="5" customWidth="1"/>
    <col min="15364" max="15364" width="46.421875" style="5" customWidth="1"/>
    <col min="15365" max="15365" width="31.7109375" style="5" customWidth="1"/>
    <col min="15366" max="15366" width="19.28125" style="5" customWidth="1"/>
    <col min="15367" max="15371" width="18.57421875" style="5" customWidth="1"/>
    <col min="15372" max="15372" width="18.8515625" style="5" customWidth="1"/>
    <col min="15373" max="15373" width="4.140625" style="5" customWidth="1"/>
    <col min="15374" max="15375" width="14.57421875" style="5" customWidth="1"/>
    <col min="15376" max="15393" width="15.28125" style="5" hidden="1" customWidth="1"/>
    <col min="15394" max="15565" width="15.28125" style="5" customWidth="1"/>
    <col min="15566" max="15566" width="3.140625" style="5" customWidth="1"/>
    <col min="15567" max="15616" width="15.28125" style="5" customWidth="1"/>
    <col min="15617" max="15617" width="10.421875" style="5" customWidth="1"/>
    <col min="15618" max="15618" width="5.57421875" style="5" customWidth="1"/>
    <col min="15619" max="15619" width="18.8515625" style="5" customWidth="1"/>
    <col min="15620" max="15620" width="46.421875" style="5" customWidth="1"/>
    <col min="15621" max="15621" width="31.7109375" style="5" customWidth="1"/>
    <col min="15622" max="15622" width="19.28125" style="5" customWidth="1"/>
    <col min="15623" max="15627" width="18.57421875" style="5" customWidth="1"/>
    <col min="15628" max="15628" width="18.8515625" style="5" customWidth="1"/>
    <col min="15629" max="15629" width="4.140625" style="5" customWidth="1"/>
    <col min="15630" max="15631" width="14.57421875" style="5" customWidth="1"/>
    <col min="15632" max="15649" width="15.28125" style="5" hidden="1" customWidth="1"/>
    <col min="15650" max="15821" width="15.28125" style="5" customWidth="1"/>
    <col min="15822" max="15822" width="3.140625" style="5" customWidth="1"/>
    <col min="15823" max="15872" width="15.28125" style="5" customWidth="1"/>
    <col min="15873" max="15873" width="10.421875" style="5" customWidth="1"/>
    <col min="15874" max="15874" width="5.57421875" style="5" customWidth="1"/>
    <col min="15875" max="15875" width="18.8515625" style="5" customWidth="1"/>
    <col min="15876" max="15876" width="46.421875" style="5" customWidth="1"/>
    <col min="15877" max="15877" width="31.7109375" style="5" customWidth="1"/>
    <col min="15878" max="15878" width="19.28125" style="5" customWidth="1"/>
    <col min="15879" max="15883" width="18.57421875" style="5" customWidth="1"/>
    <col min="15884" max="15884" width="18.8515625" style="5" customWidth="1"/>
    <col min="15885" max="15885" width="4.140625" style="5" customWidth="1"/>
    <col min="15886" max="15887" width="14.57421875" style="5" customWidth="1"/>
    <col min="15888" max="15905" width="15.28125" style="5" hidden="1" customWidth="1"/>
    <col min="15906" max="16077" width="15.28125" style="5" customWidth="1"/>
    <col min="16078" max="16078" width="3.140625" style="5" customWidth="1"/>
    <col min="16079" max="16128" width="15.28125" style="5" customWidth="1"/>
    <col min="16129" max="16129" width="10.421875" style="5" customWidth="1"/>
    <col min="16130" max="16130" width="5.57421875" style="5" customWidth="1"/>
    <col min="16131" max="16131" width="18.8515625" style="5" customWidth="1"/>
    <col min="16132" max="16132" width="46.421875" style="5" customWidth="1"/>
    <col min="16133" max="16133" width="31.7109375" style="5" customWidth="1"/>
    <col min="16134" max="16134" width="19.28125" style="5" customWidth="1"/>
    <col min="16135" max="16139" width="18.57421875" style="5" customWidth="1"/>
    <col min="16140" max="16140" width="18.8515625" style="5" customWidth="1"/>
    <col min="16141" max="16141" width="4.140625" style="5" customWidth="1"/>
    <col min="16142" max="16143" width="14.57421875" style="5" customWidth="1"/>
    <col min="16144" max="16161" width="15.28125" style="5" hidden="1" customWidth="1"/>
    <col min="16162" max="16333" width="15.28125" style="5" customWidth="1"/>
    <col min="16334" max="16334" width="3.140625" style="5" customWidth="1"/>
    <col min="16335" max="16384" width="15.28125" style="5" customWidth="1"/>
  </cols>
  <sheetData>
    <row r="1" spans="1:256" ht="45.75" customHeight="1">
      <c r="A1" s="1"/>
      <c r="B1" s="1"/>
      <c r="C1" s="1"/>
      <c r="D1" s="1"/>
      <c r="E1" s="1"/>
      <c r="F1" s="1"/>
      <c r="G1" s="1"/>
      <c r="H1" s="259" t="s">
        <v>0</v>
      </c>
      <c r="I1" s="259"/>
      <c r="J1" s="259"/>
      <c r="K1" s="259"/>
      <c r="L1" s="259"/>
      <c r="M1" s="2"/>
      <c r="N1" s="3"/>
      <c r="O1" s="3"/>
      <c r="P1" s="4"/>
      <c r="Q1" s="4"/>
      <c r="R1" s="4"/>
      <c r="S1" s="4"/>
      <c r="T1" s="4"/>
      <c r="U1" s="4"/>
      <c r="V1" s="4"/>
      <c r="W1" s="4"/>
      <c r="X1" s="4"/>
      <c r="Y1" s="4"/>
      <c r="Z1" s="4"/>
      <c r="AA1" s="4"/>
      <c r="AB1" s="4"/>
      <c r="AC1" s="4"/>
      <c r="AD1" s="4"/>
      <c r="AE1" s="4"/>
      <c r="AF1" s="4"/>
      <c r="AG1" s="4"/>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50.1" customHeight="1">
      <c r="A2" s="1"/>
      <c r="B2" s="1"/>
      <c r="C2" s="1"/>
      <c r="D2" s="1"/>
      <c r="E2" s="1"/>
      <c r="F2" s="1"/>
      <c r="G2" s="1"/>
      <c r="H2" s="260"/>
      <c r="I2" s="7" t="s">
        <v>1</v>
      </c>
      <c r="J2" s="7"/>
      <c r="K2" s="8">
        <v>1</v>
      </c>
      <c r="L2" s="9"/>
      <c r="M2" s="2"/>
      <c r="N2" s="3"/>
      <c r="O2" s="3"/>
      <c r="P2" s="10" t="str">
        <f>'[3]vnos podatkov'!$A$6</f>
        <v>OP 8-11 - MIDI TENIS</v>
      </c>
      <c r="Q2" s="11"/>
      <c r="R2" s="11"/>
      <c r="S2" s="4"/>
      <c r="T2" s="4"/>
      <c r="U2" s="4"/>
      <c r="V2" s="4"/>
      <c r="W2" s="4"/>
      <c r="X2" s="4"/>
      <c r="Y2" s="4"/>
      <c r="Z2" s="4"/>
      <c r="AA2" s="4"/>
      <c r="AB2" s="4"/>
      <c r="AC2" s="4"/>
      <c r="AD2" s="4"/>
      <c r="AE2" s="4"/>
      <c r="AF2" s="4"/>
      <c r="AG2" s="4"/>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50.1" customHeight="1">
      <c r="A3" s="1"/>
      <c r="B3" s="1"/>
      <c r="C3" s="1"/>
      <c r="D3" s="1"/>
      <c r="E3" s="1"/>
      <c r="F3" s="1"/>
      <c r="G3" s="1"/>
      <c r="H3" s="260"/>
      <c r="I3" s="12" t="s">
        <v>2</v>
      </c>
      <c r="J3" s="12"/>
      <c r="K3" s="13"/>
      <c r="L3" s="8">
        <f>'[3]vnos podatkov'!$B$8</f>
        <v>0</v>
      </c>
      <c r="M3" s="2"/>
      <c r="N3" s="3"/>
      <c r="O3" s="3"/>
      <c r="P3" s="14">
        <f>'[3]vnos podatkov'!$A$8</f>
        <v>0</v>
      </c>
      <c r="Q3" s="14">
        <f>'[3]vnos podatkov'!$B$8</f>
        <v>0</v>
      </c>
      <c r="R3" s="14">
        <f>'[3]vnos podatkov'!$A$10</f>
        <v>0</v>
      </c>
      <c r="S3" s="4"/>
      <c r="T3" s="4"/>
      <c r="U3" s="4"/>
      <c r="V3" s="4"/>
      <c r="W3" s="4"/>
      <c r="X3" s="4"/>
      <c r="Y3" s="4"/>
      <c r="Z3" s="4"/>
      <c r="AA3" s="4"/>
      <c r="AB3" s="4"/>
      <c r="AC3" s="4"/>
      <c r="AD3" s="4"/>
      <c r="AE3" s="4"/>
      <c r="AF3" s="4"/>
      <c r="AG3" s="4"/>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0.1" customHeight="1">
      <c r="A4" s="1"/>
      <c r="B4" s="1"/>
      <c r="C4" s="261" t="s">
        <v>3</v>
      </c>
      <c r="D4" s="261"/>
      <c r="E4" s="262" t="s">
        <v>138</v>
      </c>
      <c r="F4" s="262">
        <f>'[3]vnos podatkov'!$C$10</f>
        <v>0</v>
      </c>
      <c r="G4" s="263">
        <f>'[3]vnos podatkov'!$C$10</f>
        <v>0</v>
      </c>
      <c r="H4" s="263">
        <f>'[3]vnos podatkov'!$C$10</f>
        <v>0</v>
      </c>
      <c r="I4" s="17" t="s">
        <v>4</v>
      </c>
      <c r="J4" s="18"/>
      <c r="K4" s="19"/>
      <c r="L4" s="20"/>
      <c r="M4" s="2"/>
      <c r="N4" s="3"/>
      <c r="O4" s="3"/>
      <c r="P4" s="4"/>
      <c r="Q4" s="4"/>
      <c r="R4" s="4"/>
      <c r="S4" s="4"/>
      <c r="T4" s="4"/>
      <c r="U4" s="4"/>
      <c r="V4" s="4"/>
      <c r="W4" s="4"/>
      <c r="X4" s="4"/>
      <c r="Y4" s="4"/>
      <c r="Z4" s="4"/>
      <c r="AA4" s="4"/>
      <c r="AB4" s="4"/>
      <c r="AC4" s="4"/>
      <c r="AD4" s="4"/>
      <c r="AE4" s="4"/>
      <c r="AF4" s="4"/>
      <c r="AG4" s="4"/>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50.1" customHeight="1">
      <c r="A5" s="1"/>
      <c r="B5" s="1"/>
      <c r="C5" s="261" t="s">
        <v>5</v>
      </c>
      <c r="D5" s="261"/>
      <c r="E5" s="262" t="str">
        <f>'[3]vnos podatkov'!$A$6</f>
        <v>OP 8-11 - MIDI TENIS</v>
      </c>
      <c r="F5" s="262"/>
      <c r="G5" s="263"/>
      <c r="H5" s="263"/>
      <c r="I5" s="264" t="s">
        <v>6</v>
      </c>
      <c r="J5" s="264"/>
      <c r="K5" s="21"/>
      <c r="L5" s="9"/>
      <c r="M5" s="2"/>
      <c r="N5" s="3"/>
      <c r="O5" s="3"/>
      <c r="P5" s="4"/>
      <c r="Q5" s="4"/>
      <c r="R5" s="4"/>
      <c r="S5" s="4"/>
      <c r="T5" s="4"/>
      <c r="U5" s="4"/>
      <c r="V5" s="4"/>
      <c r="W5" s="4"/>
      <c r="X5" s="4"/>
      <c r="Y5" s="4"/>
      <c r="Z5" s="4"/>
      <c r="AA5" s="4"/>
      <c r="AB5" s="4"/>
      <c r="AC5" s="4"/>
      <c r="AD5" s="4"/>
      <c r="AE5" s="4"/>
      <c r="AF5" s="4"/>
      <c r="AG5" s="4"/>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50.1" customHeight="1" thickBot="1">
      <c r="A6" s="1"/>
      <c r="B6" s="1"/>
      <c r="C6" s="15"/>
      <c r="D6" s="15"/>
      <c r="E6" s="16"/>
      <c r="F6" s="16"/>
      <c r="G6" s="16"/>
      <c r="H6" s="16"/>
      <c r="I6" s="17"/>
      <c r="J6" s="17"/>
      <c r="K6" s="21"/>
      <c r="L6" s="9"/>
      <c r="M6" s="2"/>
      <c r="N6" s="3"/>
      <c r="O6" s="3"/>
      <c r="P6" s="4"/>
      <c r="Q6" s="4"/>
      <c r="R6" s="4"/>
      <c r="S6" s="4"/>
      <c r="T6" s="4"/>
      <c r="U6" s="4"/>
      <c r="V6" s="4"/>
      <c r="W6" s="4"/>
      <c r="X6" s="4"/>
      <c r="Y6" s="4"/>
      <c r="Z6" s="4"/>
      <c r="AA6" s="4"/>
      <c r="AB6" s="4"/>
      <c r="AC6" s="4"/>
      <c r="AD6" s="4"/>
      <c r="AE6" s="4"/>
      <c r="AF6" s="4"/>
      <c r="AG6" s="4"/>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8" customFormat="1" ht="45" customHeight="1" thickBot="1">
      <c r="A7" s="1"/>
      <c r="B7" s="1"/>
      <c r="C7" s="22" t="s">
        <v>7</v>
      </c>
      <c r="D7" s="23"/>
      <c r="E7" s="24"/>
      <c r="F7" s="25"/>
      <c r="G7" s="251"/>
      <c r="H7" s="251"/>
      <c r="I7" s="251"/>
      <c r="J7" s="251"/>
      <c r="K7" s="252" t="s">
        <v>8</v>
      </c>
      <c r="L7" s="252" t="s">
        <v>9</v>
      </c>
      <c r="M7" s="2"/>
      <c r="N7" s="27"/>
      <c r="O7" s="27"/>
      <c r="P7" s="256" t="s">
        <v>10</v>
      </c>
      <c r="Q7" s="257"/>
      <c r="R7" s="257"/>
      <c r="S7" s="257"/>
      <c r="T7" s="258"/>
      <c r="U7" s="14"/>
      <c r="V7" s="14"/>
      <c r="W7" s="14"/>
      <c r="X7" s="14"/>
      <c r="Y7" s="14"/>
      <c r="Z7" s="14"/>
      <c r="AA7" s="14"/>
      <c r="AB7" s="14"/>
      <c r="AC7" s="14"/>
      <c r="AD7" s="14"/>
      <c r="AE7" s="14"/>
      <c r="AF7" s="14"/>
      <c r="AG7" s="14"/>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35" customFormat="1" ht="40.5" customHeight="1">
      <c r="A8" s="1"/>
      <c r="B8" s="1"/>
      <c r="C8" s="29" t="s">
        <v>11</v>
      </c>
      <c r="D8" s="29" t="s">
        <v>12</v>
      </c>
      <c r="E8" s="29" t="s">
        <v>13</v>
      </c>
      <c r="F8" s="29" t="s">
        <v>14</v>
      </c>
      <c r="G8" s="251"/>
      <c r="H8" s="251"/>
      <c r="I8" s="251"/>
      <c r="J8" s="251"/>
      <c r="K8" s="252"/>
      <c r="L8" s="252"/>
      <c r="M8" s="2"/>
      <c r="N8" s="30" t="s">
        <v>15</v>
      </c>
      <c r="O8" s="31"/>
      <c r="P8" s="32" t="s">
        <v>11</v>
      </c>
      <c r="Q8" s="32" t="s">
        <v>12</v>
      </c>
      <c r="R8" s="32" t="s">
        <v>13</v>
      </c>
      <c r="S8" s="32" t="s">
        <v>14</v>
      </c>
      <c r="T8" s="33"/>
      <c r="U8" s="33"/>
      <c r="V8" s="33"/>
      <c r="W8" s="33"/>
      <c r="X8" s="32"/>
      <c r="Y8" s="32" t="s">
        <v>11</v>
      </c>
      <c r="Z8" s="32" t="s">
        <v>12</v>
      </c>
      <c r="AA8" s="32" t="s">
        <v>13</v>
      </c>
      <c r="AB8" s="32" t="s">
        <v>14</v>
      </c>
      <c r="AC8" s="32"/>
      <c r="AD8" s="32"/>
      <c r="AE8" s="32"/>
      <c r="AF8" s="32"/>
      <c r="AG8" s="34" t="s">
        <v>16</v>
      </c>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72" customHeight="1">
      <c r="A9" s="36">
        <v>1</v>
      </c>
      <c r="B9" s="37">
        <v>1</v>
      </c>
      <c r="C9" s="38" t="str">
        <f>UPPER(IF($A9="","",VLOOKUP($A9,'[3]m round robin žrebna lista'!$A$7:$R$128,2)))</f>
        <v/>
      </c>
      <c r="D9" s="39" t="str">
        <f>UPPER(IF($A9="","",VLOOKUP($A9,'[3]m round robin žrebna lista'!$A$7:$R$128,3)))</f>
        <v>BREZOVSEK, BRIN</v>
      </c>
      <c r="E9" s="39" t="str">
        <f>PROPER(IF($A9="","",VLOOKUP($A9,'[3]m round robin žrebna lista'!$A$7:$R$128,4)))</f>
        <v/>
      </c>
      <c r="F9" s="40" t="str">
        <f>UPPER(IF($A9="","",VLOOKUP($A9,'[3]m round robin žrebna lista'!$A$7:$R$128,5)))</f>
        <v/>
      </c>
      <c r="G9" s="41"/>
      <c r="H9" s="42" t="s">
        <v>115</v>
      </c>
      <c r="I9" s="42" t="s">
        <v>115</v>
      </c>
      <c r="J9" s="42" t="s">
        <v>116</v>
      </c>
      <c r="K9" s="43">
        <v>1</v>
      </c>
      <c r="L9" s="43">
        <v>4</v>
      </c>
      <c r="M9" s="44">
        <f>IF($A9="","",VLOOKUP($A9,'[3]m round robin žrebna lista'!$A$7:$R$128,14))</f>
        <v>0</v>
      </c>
      <c r="N9" s="43">
        <f>IF(L9="","",IF(L9=1,8,IF(L9=2,6,IF(L9=3,4,2))))</f>
        <v>2</v>
      </c>
      <c r="O9" s="4"/>
      <c r="P9" s="45" t="str">
        <f>UPPER(IF($A9="","",VLOOKUP($A9,'[3]m round robin žrebna lista'!$A$7:$R$128,2)))</f>
        <v/>
      </c>
      <c r="Q9" s="45" t="str">
        <f>UPPER(IF($A9="","",VLOOKUP($A9,'[3]m round robin žrebna lista'!$A$7:$R$128,3)))</f>
        <v>BREZOVSEK, BRIN</v>
      </c>
      <c r="R9" s="45" t="str">
        <f>PROPER(IF($A9="","",VLOOKUP($A9,'[3]m round robin žrebna lista'!$A$7:$R$128,4)))</f>
        <v/>
      </c>
      <c r="S9" s="45" t="str">
        <f>UPPER(IF($A9="","",VLOOKUP($A9,'[3]m round robin žrebna lista'!$A$7:$R$128,5)))</f>
        <v/>
      </c>
      <c r="T9" s="46"/>
      <c r="U9" s="47"/>
      <c r="V9" s="47"/>
      <c r="W9" s="47"/>
      <c r="X9" s="11"/>
      <c r="Y9" s="45" t="str">
        <f>UPPER(IF($A9="","",VLOOKUP($A9,'[3]m round robin žrebna lista'!$A$7:$R$128,2)))</f>
        <v/>
      </c>
      <c r="Z9" s="45" t="str">
        <f>UPPER(IF($A9="","",VLOOKUP($A9,'[3]m round robin žrebna lista'!$A$7:$R$128,3)))</f>
        <v>BREZOVSEK, BRIN</v>
      </c>
      <c r="AA9" s="45" t="str">
        <f>PROPER(IF($A9="","",VLOOKUP($A9,'[3]m round robin žrebna lista'!$A$7:$R$128,4)))</f>
        <v/>
      </c>
      <c r="AB9" s="45" t="str">
        <f>UPPER(IF($A9="","",VLOOKUP($A9,'[3]m round robin žrebna lista'!$A$7:$R$128,5)))</f>
        <v/>
      </c>
      <c r="AC9" s="46"/>
      <c r="AD9" s="47" t="str">
        <f>IF(U9="","",IF(U9="1bb","1bb",IF(U9="2bb","2bb",IF(U9=1,$M10,0))))</f>
        <v/>
      </c>
      <c r="AE9" s="47" t="str">
        <f>IF(V9="","",IF(V9="1bb","1bb",IF(V9="3bb","3bb",IF(V9=1,$M11,0))))</f>
        <v/>
      </c>
      <c r="AF9" s="47" t="str">
        <f>IF(W9="","",IF(W9="1bb","1bb",IF(W9="4bb","4bb",IF(W9=1,$M12,0))))</f>
        <v/>
      </c>
      <c r="AG9" s="48">
        <f>SUM(AD9:AF9)</f>
        <v>0</v>
      </c>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72" customHeight="1">
      <c r="A10" s="36">
        <v>7</v>
      </c>
      <c r="B10" s="37">
        <v>2</v>
      </c>
      <c r="C10" s="38"/>
      <c r="D10" s="39" t="str">
        <f>UPPER(IF($A17="","",VLOOKUP($A17,'[3]m round robin žrebna lista'!$A$7:$R$128,3)))</f>
        <v>HRIBAR, JURE</v>
      </c>
      <c r="E10" s="39"/>
      <c r="F10" s="40"/>
      <c r="G10" s="42" t="s">
        <v>117</v>
      </c>
      <c r="H10" s="41"/>
      <c r="I10" s="42" t="s">
        <v>117</v>
      </c>
      <c r="J10" s="42" t="s">
        <v>116</v>
      </c>
      <c r="K10" s="43">
        <v>3</v>
      </c>
      <c r="L10" s="43">
        <v>1</v>
      </c>
      <c r="M10" s="44">
        <f>IF($A10="","",VLOOKUP($A10,'[3]m round robin žrebna lista'!$A$7:$R$128,14))</f>
        <v>0</v>
      </c>
      <c r="N10" s="43">
        <f>IF(L10="","",IF(L10=1,8,IF(L10=2,6,IF(L10=3,4,2))))</f>
        <v>8</v>
      </c>
      <c r="O10" s="4"/>
      <c r="P10" s="45" t="str">
        <f>UPPER(IF($A10="","",VLOOKUP($A10,'[3]m round robin žrebna lista'!$A$7:$R$128,2)))</f>
        <v/>
      </c>
      <c r="Q10" s="45" t="str">
        <f>UPPER(IF($A10="","",VLOOKUP($A10,'[3]m round robin žrebna lista'!$A$7:$R$128,3)))</f>
        <v>ZEVNIK, JAN</v>
      </c>
      <c r="R10" s="45" t="str">
        <f>PROPER(IF($A10="","",VLOOKUP($A10,'[3]m round robin žrebna lista'!$A$7:$R$128,4)))</f>
        <v/>
      </c>
      <c r="S10" s="45" t="str">
        <f>UPPER(IF($A10="","",VLOOKUP($A10,'[3]m round robin žrebna lista'!$A$7:$R$128,5)))</f>
        <v/>
      </c>
      <c r="T10" s="47"/>
      <c r="U10" s="46"/>
      <c r="V10" s="47"/>
      <c r="W10" s="47"/>
      <c r="X10" s="11"/>
      <c r="Y10" s="45" t="str">
        <f>UPPER(IF($A10="","",VLOOKUP($A10,'[3]m round robin žrebna lista'!$A$7:$R$128,2)))</f>
        <v/>
      </c>
      <c r="Z10" s="45" t="str">
        <f>UPPER(IF($A10="","",VLOOKUP($A10,'[3]m round robin žrebna lista'!$A$7:$R$128,3)))</f>
        <v>ZEVNIK, JAN</v>
      </c>
      <c r="AA10" s="45" t="str">
        <f>PROPER(IF($A10="","",VLOOKUP($A10,'[3]m round robin žrebna lista'!$A$7:$R$128,4)))</f>
        <v/>
      </c>
      <c r="AB10" s="45" t="str">
        <f>UPPER(IF($A10="","",VLOOKUP($A10,'[3]m round robin žrebna lista'!$A$7:$R$128,5)))</f>
        <v/>
      </c>
      <c r="AC10" s="47" t="str">
        <f>IF(T10="","",IF(T10="1bb","1bb",IF(T10="2bb","2bb",IF(T10=1,0,M9))))</f>
        <v/>
      </c>
      <c r="AD10" s="46"/>
      <c r="AE10" s="47" t="str">
        <f>IF(V10="","",IF(V10="2bb","2bb",IF(V10="3bb","3bb",IF(V10=2,M11,0))))</f>
        <v/>
      </c>
      <c r="AF10" s="47" t="str">
        <f>IF(W10="","",IF(W10="2bb","2bb",IF(W10="4bb","4bb",IF(W10=2,M12,0))))</f>
        <v/>
      </c>
      <c r="AG10" s="48">
        <f>SUM(AC10:AF10)</f>
        <v>0</v>
      </c>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72" customHeight="1">
      <c r="A11" s="36">
        <v>4</v>
      </c>
      <c r="B11" s="49">
        <v>3</v>
      </c>
      <c r="C11" s="38" t="str">
        <f>UPPER(IF($A11="","",VLOOKUP($A11,'[3]m round robin žrebna lista'!$A$7:$R$128,2)))</f>
        <v/>
      </c>
      <c r="D11" s="39" t="str">
        <f>UPPER(IF($A11="","",VLOOKUP($A11,'[3]m round robin žrebna lista'!$A$7:$R$128,3)))</f>
        <v>NOVAK, OSKAR LEONARD</v>
      </c>
      <c r="E11" s="39" t="str">
        <f>PROPER(IF($A11="","",VLOOKUP($A11,'[3]m round robin žrebna lista'!$A$7:$R$128,4)))</f>
        <v/>
      </c>
      <c r="F11" s="40" t="str">
        <f>UPPER(IF($A11="","",VLOOKUP($A11,'[3]m round robin žrebna lista'!$A$7:$R$128,5)))</f>
        <v/>
      </c>
      <c r="G11" s="42" t="s">
        <v>117</v>
      </c>
      <c r="H11" s="42" t="s">
        <v>115</v>
      </c>
      <c r="I11" s="41"/>
      <c r="J11" s="42" t="s">
        <v>115</v>
      </c>
      <c r="K11" s="43">
        <v>1</v>
      </c>
      <c r="L11" s="43">
        <v>3</v>
      </c>
      <c r="M11" s="44">
        <f>IF($A11="","",VLOOKUP($A11,'[3]m round robin žrebna lista'!$A$7:$R$128,14))</f>
        <v>0</v>
      </c>
      <c r="N11" s="43">
        <f>IF(L11="","",IF(L11=1,8,IF(L11=2,6,IF(L11=3,4,2))))</f>
        <v>4</v>
      </c>
      <c r="O11" s="4"/>
      <c r="P11" s="45" t="str">
        <f>UPPER(IF($A11="","",VLOOKUP($A11,'[3]m round robin žrebna lista'!$A$7:$R$128,2)))</f>
        <v/>
      </c>
      <c r="Q11" s="45" t="str">
        <f>UPPER(IF($A11="","",VLOOKUP($A11,'[3]m round robin žrebna lista'!$A$7:$R$128,3)))</f>
        <v>NOVAK, OSKAR LEONARD</v>
      </c>
      <c r="R11" s="45" t="str">
        <f>PROPER(IF($A11="","",VLOOKUP($A11,'[3]m round robin žrebna lista'!$A$7:$R$128,4)))</f>
        <v/>
      </c>
      <c r="S11" s="45" t="str">
        <f>UPPER(IF($A11="","",VLOOKUP($A11,'[3]m round robin žrebna lista'!$A$7:$R$128,5)))</f>
        <v/>
      </c>
      <c r="T11" s="47"/>
      <c r="U11" s="47"/>
      <c r="V11" s="46"/>
      <c r="W11" s="47"/>
      <c r="X11" s="11"/>
      <c r="Y11" s="45" t="str">
        <f>UPPER(IF($A11="","",VLOOKUP($A11,'[3]m round robin žrebna lista'!$A$7:$R$128,2)))</f>
        <v/>
      </c>
      <c r="Z11" s="45" t="str">
        <f>UPPER(IF($A11="","",VLOOKUP($A11,'[3]m round robin žrebna lista'!$A$7:$R$128,3)))</f>
        <v>NOVAK, OSKAR LEONARD</v>
      </c>
      <c r="AA11" s="45" t="str">
        <f>PROPER(IF($A11="","",VLOOKUP($A11,'[3]m round robin žrebna lista'!$A$7:$R$128,4)))</f>
        <v/>
      </c>
      <c r="AB11" s="45" t="str">
        <f>UPPER(IF($A11="","",VLOOKUP($A11,'[3]m round robin žrebna lista'!$A$7:$R$128,5)))</f>
        <v/>
      </c>
      <c r="AC11" s="47" t="str">
        <f>IF(T11="","",IF(T11="1bb","1bb",IF(T11="3bb","3bb",IF(T11=1,0,M9))))</f>
        <v/>
      </c>
      <c r="AD11" s="47" t="str">
        <f>IF(U11="","",IF(U11="2bb","2bb",IF(U11="3bb","3bb",IF(U11=2,0,M10))))</f>
        <v/>
      </c>
      <c r="AE11" s="46"/>
      <c r="AF11" s="47" t="str">
        <f>IF(W11="","",IF(W11="3bb","3bb",IF(W11="4bb","4bb",IF(W11=3,M12,0))))</f>
        <v/>
      </c>
      <c r="AG11" s="48">
        <f>SUM(AC11:AF11)</f>
        <v>0</v>
      </c>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72" customHeight="1">
      <c r="A12" s="36">
        <v>6</v>
      </c>
      <c r="B12" s="37">
        <v>4</v>
      </c>
      <c r="C12" s="38" t="str">
        <f>UPPER(IF($A12="","",VLOOKUP($A12,'[3]m round robin žrebna lista'!$A$7:$R$128,2)))</f>
        <v/>
      </c>
      <c r="D12" s="39" t="str">
        <f>UPPER(IF($A12="","",VLOOKUP($A12,'[3]m round robin žrebna lista'!$A$7:$R$128,3)))</f>
        <v>SLEVEC, IZAK</v>
      </c>
      <c r="E12" s="39" t="str">
        <f>PROPER(IF($A12="","",VLOOKUP($A12,'[3]m round robin žrebna lista'!$A$7:$R$128,4)))</f>
        <v/>
      </c>
      <c r="F12" s="40" t="str">
        <f>UPPER(IF($A12="","",VLOOKUP($A12,'[3]m round robin žrebna lista'!$A$7:$R$128,5)))</f>
        <v/>
      </c>
      <c r="G12" s="42" t="s">
        <v>49</v>
      </c>
      <c r="H12" s="42" t="s">
        <v>49</v>
      </c>
      <c r="I12" s="42" t="s">
        <v>117</v>
      </c>
      <c r="J12" s="41"/>
      <c r="K12" s="43">
        <v>1</v>
      </c>
      <c r="L12" s="43">
        <v>2</v>
      </c>
      <c r="M12" s="44">
        <f>IF($A12="","",VLOOKUP($A12,'[3]m round robin žrebna lista'!$A$7:$R$128,14))</f>
        <v>0</v>
      </c>
      <c r="N12" s="43">
        <f>IF(L12="","",IF(L12=1,8,IF(L12=2,6,IF(L12=3,4,2))))</f>
        <v>6</v>
      </c>
      <c r="O12" s="4"/>
      <c r="P12" s="45" t="str">
        <f>UPPER(IF($A12="","",VLOOKUP($A12,'[3]m round robin žrebna lista'!$A$7:$R$128,2)))</f>
        <v/>
      </c>
      <c r="Q12" s="45" t="str">
        <f>UPPER(IF($A12="","",VLOOKUP($A12,'[3]m round robin žrebna lista'!$A$7:$R$128,3)))</f>
        <v>SLEVEC, IZAK</v>
      </c>
      <c r="R12" s="45" t="str">
        <f>PROPER(IF($A12="","",VLOOKUP($A12,'[3]m round robin žrebna lista'!$A$7:$R$128,4)))</f>
        <v/>
      </c>
      <c r="S12" s="45" t="str">
        <f>UPPER(IF($A12="","",VLOOKUP($A12,'[3]m round robin žrebna lista'!$A$7:$R$128,5)))</f>
        <v/>
      </c>
      <c r="T12" s="47"/>
      <c r="U12" s="47"/>
      <c r="V12" s="47"/>
      <c r="W12" s="46"/>
      <c r="X12" s="11"/>
      <c r="Y12" s="45" t="str">
        <f>UPPER(IF($A12="","",VLOOKUP($A12,'[3]m round robin žrebna lista'!$A$7:$R$128,2)))</f>
        <v/>
      </c>
      <c r="Z12" s="45" t="str">
        <f>UPPER(IF($A12="","",VLOOKUP($A12,'[3]m round robin žrebna lista'!$A$7:$R$128,3)))</f>
        <v>SLEVEC, IZAK</v>
      </c>
      <c r="AA12" s="45" t="str">
        <f>PROPER(IF($A12="","",VLOOKUP($A12,'[3]m round robin žrebna lista'!$A$7:$R$128,4)))</f>
        <v/>
      </c>
      <c r="AB12" s="45" t="str">
        <f>UPPER(IF($A12="","",VLOOKUP($A12,'[3]m round robin žrebna lista'!$A$7:$R$128,5)))</f>
        <v/>
      </c>
      <c r="AC12" s="47" t="str">
        <f>IF(T12="","",IF(T12="1bb","1bb",IF(T12="4bb","4bb",IF(T12=1,0,M9))))</f>
        <v/>
      </c>
      <c r="AD12" s="47" t="str">
        <f>IF(U12="","",IF(U12="2bb","2bb",IF(U12="4bb","4bb",IF(U12=2,0,M10))))</f>
        <v/>
      </c>
      <c r="AE12" s="47" t="str">
        <f>IF(V12="","",IF(V12="3bb","3bb",IF(V12="4bb","4bb",IF(V12=3,0,M11))))</f>
        <v/>
      </c>
      <c r="AF12" s="46"/>
      <c r="AG12" s="48">
        <f>SUM(AC12:AF12)</f>
        <v>0</v>
      </c>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30" customHeight="1" thickBot="1">
      <c r="A13" s="50"/>
      <c r="B13" s="51"/>
      <c r="C13" s="52"/>
      <c r="D13" s="53"/>
      <c r="E13" s="53"/>
      <c r="F13" s="54"/>
      <c r="G13" s="55"/>
      <c r="H13" s="55"/>
      <c r="I13" s="55"/>
      <c r="J13" s="56"/>
      <c r="K13" s="57"/>
      <c r="L13" s="57"/>
      <c r="M13" s="44"/>
      <c r="N13" s="57"/>
      <c r="O13" s="4"/>
      <c r="P13" s="11"/>
      <c r="Q13" s="11"/>
      <c r="R13" s="11"/>
      <c r="S13" s="11"/>
      <c r="T13" s="33"/>
      <c r="U13" s="33"/>
      <c r="V13" s="33"/>
      <c r="W13" s="58"/>
      <c r="X13" s="11"/>
      <c r="Y13" s="11"/>
      <c r="Z13" s="11"/>
      <c r="AA13" s="11"/>
      <c r="AB13" s="11"/>
      <c r="AC13" s="33"/>
      <c r="AD13" s="33"/>
      <c r="AE13" s="33"/>
      <c r="AF13" s="58"/>
      <c r="AG13" s="32"/>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48" customHeight="1" thickBot="1">
      <c r="A14" s="26"/>
      <c r="B14" s="26"/>
      <c r="C14" s="22" t="s">
        <v>17</v>
      </c>
      <c r="D14" s="23"/>
      <c r="E14" s="24"/>
      <c r="F14" s="25"/>
      <c r="G14" s="251"/>
      <c r="H14" s="251"/>
      <c r="I14" s="251"/>
      <c r="J14" s="251"/>
      <c r="K14" s="252" t="s">
        <v>8</v>
      </c>
      <c r="L14" s="252" t="s">
        <v>9</v>
      </c>
      <c r="M14" s="2"/>
      <c r="N14" s="3"/>
      <c r="O14" s="3"/>
      <c r="P14" s="4"/>
      <c r="Q14" s="4"/>
      <c r="R14" s="4"/>
      <c r="S14" s="4"/>
      <c r="T14" s="4"/>
      <c r="U14" s="4"/>
      <c r="V14" s="4"/>
      <c r="W14" s="4"/>
      <c r="X14" s="4"/>
      <c r="Y14" s="4"/>
      <c r="Z14" s="4"/>
      <c r="AA14" s="4"/>
      <c r="AB14" s="4"/>
      <c r="AC14" s="4"/>
      <c r="AD14" s="4"/>
      <c r="AE14" s="4"/>
      <c r="AF14" s="4"/>
      <c r="AG14" s="4"/>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35" customFormat="1" ht="40.5" customHeight="1">
      <c r="A15" s="26"/>
      <c r="B15" s="26"/>
      <c r="C15" s="29" t="s">
        <v>11</v>
      </c>
      <c r="D15" s="29" t="s">
        <v>12</v>
      </c>
      <c r="E15" s="59" t="s">
        <v>13</v>
      </c>
      <c r="F15" s="29" t="s">
        <v>14</v>
      </c>
      <c r="G15" s="251"/>
      <c r="H15" s="251"/>
      <c r="I15" s="251"/>
      <c r="J15" s="251"/>
      <c r="K15" s="252"/>
      <c r="L15" s="252"/>
      <c r="M15" s="2"/>
      <c r="N15" s="30" t="s">
        <v>15</v>
      </c>
      <c r="O15" s="31"/>
      <c r="P15" s="32" t="s">
        <v>11</v>
      </c>
      <c r="Q15" s="32" t="s">
        <v>12</v>
      </c>
      <c r="R15" s="32" t="s">
        <v>13</v>
      </c>
      <c r="S15" s="32" t="s">
        <v>14</v>
      </c>
      <c r="T15" s="33"/>
      <c r="U15" s="30"/>
      <c r="V15" s="30"/>
      <c r="W15" s="30"/>
      <c r="X15" s="30"/>
      <c r="Y15" s="32" t="s">
        <v>11</v>
      </c>
      <c r="Z15" s="32" t="s">
        <v>12</v>
      </c>
      <c r="AA15" s="32" t="s">
        <v>13</v>
      </c>
      <c r="AB15" s="32" t="s">
        <v>14</v>
      </c>
      <c r="AC15" s="32"/>
      <c r="AD15" s="32"/>
      <c r="AE15" s="32"/>
      <c r="AF15" s="32"/>
      <c r="AG15" s="34" t="s">
        <v>16</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72.9" customHeight="1">
      <c r="A16" s="36">
        <v>2</v>
      </c>
      <c r="B16" s="37">
        <v>1</v>
      </c>
      <c r="C16" s="38" t="str">
        <f>UPPER(IF($A16="","",VLOOKUP($A16,'[3]m round robin žrebna lista'!$A$7:$R$128,2)))</f>
        <v/>
      </c>
      <c r="D16" s="39" t="str">
        <f>UPPER(IF($A16="","",VLOOKUP($A16,'[3]m round robin žrebna lista'!$A$7:$R$128,3)))</f>
        <v>HRIBAR, ANŽE</v>
      </c>
      <c r="E16" s="39" t="str">
        <f>PROPER(IF($A16="","",VLOOKUP($A16,'[3]m round robin žrebna lista'!$A$7:$R$128,4)))</f>
        <v/>
      </c>
      <c r="F16" s="40" t="str">
        <f>UPPER(IF($A16="","",VLOOKUP($A16,'[3]m round robin žrebna lista'!$A$7:$R$128,5)))</f>
        <v/>
      </c>
      <c r="G16" s="41"/>
      <c r="H16" s="42" t="s">
        <v>115</v>
      </c>
      <c r="I16" s="42" t="s">
        <v>111</v>
      </c>
      <c r="J16" s="42"/>
      <c r="K16" s="43" t="s">
        <v>118</v>
      </c>
      <c r="L16" s="43">
        <v>2</v>
      </c>
      <c r="M16" s="44">
        <f>IF($A16="","",VLOOKUP($A16,'[3]m round robin žrebna lista'!$A$7:$R$128,14))</f>
        <v>0</v>
      </c>
      <c r="N16" s="43">
        <f>IF(L16="","",IF(L16=1,8,IF(L16=2,6,IF(L16=3,4,2))))</f>
        <v>6</v>
      </c>
      <c r="O16" s="4"/>
      <c r="P16" s="45" t="str">
        <f>UPPER(IF($A16="","",VLOOKUP($A16,'[3]m round robin žrebna lista'!$A$7:$R$128,2)))</f>
        <v/>
      </c>
      <c r="Q16" s="45" t="str">
        <f>UPPER(IF($A16="","",VLOOKUP($A16,'[3]m round robin žrebna lista'!$A$7:$R$128,3)))</f>
        <v>HRIBAR, ANŽE</v>
      </c>
      <c r="R16" s="45" t="str">
        <f>PROPER(IF($A16="","",VLOOKUP($A16,'[3]m round robin žrebna lista'!$A$7:$R$128,4)))</f>
        <v/>
      </c>
      <c r="S16" s="45" t="str">
        <f>UPPER(IF($A16="","",VLOOKUP($A16,'[3]m round robin žrebna lista'!$A$7:$R$128,5)))</f>
        <v/>
      </c>
      <c r="T16" s="46"/>
      <c r="U16" s="47"/>
      <c r="V16" s="47"/>
      <c r="W16" s="47"/>
      <c r="X16" s="4"/>
      <c r="Y16" s="45" t="str">
        <f>UPPER(IF($A16="","",VLOOKUP($A16,'[3]m round robin žrebna lista'!$A$7:$R$128,2)))</f>
        <v/>
      </c>
      <c r="Z16" s="45" t="str">
        <f>UPPER(IF($A16="","",VLOOKUP($A16,'[3]m round robin žrebna lista'!$A$7:$R$128,3)))</f>
        <v>HRIBAR, ANŽE</v>
      </c>
      <c r="AA16" s="45" t="str">
        <f>PROPER(IF($A16="","",VLOOKUP($A16,'[3]m round robin žrebna lista'!$A$7:$R$128,4)))</f>
        <v/>
      </c>
      <c r="AB16" s="45" t="str">
        <f>UPPER(IF($A16="","",VLOOKUP($A16,'[3]m round robin žrebna lista'!$A$7:$R$128,5)))</f>
        <v/>
      </c>
      <c r="AC16" s="46"/>
      <c r="AD16" s="47" t="str">
        <f>IF(U16="","",IF(U16="1bb","1bb",IF(U16="2bb","2bb",IF(U16=1,$M17,0))))</f>
        <v/>
      </c>
      <c r="AE16" s="47" t="str">
        <f>IF(V16="","",IF(V16="1bb","1bb",IF(V16="3bb","3bb",IF(V16=1,$M18,0))))</f>
        <v/>
      </c>
      <c r="AF16" s="47" t="str">
        <f>IF(W16="","",IF(W16="1bb","1bb",IF(W16="4bb","4bb",IF(W16=1,$M19,0))))</f>
        <v/>
      </c>
      <c r="AG16" s="48">
        <f>SUM(AD16:AF16)</f>
        <v>0</v>
      </c>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72.9" customHeight="1">
      <c r="A17" s="36">
        <v>3</v>
      </c>
      <c r="B17" s="37">
        <v>2</v>
      </c>
      <c r="C17" s="38" t="str">
        <f>UPPER(IF($A17="","",VLOOKUP($A17,'[3]m round robin žrebna lista'!$A$7:$R$128,2)))</f>
        <v/>
      </c>
      <c r="D17" s="39" t="str">
        <f>UPPER(IF($A19="","",VLOOKUP($A19,'[3]m round robin žrebna lista'!$A$7:$R$128,3)))</f>
        <v>ZEVNIK, JAN</v>
      </c>
      <c r="E17" s="39" t="str">
        <f>PROPER(IF($A17="","",VLOOKUP($A17,'[3]m round robin žrebna lista'!$A$7:$R$128,4)))</f>
        <v/>
      </c>
      <c r="F17" s="40" t="str">
        <f>UPPER(IF($A17="","",VLOOKUP($A17,'[3]m round robin žrebna lista'!$A$7:$R$128,5)))</f>
        <v/>
      </c>
      <c r="G17" s="42" t="s">
        <v>117</v>
      </c>
      <c r="H17" s="41"/>
      <c r="I17" s="42" t="s">
        <v>111</v>
      </c>
      <c r="J17" s="42"/>
      <c r="K17" s="43">
        <v>1</v>
      </c>
      <c r="L17" s="43">
        <v>1</v>
      </c>
      <c r="M17" s="44">
        <f>IF($A17="","",VLOOKUP($A17,'[3]m round robin žrebna lista'!$A$7:$R$128,14))</f>
        <v>0</v>
      </c>
      <c r="N17" s="43">
        <f>IF(L17="","",IF(L17=1,8,IF(L17=2,6,IF(L17=3,4,2))))</f>
        <v>8</v>
      </c>
      <c r="O17" s="4"/>
      <c r="P17" s="45" t="str">
        <f>UPPER(IF($A17="","",VLOOKUP($A17,'[3]m round robin žrebna lista'!$A$7:$R$128,2)))</f>
        <v/>
      </c>
      <c r="Q17" s="45" t="str">
        <f>UPPER(IF($A17="","",VLOOKUP($A17,'[3]m round robin žrebna lista'!$A$7:$R$128,3)))</f>
        <v>HRIBAR, JURE</v>
      </c>
      <c r="R17" s="45" t="str">
        <f>PROPER(IF($A17="","",VLOOKUP($A17,'[3]m round robin žrebna lista'!$A$7:$R$128,4)))</f>
        <v/>
      </c>
      <c r="S17" s="45" t="str">
        <f>UPPER(IF($A17="","",VLOOKUP($A17,'[3]m round robin žrebna lista'!$A$7:$R$128,5)))</f>
        <v/>
      </c>
      <c r="T17" s="47"/>
      <c r="U17" s="46"/>
      <c r="V17" s="47"/>
      <c r="W17" s="47"/>
      <c r="X17" s="4"/>
      <c r="Y17" s="45" t="str">
        <f>UPPER(IF($A17="","",VLOOKUP($A17,'[3]m round robin žrebna lista'!$A$7:$R$128,2)))</f>
        <v/>
      </c>
      <c r="Z17" s="45" t="str">
        <f>UPPER(IF($A17="","",VLOOKUP($A17,'[3]m round robin žrebna lista'!$A$7:$R$128,3)))</f>
        <v>HRIBAR, JURE</v>
      </c>
      <c r="AA17" s="45" t="str">
        <f>PROPER(IF($A17="","",VLOOKUP($A17,'[3]m round robin žrebna lista'!$A$7:$R$128,4)))</f>
        <v/>
      </c>
      <c r="AB17" s="45" t="str">
        <f>UPPER(IF($A17="","",VLOOKUP($A17,'[3]m round robin žrebna lista'!$A$7:$R$128,5)))</f>
        <v/>
      </c>
      <c r="AC17" s="47" t="str">
        <f>IF(T17="","",IF(T17="1bb","1bb",IF(T17="2bb","2bb",IF(T17=1,0,M16))))</f>
        <v/>
      </c>
      <c r="AD17" s="46"/>
      <c r="AE17" s="47" t="str">
        <f>IF(V17="","",IF(V17="2bb","2bb",IF(V17="3bb","3bb",IF(V17=2,M18,0))))</f>
        <v/>
      </c>
      <c r="AF17" s="47" t="str">
        <f>IF(W17="","",IF(W17="2bb","2bb",IF(W17="4bb","4bb",IF(W17=2,M19,0))))</f>
        <v/>
      </c>
      <c r="AG17" s="48">
        <f>SUM(AC17:AF17)</f>
        <v>0</v>
      </c>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72.9" customHeight="1">
      <c r="A18" s="36">
        <v>5</v>
      </c>
      <c r="B18" s="37">
        <v>3</v>
      </c>
      <c r="C18" s="38" t="str">
        <f>UPPER(IF($A18="","",VLOOKUP($A18,'[3]m round robin žrebna lista'!$A$7:$R$128,2)))</f>
        <v/>
      </c>
      <c r="D18" s="39" t="str">
        <f>UPPER(IF($A18="","",VLOOKUP($A18,'[3]m round robin žrebna lista'!$A$7:$R$128,3)))</f>
        <v>SLEVEC, ARON</v>
      </c>
      <c r="E18" s="39" t="str">
        <f>PROPER(IF($A18="","",VLOOKUP($A18,'[3]m round robin žrebna lista'!$A$7:$R$128,4)))</f>
        <v/>
      </c>
      <c r="F18" s="40" t="str">
        <f>UPPER(IF($A18="","",VLOOKUP($A18,'[3]m round robin žrebna lista'!$A$7:$R$128,5)))</f>
        <v/>
      </c>
      <c r="G18" s="42" t="s">
        <v>111</v>
      </c>
      <c r="H18" s="42" t="s">
        <v>111</v>
      </c>
      <c r="I18" s="41"/>
      <c r="J18" s="42"/>
      <c r="K18" s="43"/>
      <c r="L18" s="43"/>
      <c r="M18" s="44">
        <f>IF($A18="","",VLOOKUP($A18,'[3]m round robin žrebna lista'!$A$7:$R$128,14))</f>
        <v>0</v>
      </c>
      <c r="N18" s="43" t="str">
        <f>IF(L18="","",IF(L18=1,8,IF(L18=2,6,IF(L18=3,4,2))))</f>
        <v/>
      </c>
      <c r="O18" s="4"/>
      <c r="P18" s="45" t="str">
        <f>UPPER(IF($A18="","",VLOOKUP($A18,'[3]m round robin žrebna lista'!$A$7:$R$128,2)))</f>
        <v/>
      </c>
      <c r="Q18" s="45" t="str">
        <f>UPPER(IF($A18="","",VLOOKUP($A18,'[3]m round robin žrebna lista'!$A$7:$R$128,3)))</f>
        <v>SLEVEC, ARON</v>
      </c>
      <c r="R18" s="45" t="str">
        <f>PROPER(IF($A18="","",VLOOKUP($A18,'[3]m round robin žrebna lista'!$A$7:$R$128,4)))</f>
        <v/>
      </c>
      <c r="S18" s="45" t="str">
        <f>UPPER(IF($A18="","",VLOOKUP($A18,'[3]m round robin žrebna lista'!$A$7:$R$128,5)))</f>
        <v/>
      </c>
      <c r="T18" s="47"/>
      <c r="U18" s="47"/>
      <c r="V18" s="46"/>
      <c r="W18" s="47"/>
      <c r="X18" s="4"/>
      <c r="Y18" s="45" t="str">
        <f>UPPER(IF($A18="","",VLOOKUP($A18,'[3]m round robin žrebna lista'!$A$7:$R$128,2)))</f>
        <v/>
      </c>
      <c r="Z18" s="45" t="str">
        <f>UPPER(IF($A18="","",VLOOKUP($A18,'[3]m round robin žrebna lista'!$A$7:$R$128,3)))</f>
        <v>SLEVEC, ARON</v>
      </c>
      <c r="AA18" s="45" t="str">
        <f>PROPER(IF($A18="","",VLOOKUP($A18,'[3]m round robin žrebna lista'!$A$7:$R$128,4)))</f>
        <v/>
      </c>
      <c r="AB18" s="45" t="str">
        <f>UPPER(IF($A18="","",VLOOKUP($A18,'[3]m round robin žrebna lista'!$A$7:$R$128,5)))</f>
        <v/>
      </c>
      <c r="AC18" s="47" t="str">
        <f>IF(T18="","",IF(T18="1bb","1bb",IF(T18="3bb","3bb",IF(T18=1,0,M16))))</f>
        <v/>
      </c>
      <c r="AD18" s="47" t="str">
        <f>IF(U18="","",IF(U18="2bb","2bb",IF(U18="3bb","3bb",IF(U18=2,0,M17))))</f>
        <v/>
      </c>
      <c r="AE18" s="46"/>
      <c r="AF18" s="47" t="str">
        <f>IF(W18="","",IF(W18="3bb","3bb",IF(W18="4bb","4bb",IF(W18=3,M19,0))))</f>
        <v/>
      </c>
      <c r="AG18" s="48">
        <f>SUM(AC18:AF18)</f>
        <v>0</v>
      </c>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72.9" customHeight="1">
      <c r="A19" s="36">
        <v>7</v>
      </c>
      <c r="B19" s="37">
        <v>4</v>
      </c>
      <c r="C19" s="38" t="str">
        <f>UPPER(IF($A19="","",VLOOKUP($A19,'[3]m round robin žrebna lista'!$A$7:$R$128,2)))</f>
        <v/>
      </c>
      <c r="D19" s="60"/>
      <c r="E19" s="39" t="str">
        <f>PROPER(IF($A19="","",VLOOKUP($A19,'[3]m round robin žrebna lista'!$A$7:$R$128,4)))</f>
        <v/>
      </c>
      <c r="F19" s="40" t="str">
        <f>UPPER(IF($A19="","",VLOOKUP($A19,'[3]m round robin žrebna lista'!$A$7:$R$128,5)))</f>
        <v/>
      </c>
      <c r="G19" s="42"/>
      <c r="H19" s="42"/>
      <c r="I19" s="42"/>
      <c r="J19" s="41"/>
      <c r="K19" s="43"/>
      <c r="L19" s="43"/>
      <c r="M19" s="44">
        <f>IF($A19="","",VLOOKUP($A19,'[3]m round robin žrebna lista'!$A$7:$R$128,14))</f>
        <v>0</v>
      </c>
      <c r="N19" s="43" t="str">
        <f>IF(L19="","",IF(L19=1,8,IF(L19=2,6,IF(L19=3,4,2))))</f>
        <v/>
      </c>
      <c r="O19" s="4"/>
      <c r="P19" s="45" t="str">
        <f>UPPER(IF($A19="","",VLOOKUP($A19,'[3]m round robin žrebna lista'!$A$7:$R$128,2)))</f>
        <v/>
      </c>
      <c r="Q19" s="45" t="str">
        <f>UPPER(IF($A19="","",VLOOKUP($A19,'[3]m round robin žrebna lista'!$A$7:$R$128,3)))</f>
        <v>ZEVNIK, JAN</v>
      </c>
      <c r="R19" s="45" t="str">
        <f>PROPER(IF($A19="","",VLOOKUP($A19,'[3]m round robin žrebna lista'!$A$7:$R$128,4)))</f>
        <v/>
      </c>
      <c r="S19" s="45" t="str">
        <f>UPPER(IF($A19="","",VLOOKUP($A19,'[3]m round robin žrebna lista'!$A$7:$R$128,5)))</f>
        <v/>
      </c>
      <c r="T19" s="47"/>
      <c r="U19" s="47"/>
      <c r="V19" s="47"/>
      <c r="W19" s="46"/>
      <c r="X19" s="4"/>
      <c r="Y19" s="45" t="str">
        <f>UPPER(IF($A19="","",VLOOKUP($A19,'[3]m round robin žrebna lista'!$A$7:$R$128,2)))</f>
        <v/>
      </c>
      <c r="Z19" s="45" t="str">
        <f>UPPER(IF($A19="","",VLOOKUP($A19,'[3]m round robin žrebna lista'!$A$7:$R$128,3)))</f>
        <v>ZEVNIK, JAN</v>
      </c>
      <c r="AA19" s="45" t="str">
        <f>PROPER(IF($A19="","",VLOOKUP($A19,'[3]m round robin žrebna lista'!$A$7:$R$128,4)))</f>
        <v/>
      </c>
      <c r="AB19" s="45" t="str">
        <f>UPPER(IF($A19="","",VLOOKUP($A19,'[3]m round robin žrebna lista'!$A$7:$R$128,5)))</f>
        <v/>
      </c>
      <c r="AC19" s="47" t="str">
        <f>IF(T19="","",IF(T19="1bb","1bb",IF(T19="4bb","4bb",IF(T19=1,0,M16))))</f>
        <v/>
      </c>
      <c r="AD19" s="47" t="str">
        <f>IF(U19="","",IF(U19="2bb","2bb",IF(U19="4bb","4bb",IF(U19=2,0,M17))))</f>
        <v/>
      </c>
      <c r="AE19" s="47" t="str">
        <f>IF(V19="","",IF(V19="3bb","3bb",IF(V19="4bb","4bb",IF(V19=3,0,M18))))</f>
        <v/>
      </c>
      <c r="AF19" s="46"/>
      <c r="AG19" s="48">
        <f>SUM(AC19:AE19)</f>
        <v>0</v>
      </c>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7.75" customHeight="1" thickBot="1">
      <c r="A20" s="50"/>
      <c r="B20" s="51"/>
      <c r="C20" s="52"/>
      <c r="D20" s="53"/>
      <c r="E20" s="53"/>
      <c r="F20" s="54"/>
      <c r="G20" s="55"/>
      <c r="H20" s="55"/>
      <c r="I20" s="55"/>
      <c r="J20" s="56"/>
      <c r="K20" s="57"/>
      <c r="L20" s="57"/>
      <c r="M20" s="44"/>
      <c r="N20" s="57"/>
      <c r="O20" s="4"/>
      <c r="P20" s="11"/>
      <c r="Q20" s="11"/>
      <c r="R20" s="11"/>
      <c r="S20" s="11"/>
      <c r="T20" s="33"/>
      <c r="U20" s="33"/>
      <c r="V20" s="33"/>
      <c r="W20" s="58"/>
      <c r="X20" s="4"/>
      <c r="Y20" s="11"/>
      <c r="Z20" s="11"/>
      <c r="AA20" s="11"/>
      <c r="AB20" s="11"/>
      <c r="AC20" s="33"/>
      <c r="AD20" s="33"/>
      <c r="AE20" s="33"/>
      <c r="AF20" s="58"/>
      <c r="AG20" s="32"/>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46.5" customHeight="1" thickBot="1">
      <c r="A21" s="251"/>
      <c r="B21" s="251"/>
      <c r="C21" s="22" t="s">
        <v>18</v>
      </c>
      <c r="D21" s="23"/>
      <c r="E21" s="24"/>
      <c r="F21" s="25"/>
      <c r="G21" s="251"/>
      <c r="H21" s="251"/>
      <c r="I21" s="251"/>
      <c r="J21" s="251"/>
      <c r="K21" s="252" t="s">
        <v>8</v>
      </c>
      <c r="L21" s="252" t="s">
        <v>9</v>
      </c>
      <c r="M21" s="2"/>
      <c r="N21" s="3"/>
      <c r="O21" s="3"/>
      <c r="P21" s="4"/>
      <c r="Q21" s="4"/>
      <c r="R21" s="4"/>
      <c r="S21" s="4"/>
      <c r="T21" s="4"/>
      <c r="U21" s="4"/>
      <c r="V21" s="4"/>
      <c r="W21" s="4"/>
      <c r="X21" s="4"/>
      <c r="Y21" s="4"/>
      <c r="Z21" s="4"/>
      <c r="AA21" s="4"/>
      <c r="AB21" s="4"/>
      <c r="AC21" s="4"/>
      <c r="AD21" s="4"/>
      <c r="AE21" s="4"/>
      <c r="AF21" s="4"/>
      <c r="AG21" s="4"/>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35" customFormat="1" ht="40.5" customHeight="1">
      <c r="A22" s="251"/>
      <c r="B22" s="251"/>
      <c r="C22" s="29" t="s">
        <v>11</v>
      </c>
      <c r="D22" s="29" t="s">
        <v>12</v>
      </c>
      <c r="E22" s="59" t="s">
        <v>13</v>
      </c>
      <c r="F22" s="29" t="s">
        <v>14</v>
      </c>
      <c r="G22" s="251"/>
      <c r="H22" s="251"/>
      <c r="I22" s="251"/>
      <c r="J22" s="251"/>
      <c r="K22" s="252"/>
      <c r="L22" s="252"/>
      <c r="M22" s="2"/>
      <c r="N22" s="30" t="s">
        <v>15</v>
      </c>
      <c r="O22" s="31"/>
      <c r="P22" s="32" t="s">
        <v>11</v>
      </c>
      <c r="Q22" s="32" t="s">
        <v>12</v>
      </c>
      <c r="R22" s="32" t="s">
        <v>13</v>
      </c>
      <c r="S22" s="32" t="s">
        <v>14</v>
      </c>
      <c r="T22" s="33"/>
      <c r="U22" s="30"/>
      <c r="V22" s="30"/>
      <c r="W22" s="30"/>
      <c r="X22" s="30"/>
      <c r="Y22" s="32" t="s">
        <v>11</v>
      </c>
      <c r="Z22" s="32" t="s">
        <v>12</v>
      </c>
      <c r="AA22" s="32" t="s">
        <v>13</v>
      </c>
      <c r="AB22" s="32" t="s">
        <v>14</v>
      </c>
      <c r="AC22" s="32"/>
      <c r="AD22" s="32"/>
      <c r="AE22" s="32"/>
      <c r="AF22" s="32"/>
      <c r="AG22" s="34" t="s">
        <v>16</v>
      </c>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72.9" customHeight="1">
      <c r="A23" s="36"/>
      <c r="B23" s="37">
        <v>1</v>
      </c>
      <c r="C23" s="38" t="str">
        <f>UPPER(IF($A23="","",VLOOKUP($A23,'[3]m round robin žrebna lista'!$A$7:$R$128,2)))</f>
        <v/>
      </c>
      <c r="D23" s="39" t="str">
        <f>UPPER(IF($A23="","",VLOOKUP($A23,'[3]m round robin žrebna lista'!$A$7:$R$128,3)))</f>
        <v/>
      </c>
      <c r="E23" s="39" t="str">
        <f>PROPER(IF($A23="","",VLOOKUP($A23,'[3]m round robin žrebna lista'!$A$7:$R$128,4)))</f>
        <v/>
      </c>
      <c r="F23" s="40" t="str">
        <f>UPPER(IF($A23="","",VLOOKUP($A23,'[3]m round robin žrebna lista'!$A$7:$R$128,5)))</f>
        <v/>
      </c>
      <c r="G23" s="41"/>
      <c r="H23" s="42"/>
      <c r="I23" s="42"/>
      <c r="J23" s="42"/>
      <c r="K23" s="43"/>
      <c r="L23" s="43"/>
      <c r="M23" s="44" t="str">
        <f>IF($A23="","",VLOOKUP($A23,'[3]m round robin žrebna lista'!$A$7:$R$128,14))</f>
        <v/>
      </c>
      <c r="N23" s="43" t="str">
        <f>IF(L23="","",IF(L23=1,8,IF(L23=2,6,IF(L23=3,4,2))))</f>
        <v/>
      </c>
      <c r="O23" s="4"/>
      <c r="P23" s="45" t="str">
        <f>UPPER(IF($A23="","",VLOOKUP($A23,'[3]m round robin žrebna lista'!$A$7:$R$128,2)))</f>
        <v/>
      </c>
      <c r="Q23" s="45" t="str">
        <f>UPPER(IF($A23="","",VLOOKUP($A23,'[3]m round robin žrebna lista'!$A$7:$R$128,3)))</f>
        <v/>
      </c>
      <c r="R23" s="45" t="str">
        <f>PROPER(IF($A23="","",VLOOKUP($A23,'[3]m round robin žrebna lista'!$A$7:$R$128,4)))</f>
        <v/>
      </c>
      <c r="S23" s="45" t="str">
        <f>UPPER(IF($A23="","",VLOOKUP($A23,'[3]m round robin žrebna lista'!$A$7:$R$128,5)))</f>
        <v/>
      </c>
      <c r="T23" s="46"/>
      <c r="U23" s="47"/>
      <c r="V23" s="47"/>
      <c r="W23" s="47"/>
      <c r="X23" s="4"/>
      <c r="Y23" s="45" t="str">
        <f>UPPER(IF($A23="","",VLOOKUP($A23,'[3]m round robin žrebna lista'!$A$7:$R$128,2)))</f>
        <v/>
      </c>
      <c r="Z23" s="45" t="str">
        <f>UPPER(IF($A23="","",VLOOKUP($A23,'[3]m round robin žrebna lista'!$A$7:$R$128,3)))</f>
        <v/>
      </c>
      <c r="AA23" s="45" t="str">
        <f>PROPER(IF($A23="","",VLOOKUP($A23,'[3]m round robin žrebna lista'!$A$7:$R$128,4)))</f>
        <v/>
      </c>
      <c r="AB23" s="45" t="str">
        <f>UPPER(IF($A23="","",VLOOKUP($A23,'[3]m round robin žrebna lista'!$A$7:$R$128,5)))</f>
        <v/>
      </c>
      <c r="AC23" s="46"/>
      <c r="AD23" s="47" t="str">
        <f>IF(U23="","",IF(U23="1bb","1bb",IF(U23="2bb","2bb",IF(U23=1,$M24,0))))</f>
        <v/>
      </c>
      <c r="AE23" s="47" t="str">
        <f>IF(V23="","",IF(V23="1bb","1bb",IF(V23="3bb","3bb",IF(V23=1,$M25,0))))</f>
        <v/>
      </c>
      <c r="AF23" s="47" t="str">
        <f>IF(W23="","",IF(W23="1bb","1bb",IF(W23="4bb","4bb",IF(W23=1,$M26,0))))</f>
        <v/>
      </c>
      <c r="AG23" s="48">
        <f>SUM(AD23:AF23)</f>
        <v>0</v>
      </c>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72.9" customHeight="1">
      <c r="A24" s="36"/>
      <c r="B24" s="37">
        <v>2</v>
      </c>
      <c r="C24" s="38" t="str">
        <f>UPPER(IF($A24="","",VLOOKUP($A24,'[3]m round robin žrebna lista'!$A$7:$R$128,2)))</f>
        <v/>
      </c>
      <c r="D24" s="39" t="str">
        <f>UPPER(IF($A24="","",VLOOKUP($A24,'[3]m round robin žrebna lista'!$A$7:$R$128,3)))</f>
        <v/>
      </c>
      <c r="E24" s="39" t="str">
        <f>PROPER(IF($A24="","",VLOOKUP($A24,'[3]m round robin žrebna lista'!$A$7:$R$128,4)))</f>
        <v/>
      </c>
      <c r="F24" s="40" t="str">
        <f>UPPER(IF($A24="","",VLOOKUP($A24,'[3]m round robin žrebna lista'!$A$7:$R$128,5)))</f>
        <v/>
      </c>
      <c r="G24" s="42"/>
      <c r="H24" s="41"/>
      <c r="I24" s="42"/>
      <c r="J24" s="42"/>
      <c r="K24" s="43"/>
      <c r="L24" s="43"/>
      <c r="M24" s="44" t="str">
        <f>IF($A24="","",VLOOKUP($A24,'[3]m round robin žrebna lista'!$A$7:$R$128,14))</f>
        <v/>
      </c>
      <c r="N24" s="43" t="str">
        <f>IF(L24="","",IF(L24=1,8,IF(L24=2,6,IF(L24=3,4,2))))</f>
        <v/>
      </c>
      <c r="O24" s="4"/>
      <c r="P24" s="45" t="str">
        <f>UPPER(IF($A24="","",VLOOKUP($A24,'[3]m round robin žrebna lista'!$A$7:$R$128,2)))</f>
        <v/>
      </c>
      <c r="Q24" s="45" t="str">
        <f>UPPER(IF($A24="","",VLOOKUP($A24,'[3]m round robin žrebna lista'!$A$7:$R$128,3)))</f>
        <v/>
      </c>
      <c r="R24" s="45" t="str">
        <f>PROPER(IF($A24="","",VLOOKUP($A24,'[3]m round robin žrebna lista'!$A$7:$R$128,4)))</f>
        <v/>
      </c>
      <c r="S24" s="45" t="str">
        <f>UPPER(IF($A24="","",VLOOKUP($A24,'[3]m round robin žrebna lista'!$A$7:$R$128,5)))</f>
        <v/>
      </c>
      <c r="T24" s="47"/>
      <c r="U24" s="46"/>
      <c r="V24" s="47"/>
      <c r="W24" s="47"/>
      <c r="X24" s="4"/>
      <c r="Y24" s="45" t="str">
        <f>UPPER(IF($A24="","",VLOOKUP($A24,'[3]m round robin žrebna lista'!$A$7:$R$128,2)))</f>
        <v/>
      </c>
      <c r="Z24" s="45" t="str">
        <f>UPPER(IF($A24="","",VLOOKUP($A24,'[3]m round robin žrebna lista'!$A$7:$R$128,3)))</f>
        <v/>
      </c>
      <c r="AA24" s="45" t="str">
        <f>PROPER(IF($A24="","",VLOOKUP($A24,'[3]m round robin žrebna lista'!$A$7:$R$128,4)))</f>
        <v/>
      </c>
      <c r="AB24" s="45" t="str">
        <f>UPPER(IF($A24="","",VLOOKUP($A24,'[3]m round robin žrebna lista'!$A$7:$R$128,5)))</f>
        <v/>
      </c>
      <c r="AC24" s="47" t="str">
        <f>IF(T24="","",IF(T24="1bb","1bb",IF(T24="2bb","2bb",IF(T24=1,0,M23))))</f>
        <v/>
      </c>
      <c r="AD24" s="46"/>
      <c r="AE24" s="47" t="str">
        <f>IF(V24="","",IF(V24="2bb","2bb",IF(V24="3bb","3bb",IF(V24=2,M25,0))))</f>
        <v/>
      </c>
      <c r="AF24" s="47" t="str">
        <f>IF(W24="","",IF(W24="2bb","2bb",IF(W24="4bb","4bb",IF(W24=2,M26,0))))</f>
        <v/>
      </c>
      <c r="AG24" s="48">
        <f>SUM(AC24:AF24)</f>
        <v>0</v>
      </c>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72.9" customHeight="1">
      <c r="A25" s="36"/>
      <c r="B25" s="37">
        <v>3</v>
      </c>
      <c r="C25" s="38" t="str">
        <f>UPPER(IF($A25="","",VLOOKUP($A25,'[3]m round robin žrebna lista'!$A$7:$R$128,2)))</f>
        <v/>
      </c>
      <c r="D25" s="39" t="str">
        <f>UPPER(IF($A25="","",VLOOKUP($A25,'[3]m round robin žrebna lista'!$A$7:$R$128,3)))</f>
        <v/>
      </c>
      <c r="E25" s="39" t="str">
        <f>PROPER(IF($A25="","",VLOOKUP($A25,'[3]m round robin žrebna lista'!$A$7:$R$128,4)))</f>
        <v/>
      </c>
      <c r="F25" s="40" t="str">
        <f>UPPER(IF($A25="","",VLOOKUP($A25,'[3]m round robin žrebna lista'!$A$7:$R$128,5)))</f>
        <v/>
      </c>
      <c r="G25" s="42"/>
      <c r="H25" s="42"/>
      <c r="I25" s="41"/>
      <c r="J25" s="42"/>
      <c r="K25" s="43"/>
      <c r="L25" s="43"/>
      <c r="M25" s="44" t="str">
        <f>IF($A25="","",VLOOKUP($A25,'[3]m round robin žrebna lista'!$A$7:$R$128,14))</f>
        <v/>
      </c>
      <c r="N25" s="43" t="str">
        <f>IF(L25="","",IF(L25=1,8,IF(L25=2,6,IF(L25=3,4,2))))</f>
        <v/>
      </c>
      <c r="O25" s="4"/>
      <c r="P25" s="45" t="str">
        <f>UPPER(IF($A25="","",VLOOKUP($A25,'[3]m round robin žrebna lista'!$A$7:$R$128,2)))</f>
        <v/>
      </c>
      <c r="Q25" s="45" t="str">
        <f>UPPER(IF($A25="","",VLOOKUP($A25,'[3]m round robin žrebna lista'!$A$7:$R$128,3)))</f>
        <v/>
      </c>
      <c r="R25" s="45" t="str">
        <f>PROPER(IF($A25="","",VLOOKUP($A25,'[3]m round robin žrebna lista'!$A$7:$R$128,4)))</f>
        <v/>
      </c>
      <c r="S25" s="45" t="str">
        <f>UPPER(IF($A25="","",VLOOKUP($A25,'[3]m round robin žrebna lista'!$A$7:$R$128,5)))</f>
        <v/>
      </c>
      <c r="T25" s="47"/>
      <c r="U25" s="47"/>
      <c r="V25" s="46"/>
      <c r="W25" s="47"/>
      <c r="X25" s="4"/>
      <c r="Y25" s="45" t="str">
        <f>UPPER(IF($A25="","",VLOOKUP($A25,'[3]m round robin žrebna lista'!$A$7:$R$128,2)))</f>
        <v/>
      </c>
      <c r="Z25" s="45" t="str">
        <f>UPPER(IF($A25="","",VLOOKUP($A25,'[3]m round robin žrebna lista'!$A$7:$R$128,3)))</f>
        <v/>
      </c>
      <c r="AA25" s="45" t="str">
        <f>PROPER(IF($A25="","",VLOOKUP($A25,'[3]m round robin žrebna lista'!$A$7:$R$128,4)))</f>
        <v/>
      </c>
      <c r="AB25" s="45" t="str">
        <f>UPPER(IF($A25="","",VLOOKUP($A25,'[3]m round robin žrebna lista'!$A$7:$R$128,5)))</f>
        <v/>
      </c>
      <c r="AC25" s="47" t="str">
        <f>IF(T25="","",IF(T25="1bb","1bb",IF(T25="3bb","3bb",IF(T25=1,0,M23))))</f>
        <v/>
      </c>
      <c r="AD25" s="47" t="str">
        <f>IF(U25="","",IF(U25="2bb","2bb",IF(U25="3bb","3bb",IF(U25=2,0,M24))))</f>
        <v/>
      </c>
      <c r="AE25" s="46"/>
      <c r="AF25" s="47" t="str">
        <f>IF(W25="","",IF(W25="3bb","3bb",IF(W25="4bb","4bb",IF(W25=3,M26,0))))</f>
        <v/>
      </c>
      <c r="AG25" s="48">
        <f>SUM(AC25:AF25)</f>
        <v>0</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72.9" customHeight="1">
      <c r="A26" s="36">
        <v>12</v>
      </c>
      <c r="B26" s="37">
        <v>4</v>
      </c>
      <c r="C26" s="38" t="str">
        <f>UPPER(IF($A26="","",VLOOKUP($A26,'[3]m round robin žrebna lista'!$A$7:$R$128,2)))</f>
        <v/>
      </c>
      <c r="D26" s="39" t="str">
        <f>UPPER(IF($A26="","",VLOOKUP($A26,'[3]m round robin žrebna lista'!$A$7:$R$128,3)))</f>
        <v/>
      </c>
      <c r="E26" s="39" t="str">
        <f>PROPER(IF($A26="","",VLOOKUP($A26,'[3]m round robin žrebna lista'!$A$7:$R$128,4)))</f>
        <v/>
      </c>
      <c r="F26" s="40" t="str">
        <f>UPPER(IF($A26="","",VLOOKUP($A26,'[3]m round robin žrebna lista'!$A$7:$R$128,5)))</f>
        <v/>
      </c>
      <c r="G26" s="42"/>
      <c r="H26" s="42"/>
      <c r="I26" s="42"/>
      <c r="J26" s="41"/>
      <c r="K26" s="43"/>
      <c r="L26" s="43"/>
      <c r="M26" s="44">
        <f>IF($A26="","",VLOOKUP($A26,'[3]m round robin žrebna lista'!$A$7:$R$128,14))</f>
        <v>0</v>
      </c>
      <c r="N26" s="43" t="str">
        <f>IF(L26="","",IF(L26=1,8,IF(L26=2,6,IF(L26=3,4,2))))</f>
        <v/>
      </c>
      <c r="O26" s="4"/>
      <c r="P26" s="45" t="str">
        <f>UPPER(IF($A26="","",VLOOKUP($A26,'[3]m round robin žrebna lista'!$A$7:$R$128,2)))</f>
        <v/>
      </c>
      <c r="Q26" s="45" t="str">
        <f>UPPER(IF($A26="","",VLOOKUP($A26,'[3]m round robin žrebna lista'!$A$7:$R$128,3)))</f>
        <v/>
      </c>
      <c r="R26" s="45" t="str">
        <f>PROPER(IF($A26="","",VLOOKUP($A26,'[3]m round robin žrebna lista'!$A$7:$R$128,4)))</f>
        <v/>
      </c>
      <c r="S26" s="45" t="str">
        <f>UPPER(IF($A26="","",VLOOKUP($A26,'[3]m round robin žrebna lista'!$A$7:$R$128,5)))</f>
        <v/>
      </c>
      <c r="T26" s="47"/>
      <c r="U26" s="47"/>
      <c r="V26" s="47"/>
      <c r="W26" s="46"/>
      <c r="X26" s="4"/>
      <c r="Y26" s="45" t="str">
        <f>UPPER(IF($A26="","",VLOOKUP($A26,'[3]m round robin žrebna lista'!$A$7:$R$128,2)))</f>
        <v/>
      </c>
      <c r="Z26" s="45" t="str">
        <f>UPPER(IF($A26="","",VLOOKUP($A26,'[3]m round robin žrebna lista'!$A$7:$R$128,3)))</f>
        <v/>
      </c>
      <c r="AA26" s="45" t="str">
        <f>PROPER(IF($A26="","",VLOOKUP($A26,'[3]m round robin žrebna lista'!$A$7:$R$128,4)))</f>
        <v/>
      </c>
      <c r="AB26" s="45" t="str">
        <f>UPPER(IF($A26="","",VLOOKUP($A26,'[3]m round robin žrebna lista'!$A$7:$R$128,5)))</f>
        <v/>
      </c>
      <c r="AC26" s="47" t="str">
        <f>IF(T26="","",IF(T26="1bb","1bb",IF(T26="4bb","4bb",IF(T26=1,0,M23))))</f>
        <v/>
      </c>
      <c r="AD26" s="47" t="str">
        <f>IF(U26="","",IF(U26="2bb","2bb",IF(U26="4bb","4bb",IF(U26=2,0,M24))))</f>
        <v/>
      </c>
      <c r="AE26" s="47" t="str">
        <f>IF(V26="","",IF(V26="3bb","3bb",IF(V26="4bb","4bb",IF(V26=3,0,M25))))</f>
        <v/>
      </c>
      <c r="AF26" s="46"/>
      <c r="AG26" s="48">
        <f>SUM(AC26:AE26)</f>
        <v>0</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12.5" customHeight="1">
      <c r="A27" s="250"/>
      <c r="B27" s="250"/>
      <c r="C27" s="253"/>
      <c r="D27" s="253"/>
      <c r="E27" s="1"/>
      <c r="F27" s="61" t="s">
        <v>19</v>
      </c>
      <c r="G27" s="62"/>
      <c r="H27" s="62"/>
      <c r="I27" s="62"/>
      <c r="J27" s="63" t="s">
        <v>20</v>
      </c>
      <c r="K27" s="254"/>
      <c r="L27" s="254"/>
      <c r="M27" s="2"/>
      <c r="N27" s="3"/>
      <c r="O27" s="3"/>
      <c r="P27" s="4"/>
      <c r="Q27" s="4"/>
      <c r="R27" s="4"/>
      <c r="S27" s="4"/>
      <c r="T27" s="4"/>
      <c r="U27" s="4"/>
      <c r="V27" s="4"/>
      <c r="W27" s="4"/>
      <c r="X27" s="4"/>
      <c r="Y27" s="4"/>
      <c r="Z27" s="4"/>
      <c r="AA27" s="4"/>
      <c r="AB27" s="4"/>
      <c r="AC27" s="4"/>
      <c r="AD27" s="4"/>
      <c r="AE27" s="4"/>
      <c r="AF27" s="4"/>
      <c r="AG27" s="4"/>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8" customFormat="1" ht="50.1" customHeight="1">
      <c r="A28" s="250"/>
      <c r="B28" s="250"/>
      <c r="C28" s="64" t="s">
        <v>21</v>
      </c>
      <c r="D28" s="1"/>
      <c r="E28" s="1"/>
      <c r="F28" s="65" t="s">
        <v>22</v>
      </c>
      <c r="G28" s="255" t="str">
        <f>'[3]vnos podatkov'!$E$10</f>
        <v>ANJA REGENT</v>
      </c>
      <c r="H28" s="255" t="str">
        <f>'[3]vnos podatkov'!$E$10</f>
        <v>ANJA REGENT</v>
      </c>
      <c r="I28" s="255" t="str">
        <f>'[3]vnos podatkov'!$E$10</f>
        <v>ANJA REGENT</v>
      </c>
      <c r="J28" s="63" t="s">
        <v>20</v>
      </c>
      <c r="K28" s="249"/>
      <c r="L28" s="249"/>
      <c r="M28" s="2"/>
      <c r="N28" s="27"/>
      <c r="O28" s="27"/>
      <c r="P28" s="66"/>
      <c r="Q28" s="66"/>
      <c r="R28" s="66"/>
      <c r="S28" s="66"/>
      <c r="T28" s="66"/>
      <c r="U28" s="66"/>
      <c r="V28" s="66"/>
      <c r="W28" s="66"/>
      <c r="X28" s="66"/>
      <c r="Y28" s="66"/>
      <c r="Z28" s="66"/>
      <c r="AA28" s="66"/>
      <c r="AB28" s="66"/>
      <c r="AC28" s="66"/>
      <c r="AD28" s="66"/>
      <c r="AE28" s="66"/>
      <c r="AF28" s="66"/>
      <c r="AG28" s="66"/>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13" ht="50.1" customHeight="1">
      <c r="A29" s="250"/>
      <c r="B29" s="250"/>
      <c r="C29" s="67" t="s">
        <v>23</v>
      </c>
      <c r="D29" s="1"/>
      <c r="E29" s="1"/>
      <c r="F29" s="61" t="s">
        <v>24</v>
      </c>
      <c r="G29" s="255"/>
      <c r="H29" s="255"/>
      <c r="I29" s="255"/>
      <c r="J29" s="63" t="s">
        <v>20</v>
      </c>
      <c r="K29" s="249"/>
      <c r="L29" s="249"/>
      <c r="M29" s="2"/>
    </row>
    <row r="30" spans="1:256" ht="12.75">
      <c r="A30" s="250"/>
      <c r="B30" s="250"/>
      <c r="C30" s="250"/>
      <c r="D30" s="250"/>
      <c r="E30" s="250"/>
      <c r="F30" s="250"/>
      <c r="G30" s="250"/>
      <c r="H30" s="250"/>
      <c r="I30" s="250"/>
      <c r="J30" s="250"/>
      <c r="K30" s="250"/>
      <c r="L30" s="250"/>
      <c r="M30" s="2"/>
      <c r="N30" s="69"/>
      <c r="O30" s="69"/>
      <c r="P30" s="70"/>
      <c r="Q30" s="70"/>
      <c r="R30" s="70"/>
      <c r="S30" s="70"/>
      <c r="T30" s="70"/>
      <c r="U30" s="70"/>
      <c r="V30" s="70"/>
      <c r="W30" s="70"/>
      <c r="X30" s="70"/>
      <c r="Y30" s="70"/>
      <c r="Z30" s="70"/>
      <c r="AA30" s="70"/>
      <c r="AB30" s="70"/>
      <c r="AC30" s="70"/>
      <c r="AD30" s="70"/>
      <c r="AE30" s="70"/>
      <c r="AF30" s="70"/>
      <c r="AG30" s="70"/>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s="28" customFormat="1" ht="30.6">
      <c r="A31" s="64"/>
      <c r="B31" s="64"/>
      <c r="C31" s="64"/>
      <c r="D31" s="64"/>
      <c r="E31" s="64"/>
      <c r="F31" s="5"/>
      <c r="G31" s="64"/>
      <c r="H31" s="64"/>
      <c r="I31" s="64"/>
      <c r="J31" s="64"/>
      <c r="K31" s="64"/>
      <c r="L31" s="64"/>
      <c r="M31" s="71"/>
      <c r="N31" s="27"/>
      <c r="O31" s="27"/>
      <c r="P31" s="66"/>
      <c r="Q31" s="66"/>
      <c r="R31" s="66"/>
      <c r="S31" s="66"/>
      <c r="T31" s="66"/>
      <c r="U31" s="66"/>
      <c r="V31" s="66"/>
      <c r="W31" s="66"/>
      <c r="X31" s="66"/>
      <c r="Y31" s="66"/>
      <c r="Z31" s="66"/>
      <c r="AA31" s="66"/>
      <c r="AB31" s="66"/>
      <c r="AC31" s="66"/>
      <c r="AD31" s="66"/>
      <c r="AE31" s="66"/>
      <c r="AF31" s="66"/>
      <c r="AG31" s="66"/>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ht="12.75">
      <c r="A32" s="6"/>
      <c r="B32" s="72"/>
      <c r="C32" s="72"/>
      <c r="D32" s="72"/>
      <c r="E32" s="72"/>
      <c r="F32" s="72"/>
      <c r="G32" s="72"/>
      <c r="H32" s="72"/>
      <c r="I32" s="72"/>
      <c r="J32" s="72"/>
      <c r="K32" s="72"/>
      <c r="L32" s="72"/>
      <c r="M32" s="73"/>
      <c r="N32" s="69"/>
      <c r="O32" s="69"/>
      <c r="P32" s="70"/>
      <c r="Q32" s="70"/>
      <c r="R32" s="70"/>
      <c r="S32" s="70"/>
      <c r="T32" s="70"/>
      <c r="U32" s="70"/>
      <c r="V32" s="70"/>
      <c r="W32" s="70"/>
      <c r="X32" s="70"/>
      <c r="Y32" s="70"/>
      <c r="Z32" s="70"/>
      <c r="AA32" s="70"/>
      <c r="AB32" s="70"/>
      <c r="AC32" s="70"/>
      <c r="AD32" s="70"/>
      <c r="AE32" s="70"/>
      <c r="AF32" s="70"/>
      <c r="AG32" s="70"/>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4:256" ht="12.75">
      <c r="N33" s="3"/>
      <c r="O33" s="3"/>
      <c r="P33" s="4"/>
      <c r="Q33" s="4"/>
      <c r="R33" s="4"/>
      <c r="S33" s="4"/>
      <c r="T33" s="4"/>
      <c r="U33" s="4"/>
      <c r="V33" s="4"/>
      <c r="W33" s="4"/>
      <c r="X33" s="4"/>
      <c r="Y33" s="4"/>
      <c r="Z33" s="4"/>
      <c r="AA33" s="4"/>
      <c r="AB33" s="4"/>
      <c r="AC33" s="4"/>
      <c r="AD33" s="4"/>
      <c r="AE33" s="4"/>
      <c r="AF33" s="4"/>
      <c r="AG33" s="4"/>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4:256" ht="12.75">
      <c r="N34" s="3"/>
      <c r="O34" s="3"/>
      <c r="P34" s="4"/>
      <c r="Q34" s="4"/>
      <c r="R34" s="4"/>
      <c r="S34" s="4"/>
      <c r="T34" s="4"/>
      <c r="U34" s="4"/>
      <c r="V34" s="4"/>
      <c r="W34" s="4"/>
      <c r="X34" s="4"/>
      <c r="Y34" s="4"/>
      <c r="Z34" s="4"/>
      <c r="AA34" s="4"/>
      <c r="AB34" s="4"/>
      <c r="AC34" s="4"/>
      <c r="AD34" s="4"/>
      <c r="AE34" s="4"/>
      <c r="AF34" s="4"/>
      <c r="AG34" s="4"/>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0:256" ht="30">
      <c r="J35" s="76"/>
      <c r="K35" s="76"/>
      <c r="N35" s="3"/>
      <c r="O35" s="3"/>
      <c r="P35" s="4"/>
      <c r="Q35" s="4"/>
      <c r="R35" s="4"/>
      <c r="S35" s="4"/>
      <c r="T35" s="4"/>
      <c r="U35" s="4"/>
      <c r="V35" s="4"/>
      <c r="W35" s="4"/>
      <c r="X35" s="4"/>
      <c r="Y35" s="4"/>
      <c r="Z35" s="4"/>
      <c r="AA35" s="4"/>
      <c r="AB35" s="4"/>
      <c r="AC35" s="4"/>
      <c r="AD35" s="4"/>
      <c r="AE35" s="4"/>
      <c r="AF35" s="4"/>
      <c r="AG35" s="4"/>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0:256" ht="30">
      <c r="J36" s="76"/>
      <c r="K36" s="76"/>
      <c r="N36" s="3"/>
      <c r="O36" s="3"/>
      <c r="P36" s="4"/>
      <c r="Q36" s="4"/>
      <c r="R36" s="4"/>
      <c r="S36" s="4"/>
      <c r="T36" s="4"/>
      <c r="U36" s="4"/>
      <c r="V36" s="4"/>
      <c r="W36" s="4"/>
      <c r="X36" s="4"/>
      <c r="Y36" s="4"/>
      <c r="Z36" s="4"/>
      <c r="AA36" s="4"/>
      <c r="AB36" s="4"/>
      <c r="AC36" s="4"/>
      <c r="AD36" s="4"/>
      <c r="AE36" s="4"/>
      <c r="AF36" s="4"/>
      <c r="AG36" s="4"/>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0:256" ht="30">
      <c r="J37" s="76"/>
      <c r="K37" s="76"/>
      <c r="N37" s="3"/>
      <c r="O37" s="3"/>
      <c r="P37" s="4"/>
      <c r="Q37" s="4"/>
      <c r="R37" s="4"/>
      <c r="S37" s="4"/>
      <c r="T37" s="4"/>
      <c r="U37" s="4"/>
      <c r="V37" s="4"/>
      <c r="W37" s="4"/>
      <c r="X37" s="4"/>
      <c r="Y37" s="4"/>
      <c r="Z37" s="4"/>
      <c r="AA37" s="4"/>
      <c r="AB37" s="4"/>
      <c r="AC37" s="4"/>
      <c r="AD37" s="4"/>
      <c r="AE37" s="4"/>
      <c r="AF37" s="4"/>
      <c r="AG37" s="4"/>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0:256" ht="30">
      <c r="J38" s="76"/>
      <c r="K38" s="76"/>
      <c r="N38" s="3"/>
      <c r="O38" s="3"/>
      <c r="P38" s="4"/>
      <c r="Q38" s="4"/>
      <c r="R38" s="4"/>
      <c r="S38" s="4"/>
      <c r="T38" s="4"/>
      <c r="U38" s="4"/>
      <c r="V38" s="4"/>
      <c r="W38" s="4"/>
      <c r="X38" s="4"/>
      <c r="Y38" s="4"/>
      <c r="Z38" s="4"/>
      <c r="AA38" s="4"/>
      <c r="AB38" s="4"/>
      <c r="AC38" s="4"/>
      <c r="AD38" s="4"/>
      <c r="AE38" s="4"/>
      <c r="AF38" s="4"/>
      <c r="AG38" s="4"/>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0:256" ht="30">
      <c r="J39" s="76"/>
      <c r="K39" s="76"/>
      <c r="N39" s="3"/>
      <c r="O39" s="3"/>
      <c r="P39" s="4"/>
      <c r="Q39" s="4"/>
      <c r="R39" s="4"/>
      <c r="S39" s="4"/>
      <c r="T39" s="4"/>
      <c r="U39" s="4"/>
      <c r="V39" s="4"/>
      <c r="W39" s="4"/>
      <c r="X39" s="4"/>
      <c r="Y39" s="4"/>
      <c r="Z39" s="4"/>
      <c r="AA39" s="4"/>
      <c r="AB39" s="4"/>
      <c r="AC39" s="4"/>
      <c r="AD39" s="4"/>
      <c r="AE39" s="4"/>
      <c r="AF39" s="4"/>
      <c r="AG39" s="4"/>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0:256" ht="30">
      <c r="J40" s="76"/>
      <c r="K40" s="76"/>
      <c r="N40" s="3"/>
      <c r="O40" s="3"/>
      <c r="P40" s="4"/>
      <c r="Q40" s="4"/>
      <c r="R40" s="4"/>
      <c r="S40" s="4"/>
      <c r="T40" s="4"/>
      <c r="U40" s="4"/>
      <c r="V40" s="4"/>
      <c r="W40" s="4"/>
      <c r="X40" s="4"/>
      <c r="Y40" s="4"/>
      <c r="Z40" s="4"/>
      <c r="AA40" s="4"/>
      <c r="AB40" s="4"/>
      <c r="AC40" s="4"/>
      <c r="AD40" s="4"/>
      <c r="AE40" s="4"/>
      <c r="AF40" s="4"/>
      <c r="AG40" s="4"/>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0:256" ht="30">
      <c r="J41" s="76"/>
      <c r="K41" s="76"/>
      <c r="N41" s="3"/>
      <c r="O41" s="3"/>
      <c r="P41" s="4"/>
      <c r="Q41" s="4"/>
      <c r="R41" s="4"/>
      <c r="S41" s="4"/>
      <c r="T41" s="4"/>
      <c r="U41" s="4"/>
      <c r="V41" s="4"/>
      <c r="W41" s="4"/>
      <c r="X41" s="4"/>
      <c r="Y41" s="4"/>
      <c r="Z41" s="4"/>
      <c r="AA41" s="4"/>
      <c r="AB41" s="4"/>
      <c r="AC41" s="4"/>
      <c r="AD41" s="4"/>
      <c r="AE41" s="4"/>
      <c r="AF41" s="4"/>
      <c r="AG41" s="4"/>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0:21" ht="30">
      <c r="J42" s="76"/>
      <c r="K42" s="76"/>
      <c r="N42" s="77"/>
      <c r="O42" s="77"/>
      <c r="P42" s="78"/>
      <c r="Q42" s="78"/>
      <c r="R42" s="78"/>
      <c r="S42" s="78"/>
      <c r="T42" s="78"/>
      <c r="U42" s="78"/>
    </row>
    <row r="43" spans="10:21" ht="30">
      <c r="J43" s="76"/>
      <c r="K43" s="76"/>
      <c r="N43" s="77"/>
      <c r="O43" s="77"/>
      <c r="P43" s="78"/>
      <c r="Q43" s="78"/>
      <c r="R43" s="78"/>
      <c r="S43" s="78"/>
      <c r="T43" s="78"/>
      <c r="U43" s="78"/>
    </row>
    <row r="44" spans="10:21" ht="30">
      <c r="J44" s="76"/>
      <c r="K44" s="76"/>
      <c r="N44" s="77"/>
      <c r="O44" s="77"/>
      <c r="P44" s="78"/>
      <c r="Q44" s="78"/>
      <c r="R44" s="78"/>
      <c r="S44" s="78"/>
      <c r="T44" s="78"/>
      <c r="U44" s="78"/>
    </row>
    <row r="45" spans="10:21" ht="30">
      <c r="J45" s="76"/>
      <c r="K45" s="76"/>
      <c r="N45" s="77"/>
      <c r="O45" s="77"/>
      <c r="P45" s="78"/>
      <c r="Q45" s="78"/>
      <c r="R45" s="78"/>
      <c r="S45" s="78"/>
      <c r="T45" s="78"/>
      <c r="U45" s="78"/>
    </row>
    <row r="46" spans="10:21" ht="30">
      <c r="J46" s="76"/>
      <c r="K46" s="76"/>
      <c r="N46" s="77"/>
      <c r="O46" s="77"/>
      <c r="P46" s="78"/>
      <c r="Q46" s="78"/>
      <c r="R46" s="78"/>
      <c r="S46" s="78"/>
      <c r="T46" s="78"/>
      <c r="U46" s="78"/>
    </row>
    <row r="47" spans="10:21" ht="30">
      <c r="J47" s="76"/>
      <c r="K47" s="76"/>
      <c r="N47" s="77"/>
      <c r="O47" s="77"/>
      <c r="P47" s="78"/>
      <c r="Q47" s="78"/>
      <c r="R47" s="78"/>
      <c r="S47" s="78"/>
      <c r="T47" s="78"/>
      <c r="U47" s="78"/>
    </row>
    <row r="48" spans="10:21" ht="30">
      <c r="J48" s="76"/>
      <c r="K48" s="76"/>
      <c r="N48" s="77"/>
      <c r="O48" s="77"/>
      <c r="P48" s="78"/>
      <c r="Q48" s="78"/>
      <c r="R48" s="78"/>
      <c r="S48" s="78"/>
      <c r="T48" s="78"/>
      <c r="U48" s="78"/>
    </row>
    <row r="49" spans="10:21" ht="30">
      <c r="J49" s="76"/>
      <c r="K49" s="76"/>
      <c r="N49" s="77"/>
      <c r="O49" s="77"/>
      <c r="P49" s="78"/>
      <c r="Q49" s="78"/>
      <c r="R49" s="78"/>
      <c r="S49" s="78"/>
      <c r="T49" s="78"/>
      <c r="U49" s="78"/>
    </row>
    <row r="50" spans="10:21" ht="30">
      <c r="J50" s="76"/>
      <c r="K50" s="76"/>
      <c r="N50" s="77"/>
      <c r="O50" s="77"/>
      <c r="P50" s="78"/>
      <c r="Q50" s="78"/>
      <c r="R50" s="78"/>
      <c r="S50" s="78"/>
      <c r="T50" s="78"/>
      <c r="U50" s="78"/>
    </row>
    <row r="51" spans="10:21" ht="30">
      <c r="J51" s="76"/>
      <c r="K51" s="76"/>
      <c r="N51" s="77"/>
      <c r="O51" s="77"/>
      <c r="P51" s="78"/>
      <c r="Q51" s="78"/>
      <c r="R51" s="78"/>
      <c r="S51" s="78"/>
      <c r="T51" s="78"/>
      <c r="U51" s="78"/>
    </row>
    <row r="52" spans="10:21" ht="30">
      <c r="J52" s="76"/>
      <c r="K52" s="76"/>
      <c r="N52" s="77"/>
      <c r="O52" s="77"/>
      <c r="P52" s="78"/>
      <c r="Q52" s="78"/>
      <c r="R52" s="78"/>
      <c r="S52" s="78"/>
      <c r="T52" s="78"/>
      <c r="U52" s="78"/>
    </row>
    <row r="53" spans="10:21" ht="30">
      <c r="J53" s="76"/>
      <c r="K53" s="76"/>
      <c r="N53" s="77"/>
      <c r="O53" s="77"/>
      <c r="P53" s="78"/>
      <c r="Q53" s="78"/>
      <c r="R53" s="78"/>
      <c r="S53" s="78"/>
      <c r="T53" s="78"/>
      <c r="U53" s="78"/>
    </row>
    <row r="54" spans="10:21" ht="30">
      <c r="J54" s="76"/>
      <c r="K54" s="76"/>
      <c r="N54" s="77"/>
      <c r="O54" s="77"/>
      <c r="P54" s="78"/>
      <c r="Q54" s="78"/>
      <c r="R54" s="78"/>
      <c r="S54" s="78"/>
      <c r="T54" s="78"/>
      <c r="U54" s="78"/>
    </row>
    <row r="55" spans="10:21" ht="30">
      <c r="J55" s="76"/>
      <c r="K55" s="76"/>
      <c r="N55" s="77"/>
      <c r="O55" s="77"/>
      <c r="P55" s="78"/>
      <c r="Q55" s="78"/>
      <c r="R55" s="78"/>
      <c r="S55" s="78"/>
      <c r="T55" s="78"/>
      <c r="U55" s="78"/>
    </row>
    <row r="56" spans="10:21" ht="30">
      <c r="J56" s="76"/>
      <c r="K56" s="76"/>
      <c r="N56" s="77"/>
      <c r="O56" s="77"/>
      <c r="P56" s="78"/>
      <c r="Q56" s="78"/>
      <c r="R56" s="78"/>
      <c r="S56" s="78"/>
      <c r="T56" s="78"/>
      <c r="U56" s="78"/>
    </row>
    <row r="57" spans="10:21" ht="30">
      <c r="J57" s="76"/>
      <c r="K57" s="76"/>
      <c r="N57" s="77"/>
      <c r="O57" s="77"/>
      <c r="P57" s="78"/>
      <c r="Q57" s="78"/>
      <c r="R57" s="78"/>
      <c r="S57" s="78"/>
      <c r="T57" s="78"/>
      <c r="U57" s="78"/>
    </row>
    <row r="58" spans="10:21" ht="30">
      <c r="J58" s="76"/>
      <c r="K58" s="76"/>
      <c r="N58" s="77"/>
      <c r="O58" s="77"/>
      <c r="P58" s="78"/>
      <c r="Q58" s="78"/>
      <c r="R58" s="78"/>
      <c r="S58" s="78"/>
      <c r="T58" s="78"/>
      <c r="U58" s="78"/>
    </row>
    <row r="59" spans="10:21" ht="30">
      <c r="J59" s="76"/>
      <c r="K59" s="76"/>
      <c r="N59" s="77"/>
      <c r="O59" s="77"/>
      <c r="P59" s="78"/>
      <c r="Q59" s="78"/>
      <c r="R59" s="78"/>
      <c r="S59" s="78"/>
      <c r="T59" s="78"/>
      <c r="U59" s="78"/>
    </row>
    <row r="60" spans="10:21" ht="30">
      <c r="J60" s="76"/>
      <c r="K60" s="76"/>
      <c r="N60" s="77"/>
      <c r="O60" s="77"/>
      <c r="P60" s="78"/>
      <c r="Q60" s="78"/>
      <c r="R60" s="78"/>
      <c r="S60" s="78"/>
      <c r="T60" s="78"/>
      <c r="U60" s="78"/>
    </row>
    <row r="61" spans="10:21" ht="30">
      <c r="J61" s="76"/>
      <c r="K61" s="76"/>
      <c r="N61" s="77"/>
      <c r="O61" s="77"/>
      <c r="P61" s="78"/>
      <c r="Q61" s="78"/>
      <c r="R61" s="78"/>
      <c r="S61" s="78"/>
      <c r="T61" s="78"/>
      <c r="U61" s="78"/>
    </row>
    <row r="62" spans="10:21" ht="30">
      <c r="J62" s="76"/>
      <c r="K62" s="76"/>
      <c r="N62" s="77"/>
      <c r="O62" s="77"/>
      <c r="P62" s="78"/>
      <c r="Q62" s="78"/>
      <c r="R62" s="78"/>
      <c r="S62" s="78"/>
      <c r="T62" s="78"/>
      <c r="U62" s="78"/>
    </row>
    <row r="63" spans="10:21" ht="30">
      <c r="J63" s="76"/>
      <c r="K63" s="76"/>
      <c r="N63" s="77"/>
      <c r="O63" s="77"/>
      <c r="P63" s="78"/>
      <c r="Q63" s="78"/>
      <c r="R63" s="78"/>
      <c r="S63" s="78"/>
      <c r="T63" s="78"/>
      <c r="U63" s="78"/>
    </row>
    <row r="64" spans="10:21" ht="30">
      <c r="J64" s="76"/>
      <c r="K64" s="76"/>
      <c r="N64" s="77"/>
      <c r="O64" s="77"/>
      <c r="P64" s="78"/>
      <c r="Q64" s="78"/>
      <c r="R64" s="78"/>
      <c r="S64" s="78"/>
      <c r="T64" s="78"/>
      <c r="U64" s="78"/>
    </row>
    <row r="65" spans="10:21" ht="30">
      <c r="J65" s="76"/>
      <c r="K65" s="76"/>
      <c r="N65" s="77"/>
      <c r="O65" s="77"/>
      <c r="P65" s="78"/>
      <c r="Q65" s="78"/>
      <c r="R65" s="78"/>
      <c r="S65" s="78"/>
      <c r="T65" s="78"/>
      <c r="U65" s="78"/>
    </row>
    <row r="66" spans="10:21" ht="30">
      <c r="J66" s="76"/>
      <c r="K66" s="76"/>
      <c r="N66" s="77"/>
      <c r="O66" s="77"/>
      <c r="P66" s="78"/>
      <c r="Q66" s="78"/>
      <c r="R66" s="78"/>
      <c r="S66" s="78"/>
      <c r="T66" s="78"/>
      <c r="U66" s="78"/>
    </row>
    <row r="67" spans="10:21" ht="30">
      <c r="J67" s="76"/>
      <c r="K67" s="76"/>
      <c r="N67" s="77"/>
      <c r="O67" s="77"/>
      <c r="P67" s="78"/>
      <c r="Q67" s="78"/>
      <c r="R67" s="78"/>
      <c r="S67" s="78"/>
      <c r="T67" s="78"/>
      <c r="U67" s="78"/>
    </row>
    <row r="68" spans="10:21" ht="30">
      <c r="J68" s="76"/>
      <c r="K68" s="76"/>
      <c r="N68" s="77"/>
      <c r="O68" s="77"/>
      <c r="P68" s="78"/>
      <c r="Q68" s="78"/>
      <c r="R68" s="78"/>
      <c r="S68" s="78"/>
      <c r="T68" s="78"/>
      <c r="U68" s="78"/>
    </row>
    <row r="69" spans="10:21" ht="30">
      <c r="J69" s="76"/>
      <c r="K69" s="76"/>
      <c r="N69" s="77"/>
      <c r="O69" s="77"/>
      <c r="P69" s="78"/>
      <c r="Q69" s="78"/>
      <c r="R69" s="78"/>
      <c r="S69" s="78"/>
      <c r="T69" s="78"/>
      <c r="U69" s="78"/>
    </row>
    <row r="70" spans="10:21" ht="30">
      <c r="J70" s="76"/>
      <c r="K70" s="76"/>
      <c r="N70" s="77"/>
      <c r="O70" s="77"/>
      <c r="P70" s="78"/>
      <c r="Q70" s="78"/>
      <c r="R70" s="78"/>
      <c r="S70" s="78"/>
      <c r="T70" s="78"/>
      <c r="U70" s="78"/>
    </row>
    <row r="71" spans="10:21" ht="30">
      <c r="J71" s="76"/>
      <c r="K71" s="76"/>
      <c r="N71" s="77"/>
      <c r="O71" s="77"/>
      <c r="P71" s="78"/>
      <c r="Q71" s="78"/>
      <c r="R71" s="78"/>
      <c r="S71" s="78"/>
      <c r="T71" s="78"/>
      <c r="U71" s="78"/>
    </row>
    <row r="72" spans="10:21" ht="30">
      <c r="J72" s="76"/>
      <c r="K72" s="76"/>
      <c r="N72" s="77"/>
      <c r="O72" s="77"/>
      <c r="P72" s="78"/>
      <c r="Q72" s="78"/>
      <c r="R72" s="78"/>
      <c r="S72" s="78"/>
      <c r="T72" s="78"/>
      <c r="U72" s="78"/>
    </row>
    <row r="73" spans="10:21" ht="30">
      <c r="J73" s="76"/>
      <c r="K73" s="76"/>
      <c r="N73" s="77"/>
      <c r="O73" s="77"/>
      <c r="P73" s="78"/>
      <c r="Q73" s="78"/>
      <c r="R73" s="78"/>
      <c r="S73" s="78"/>
      <c r="T73" s="78"/>
      <c r="U73" s="78"/>
    </row>
    <row r="74" spans="10:21" ht="30">
      <c r="J74" s="76"/>
      <c r="K74" s="76"/>
      <c r="N74" s="77"/>
      <c r="O74" s="77"/>
      <c r="P74" s="78"/>
      <c r="Q74" s="78"/>
      <c r="R74" s="78"/>
      <c r="S74" s="78"/>
      <c r="T74" s="78"/>
      <c r="U74" s="78"/>
    </row>
    <row r="75" spans="10:21" ht="30">
      <c r="J75" s="76"/>
      <c r="K75" s="76"/>
      <c r="N75" s="77"/>
      <c r="O75" s="77"/>
      <c r="P75" s="78"/>
      <c r="Q75" s="78"/>
      <c r="R75" s="78"/>
      <c r="S75" s="78"/>
      <c r="T75" s="78"/>
      <c r="U75" s="78"/>
    </row>
    <row r="76" spans="10:21" ht="30">
      <c r="J76" s="76"/>
      <c r="K76" s="76"/>
      <c r="N76" s="77"/>
      <c r="O76" s="77"/>
      <c r="P76" s="78"/>
      <c r="Q76" s="78"/>
      <c r="R76" s="78"/>
      <c r="S76" s="78"/>
      <c r="T76" s="78"/>
      <c r="U76" s="78"/>
    </row>
    <row r="77" spans="10:21" ht="30">
      <c r="J77" s="76"/>
      <c r="K77" s="76"/>
      <c r="N77" s="77"/>
      <c r="O77" s="77"/>
      <c r="P77" s="78"/>
      <c r="Q77" s="78"/>
      <c r="R77" s="78"/>
      <c r="S77" s="78"/>
      <c r="T77" s="78"/>
      <c r="U77" s="78"/>
    </row>
    <row r="78" spans="10:21" ht="30">
      <c r="J78" s="76"/>
      <c r="K78" s="76"/>
      <c r="N78" s="77"/>
      <c r="O78" s="77"/>
      <c r="P78" s="78"/>
      <c r="Q78" s="78"/>
      <c r="R78" s="78"/>
      <c r="S78" s="78"/>
      <c r="T78" s="78"/>
      <c r="U78" s="78"/>
    </row>
    <row r="79" spans="10:21" ht="30">
      <c r="J79" s="76"/>
      <c r="K79" s="76"/>
      <c r="N79" s="77"/>
      <c r="O79" s="77"/>
      <c r="P79" s="78"/>
      <c r="Q79" s="78"/>
      <c r="R79" s="78"/>
      <c r="S79" s="78"/>
      <c r="T79" s="78"/>
      <c r="U79" s="78"/>
    </row>
    <row r="80" spans="10:21" ht="30">
      <c r="J80" s="76"/>
      <c r="K80" s="76"/>
      <c r="N80" s="77"/>
      <c r="O80" s="77"/>
      <c r="P80" s="78"/>
      <c r="Q80" s="78"/>
      <c r="R80" s="78"/>
      <c r="S80" s="78"/>
      <c r="T80" s="78"/>
      <c r="U80" s="78"/>
    </row>
    <row r="81" spans="10:21" ht="30">
      <c r="J81" s="76"/>
      <c r="K81" s="76"/>
      <c r="N81" s="77"/>
      <c r="O81" s="77"/>
      <c r="P81" s="78"/>
      <c r="Q81" s="78"/>
      <c r="R81" s="78"/>
      <c r="S81" s="78"/>
      <c r="T81" s="78"/>
      <c r="U81" s="78"/>
    </row>
    <row r="82" spans="10:21" ht="30">
      <c r="J82" s="76"/>
      <c r="K82" s="76"/>
      <c r="N82" s="77"/>
      <c r="O82" s="77"/>
      <c r="P82" s="78"/>
      <c r="Q82" s="78"/>
      <c r="R82" s="78"/>
      <c r="S82" s="78"/>
      <c r="T82" s="78"/>
      <c r="U82" s="78"/>
    </row>
    <row r="83" spans="10:21" ht="30">
      <c r="J83" s="76"/>
      <c r="K83" s="79"/>
      <c r="N83" s="77"/>
      <c r="O83" s="77"/>
      <c r="P83" s="78"/>
      <c r="Q83" s="78"/>
      <c r="R83" s="78"/>
      <c r="S83" s="78"/>
      <c r="T83" s="78"/>
      <c r="U83" s="78"/>
    </row>
    <row r="84" spans="10:21" ht="30">
      <c r="J84" s="76"/>
      <c r="K84" s="76"/>
      <c r="N84" s="77"/>
      <c r="O84" s="77"/>
      <c r="P84" s="78"/>
      <c r="Q84" s="78"/>
      <c r="R84" s="78"/>
      <c r="S84" s="78"/>
      <c r="T84" s="78"/>
      <c r="U84" s="78"/>
    </row>
    <row r="85" spans="10:21" ht="30">
      <c r="J85" s="76"/>
      <c r="K85" s="76"/>
      <c r="N85" s="77"/>
      <c r="O85" s="77"/>
      <c r="P85" s="78"/>
      <c r="Q85" s="78"/>
      <c r="R85" s="78"/>
      <c r="S85" s="78"/>
      <c r="T85" s="78"/>
      <c r="U85" s="78"/>
    </row>
    <row r="86" spans="10:21" ht="30">
      <c r="J86" s="76"/>
      <c r="K86" s="76"/>
      <c r="N86" s="77"/>
      <c r="O86" s="77"/>
      <c r="P86" s="78"/>
      <c r="Q86" s="78"/>
      <c r="R86" s="78"/>
      <c r="S86" s="78"/>
      <c r="T86" s="78"/>
      <c r="U86" s="78"/>
    </row>
    <row r="87" spans="10:21" ht="30">
      <c r="J87" s="76"/>
      <c r="K87" s="76"/>
      <c r="N87" s="77"/>
      <c r="O87" s="77"/>
      <c r="P87" s="78"/>
      <c r="Q87" s="78"/>
      <c r="R87" s="78"/>
      <c r="S87" s="78"/>
      <c r="T87" s="78"/>
      <c r="U87" s="78"/>
    </row>
    <row r="88" spans="10:21" ht="30">
      <c r="J88" s="76"/>
      <c r="K88" s="76"/>
      <c r="N88" s="77"/>
      <c r="O88" s="77"/>
      <c r="P88" s="78"/>
      <c r="Q88" s="78"/>
      <c r="R88" s="78"/>
      <c r="S88" s="78"/>
      <c r="T88" s="78"/>
      <c r="U88" s="78"/>
    </row>
    <row r="89" spans="10:21" ht="30">
      <c r="J89" s="76"/>
      <c r="K89" s="76"/>
      <c r="N89" s="77"/>
      <c r="O89" s="77"/>
      <c r="P89" s="78"/>
      <c r="Q89" s="78"/>
      <c r="R89" s="78"/>
      <c r="S89" s="78"/>
      <c r="T89" s="78"/>
      <c r="U89" s="78"/>
    </row>
    <row r="90" spans="10:21" ht="30">
      <c r="J90" s="76"/>
      <c r="K90" s="76"/>
      <c r="N90" s="77"/>
      <c r="O90" s="77"/>
      <c r="P90" s="78"/>
      <c r="Q90" s="78"/>
      <c r="R90" s="78"/>
      <c r="S90" s="78"/>
      <c r="T90" s="78"/>
      <c r="U90" s="78"/>
    </row>
    <row r="91" spans="10:21" ht="30">
      <c r="J91" s="76"/>
      <c r="K91" s="76"/>
      <c r="N91" s="77"/>
      <c r="O91" s="77"/>
      <c r="P91" s="78"/>
      <c r="Q91" s="78"/>
      <c r="R91" s="78"/>
      <c r="S91" s="78"/>
      <c r="T91" s="78"/>
      <c r="U91" s="78"/>
    </row>
    <row r="92" spans="10:21" ht="30">
      <c r="J92" s="76"/>
      <c r="K92" s="76"/>
      <c r="N92" s="77"/>
      <c r="O92" s="77"/>
      <c r="P92" s="78"/>
      <c r="Q92" s="78"/>
      <c r="R92" s="78"/>
      <c r="S92" s="78"/>
      <c r="T92" s="78"/>
      <c r="U92" s="78"/>
    </row>
    <row r="93" spans="10:21" ht="30">
      <c r="J93" s="76"/>
      <c r="K93" s="76"/>
      <c r="N93" s="77"/>
      <c r="O93" s="77"/>
      <c r="P93" s="78"/>
      <c r="Q93" s="78"/>
      <c r="R93" s="78"/>
      <c r="S93" s="78"/>
      <c r="T93" s="78"/>
      <c r="U93" s="78"/>
    </row>
    <row r="94" spans="10:21" ht="30">
      <c r="J94" s="76"/>
      <c r="K94" s="76"/>
      <c r="N94" s="77"/>
      <c r="O94" s="77"/>
      <c r="P94" s="78"/>
      <c r="Q94" s="78"/>
      <c r="R94" s="78"/>
      <c r="S94" s="78"/>
      <c r="T94" s="78"/>
      <c r="U94" s="78"/>
    </row>
    <row r="95" spans="10:21" ht="30">
      <c r="J95" s="76"/>
      <c r="K95" s="76"/>
      <c r="N95" s="77"/>
      <c r="O95" s="77"/>
      <c r="P95" s="78"/>
      <c r="Q95" s="78"/>
      <c r="R95" s="78"/>
      <c r="S95" s="78"/>
      <c r="T95" s="78"/>
      <c r="U95" s="78"/>
    </row>
    <row r="96" spans="10:21" ht="30">
      <c r="J96" s="76"/>
      <c r="K96" s="76"/>
      <c r="N96" s="77"/>
      <c r="O96" s="77"/>
      <c r="P96" s="78"/>
      <c r="Q96" s="78"/>
      <c r="R96" s="78"/>
      <c r="S96" s="78"/>
      <c r="T96" s="78"/>
      <c r="U96" s="78"/>
    </row>
    <row r="97" spans="10:21" ht="30">
      <c r="J97" s="76"/>
      <c r="K97" s="76"/>
      <c r="N97" s="77"/>
      <c r="O97" s="77"/>
      <c r="P97" s="78"/>
      <c r="Q97" s="78"/>
      <c r="R97" s="78"/>
      <c r="S97" s="78"/>
      <c r="T97" s="78"/>
      <c r="U97" s="78"/>
    </row>
    <row r="98" spans="10:21" ht="30">
      <c r="J98" s="76"/>
      <c r="K98" s="76"/>
      <c r="N98" s="77"/>
      <c r="O98" s="77"/>
      <c r="P98" s="78"/>
      <c r="Q98" s="78"/>
      <c r="R98" s="78"/>
      <c r="S98" s="78"/>
      <c r="T98" s="78"/>
      <c r="U98" s="78"/>
    </row>
    <row r="99" spans="10:21" ht="30">
      <c r="J99" s="76"/>
      <c r="K99" s="76"/>
      <c r="N99" s="77"/>
      <c r="O99" s="77"/>
      <c r="P99" s="78"/>
      <c r="Q99" s="78"/>
      <c r="R99" s="78"/>
      <c r="S99" s="78"/>
      <c r="T99" s="78"/>
      <c r="U99" s="78"/>
    </row>
    <row r="100" spans="10:21" ht="30">
      <c r="J100" s="76"/>
      <c r="K100" s="76"/>
      <c r="N100" s="77"/>
      <c r="O100" s="77"/>
      <c r="P100" s="78"/>
      <c r="Q100" s="78"/>
      <c r="R100" s="78"/>
      <c r="S100" s="78"/>
      <c r="T100" s="78"/>
      <c r="U100" s="78"/>
    </row>
    <row r="101" spans="10:21" ht="30">
      <c r="J101" s="76"/>
      <c r="K101" s="76"/>
      <c r="N101" s="77"/>
      <c r="O101" s="77"/>
      <c r="P101" s="78"/>
      <c r="Q101" s="78"/>
      <c r="R101" s="78"/>
      <c r="S101" s="78"/>
      <c r="T101" s="78"/>
      <c r="U101" s="78"/>
    </row>
    <row r="102" spans="10:21" ht="30">
      <c r="J102" s="76"/>
      <c r="K102" s="76"/>
      <c r="N102" s="77"/>
      <c r="O102" s="77"/>
      <c r="P102" s="78"/>
      <c r="Q102" s="78"/>
      <c r="R102" s="78"/>
      <c r="S102" s="78"/>
      <c r="T102" s="78"/>
      <c r="U102" s="78"/>
    </row>
    <row r="103" spans="10:21" ht="30">
      <c r="J103" s="76"/>
      <c r="K103" s="76"/>
      <c r="N103" s="77"/>
      <c r="O103" s="77"/>
      <c r="P103" s="78"/>
      <c r="Q103" s="78"/>
      <c r="R103" s="78"/>
      <c r="S103" s="78"/>
      <c r="T103" s="78"/>
      <c r="U103" s="78"/>
    </row>
    <row r="104" spans="10:21" ht="30">
      <c r="J104" s="76"/>
      <c r="K104" s="76"/>
      <c r="N104" s="77"/>
      <c r="O104" s="77"/>
      <c r="P104" s="78"/>
      <c r="Q104" s="78"/>
      <c r="R104" s="78"/>
      <c r="S104" s="78"/>
      <c r="T104" s="78"/>
      <c r="U104" s="78"/>
    </row>
    <row r="105" spans="10:21" ht="30">
      <c r="J105" s="76"/>
      <c r="K105" s="76"/>
      <c r="N105" s="77"/>
      <c r="O105" s="77"/>
      <c r="P105" s="78"/>
      <c r="Q105" s="78"/>
      <c r="R105" s="78"/>
      <c r="S105" s="78"/>
      <c r="T105" s="78"/>
      <c r="U105" s="78"/>
    </row>
    <row r="106" spans="10:21" ht="30">
      <c r="J106" s="76"/>
      <c r="K106" s="76"/>
      <c r="N106" s="77"/>
      <c r="O106" s="77"/>
      <c r="P106" s="78"/>
      <c r="Q106" s="78"/>
      <c r="R106" s="78"/>
      <c r="S106" s="78"/>
      <c r="T106" s="78"/>
      <c r="U106" s="78"/>
    </row>
    <row r="107" spans="10:21" ht="30">
      <c r="J107" s="76"/>
      <c r="K107" s="76"/>
      <c r="N107" s="77"/>
      <c r="O107" s="77"/>
      <c r="P107" s="78"/>
      <c r="Q107" s="78"/>
      <c r="R107" s="78"/>
      <c r="S107" s="78"/>
      <c r="T107" s="78"/>
      <c r="U107" s="78"/>
    </row>
    <row r="108" spans="10:21" ht="30">
      <c r="J108" s="76"/>
      <c r="K108" s="76"/>
      <c r="N108" s="77"/>
      <c r="O108" s="77"/>
      <c r="P108" s="78"/>
      <c r="Q108" s="78"/>
      <c r="R108" s="78"/>
      <c r="S108" s="78"/>
      <c r="T108" s="78"/>
      <c r="U108" s="78"/>
    </row>
    <row r="109" spans="10:21" ht="30">
      <c r="J109" s="76"/>
      <c r="K109" s="76"/>
      <c r="N109" s="77"/>
      <c r="O109" s="77"/>
      <c r="P109" s="78"/>
      <c r="Q109" s="78"/>
      <c r="R109" s="78"/>
      <c r="S109" s="78"/>
      <c r="T109" s="78"/>
      <c r="U109" s="78"/>
    </row>
    <row r="110" spans="10:21" ht="30">
      <c r="J110" s="76"/>
      <c r="K110" s="76"/>
      <c r="N110" s="77"/>
      <c r="O110" s="77"/>
      <c r="P110" s="78"/>
      <c r="Q110" s="78"/>
      <c r="R110" s="78"/>
      <c r="S110" s="78"/>
      <c r="T110" s="78"/>
      <c r="U110" s="78"/>
    </row>
    <row r="111" spans="10:21" ht="30">
      <c r="J111" s="76"/>
      <c r="K111" s="76"/>
      <c r="N111" s="77"/>
      <c r="O111" s="77"/>
      <c r="P111" s="78"/>
      <c r="Q111" s="78"/>
      <c r="R111" s="78"/>
      <c r="S111" s="78"/>
      <c r="T111" s="78"/>
      <c r="U111" s="78"/>
    </row>
    <row r="112" spans="10:21" ht="30">
      <c r="J112" s="76"/>
      <c r="K112" s="76"/>
      <c r="N112" s="77"/>
      <c r="O112" s="77"/>
      <c r="P112" s="78"/>
      <c r="Q112" s="78"/>
      <c r="R112" s="78"/>
      <c r="S112" s="78"/>
      <c r="T112" s="78"/>
      <c r="U112" s="78"/>
    </row>
    <row r="113" spans="10:21" ht="30">
      <c r="J113" s="76"/>
      <c r="K113" s="76"/>
      <c r="N113" s="77"/>
      <c r="O113" s="77"/>
      <c r="P113" s="78"/>
      <c r="Q113" s="78"/>
      <c r="R113" s="78"/>
      <c r="S113" s="78"/>
      <c r="T113" s="78"/>
      <c r="U113" s="78"/>
    </row>
    <row r="114" spans="10:21" ht="30">
      <c r="J114" s="76"/>
      <c r="K114" s="76"/>
      <c r="N114" s="77"/>
      <c r="O114" s="77"/>
      <c r="P114" s="78"/>
      <c r="Q114" s="78"/>
      <c r="R114" s="78"/>
      <c r="S114" s="78"/>
      <c r="T114" s="78"/>
      <c r="U114" s="78"/>
    </row>
    <row r="115" spans="10:21" ht="30">
      <c r="J115" s="76"/>
      <c r="K115" s="76"/>
      <c r="N115" s="77"/>
      <c r="O115" s="77"/>
      <c r="P115" s="78"/>
      <c r="Q115" s="78"/>
      <c r="R115" s="78"/>
      <c r="S115" s="78"/>
      <c r="T115" s="78"/>
      <c r="U115" s="78"/>
    </row>
    <row r="116" spans="10:21" ht="30">
      <c r="J116" s="76"/>
      <c r="K116" s="76"/>
      <c r="N116" s="77"/>
      <c r="O116" s="77"/>
      <c r="P116" s="78"/>
      <c r="Q116" s="78"/>
      <c r="R116" s="78"/>
      <c r="S116" s="78"/>
      <c r="T116" s="78"/>
      <c r="U116" s="78"/>
    </row>
    <row r="117" spans="10:21" ht="30">
      <c r="J117" s="76"/>
      <c r="K117" s="76"/>
      <c r="N117" s="77"/>
      <c r="O117" s="77"/>
      <c r="P117" s="78"/>
      <c r="Q117" s="78"/>
      <c r="R117" s="78"/>
      <c r="S117" s="78"/>
      <c r="T117" s="78"/>
      <c r="U117" s="78"/>
    </row>
    <row r="118" spans="10:21" ht="30">
      <c r="J118" s="76"/>
      <c r="K118" s="76"/>
      <c r="N118" s="77"/>
      <c r="O118" s="77"/>
      <c r="P118" s="78"/>
      <c r="Q118" s="78"/>
      <c r="R118" s="78"/>
      <c r="S118" s="78"/>
      <c r="T118" s="78"/>
      <c r="U118" s="78"/>
    </row>
    <row r="119" spans="10:21" ht="30">
      <c r="J119" s="76"/>
      <c r="K119" s="76"/>
      <c r="N119" s="77"/>
      <c r="O119" s="77"/>
      <c r="P119" s="78"/>
      <c r="Q119" s="78"/>
      <c r="R119" s="78"/>
      <c r="S119" s="78"/>
      <c r="T119" s="78"/>
      <c r="U119" s="78"/>
    </row>
    <row r="120" spans="10:21" ht="30">
      <c r="J120" s="76"/>
      <c r="K120" s="76"/>
      <c r="N120" s="77"/>
      <c r="O120" s="77"/>
      <c r="P120" s="78"/>
      <c r="Q120" s="78"/>
      <c r="R120" s="78"/>
      <c r="S120" s="78"/>
      <c r="T120" s="78"/>
      <c r="U120" s="78"/>
    </row>
    <row r="121" spans="10:21" ht="30">
      <c r="J121" s="76"/>
      <c r="K121" s="76"/>
      <c r="N121" s="77"/>
      <c r="O121" s="77"/>
      <c r="P121" s="78"/>
      <c r="Q121" s="78"/>
      <c r="R121" s="78"/>
      <c r="S121" s="78"/>
      <c r="T121" s="78"/>
      <c r="U121" s="78"/>
    </row>
    <row r="122" spans="10:21" ht="30">
      <c r="J122" s="76"/>
      <c r="K122" s="76"/>
      <c r="N122" s="77"/>
      <c r="O122" s="77"/>
      <c r="P122" s="78"/>
      <c r="Q122" s="78"/>
      <c r="R122" s="78"/>
      <c r="S122" s="78"/>
      <c r="T122" s="78"/>
      <c r="U122" s="78"/>
    </row>
    <row r="123" spans="10:21" ht="30">
      <c r="J123" s="76"/>
      <c r="K123" s="76"/>
      <c r="N123" s="77"/>
      <c r="O123" s="77"/>
      <c r="P123" s="78"/>
      <c r="Q123" s="78"/>
      <c r="R123" s="78"/>
      <c r="S123" s="78"/>
      <c r="T123" s="78"/>
      <c r="U123" s="78"/>
    </row>
    <row r="124" spans="10:21" ht="30">
      <c r="J124" s="76"/>
      <c r="K124" s="76"/>
      <c r="N124" s="77"/>
      <c r="O124" s="77"/>
      <c r="P124" s="78"/>
      <c r="Q124" s="78"/>
      <c r="R124" s="78"/>
      <c r="S124" s="78"/>
      <c r="T124" s="78"/>
      <c r="U124" s="78"/>
    </row>
    <row r="125" spans="10:21" ht="30">
      <c r="J125" s="76"/>
      <c r="K125" s="76"/>
      <c r="N125" s="77"/>
      <c r="O125" s="77"/>
      <c r="P125" s="78"/>
      <c r="Q125" s="78"/>
      <c r="R125" s="78"/>
      <c r="S125" s="78"/>
      <c r="T125" s="78"/>
      <c r="U125" s="78"/>
    </row>
    <row r="126" spans="10:21" ht="30">
      <c r="J126" s="76"/>
      <c r="K126" s="76"/>
      <c r="N126" s="77"/>
      <c r="O126" s="77"/>
      <c r="P126" s="78"/>
      <c r="Q126" s="78"/>
      <c r="R126" s="78"/>
      <c r="S126" s="78"/>
      <c r="T126" s="78"/>
      <c r="U126" s="78"/>
    </row>
    <row r="127" spans="10:21" ht="30">
      <c r="J127" s="76"/>
      <c r="K127" s="76"/>
      <c r="N127" s="77"/>
      <c r="O127" s="77"/>
      <c r="P127" s="78"/>
      <c r="Q127" s="78"/>
      <c r="R127" s="78"/>
      <c r="S127" s="78"/>
      <c r="T127" s="78"/>
      <c r="U127" s="78"/>
    </row>
    <row r="128" spans="10:21" ht="30">
      <c r="J128" s="76"/>
      <c r="K128" s="76"/>
      <c r="N128" s="77"/>
      <c r="O128" s="77"/>
      <c r="P128" s="78"/>
      <c r="Q128" s="78"/>
      <c r="R128" s="78"/>
      <c r="S128" s="78"/>
      <c r="T128" s="78"/>
      <c r="U128" s="78"/>
    </row>
    <row r="129" spans="10:21" ht="30">
      <c r="J129" s="76"/>
      <c r="K129" s="76"/>
      <c r="N129" s="77"/>
      <c r="O129" s="77"/>
      <c r="P129" s="78"/>
      <c r="Q129" s="78"/>
      <c r="R129" s="78"/>
      <c r="S129" s="78"/>
      <c r="T129" s="78"/>
      <c r="U129" s="78"/>
    </row>
    <row r="130" spans="10:21" ht="30">
      <c r="J130" s="76"/>
      <c r="K130" s="76"/>
      <c r="N130" s="77"/>
      <c r="O130" s="77"/>
      <c r="P130" s="78"/>
      <c r="Q130" s="78"/>
      <c r="R130" s="78"/>
      <c r="S130" s="78"/>
      <c r="T130" s="78"/>
      <c r="U130" s="78"/>
    </row>
    <row r="131" spans="10:21" ht="30">
      <c r="J131" s="76"/>
      <c r="K131" s="76"/>
      <c r="N131" s="77"/>
      <c r="O131" s="77"/>
      <c r="P131" s="78"/>
      <c r="Q131" s="78"/>
      <c r="R131" s="78"/>
      <c r="S131" s="78"/>
      <c r="T131" s="78"/>
      <c r="U131" s="78"/>
    </row>
    <row r="132" spans="10:21" ht="30">
      <c r="J132" s="76"/>
      <c r="K132" s="76"/>
      <c r="N132" s="77"/>
      <c r="O132" s="77"/>
      <c r="P132" s="78"/>
      <c r="Q132" s="78"/>
      <c r="R132" s="78"/>
      <c r="S132" s="78"/>
      <c r="T132" s="78"/>
      <c r="U132" s="78"/>
    </row>
    <row r="133" spans="10:21" ht="30">
      <c r="J133" s="76"/>
      <c r="K133" s="76"/>
      <c r="N133" s="77"/>
      <c r="O133" s="77"/>
      <c r="P133" s="78"/>
      <c r="Q133" s="78"/>
      <c r="R133" s="78"/>
      <c r="S133" s="78"/>
      <c r="T133" s="78"/>
      <c r="U133" s="78"/>
    </row>
    <row r="134" spans="10:21" ht="30">
      <c r="J134" s="76"/>
      <c r="K134" s="76"/>
      <c r="N134" s="77"/>
      <c r="O134" s="77"/>
      <c r="P134" s="78"/>
      <c r="Q134" s="78"/>
      <c r="R134" s="78"/>
      <c r="S134" s="78"/>
      <c r="T134" s="78"/>
      <c r="U134" s="78"/>
    </row>
    <row r="135" spans="10:21" ht="30">
      <c r="J135" s="76"/>
      <c r="K135" s="76"/>
      <c r="N135" s="77"/>
      <c r="O135" s="77"/>
      <c r="P135" s="78"/>
      <c r="Q135" s="78"/>
      <c r="R135" s="78"/>
      <c r="S135" s="78"/>
      <c r="T135" s="78"/>
      <c r="U135" s="78"/>
    </row>
    <row r="136" spans="10:21" ht="30">
      <c r="J136" s="76"/>
      <c r="K136" s="76"/>
      <c r="N136" s="77"/>
      <c r="O136" s="77"/>
      <c r="P136" s="78"/>
      <c r="Q136" s="78"/>
      <c r="R136" s="78"/>
      <c r="S136" s="78"/>
      <c r="T136" s="78"/>
      <c r="U136" s="78"/>
    </row>
    <row r="137" spans="10:21" ht="30">
      <c r="J137" s="76"/>
      <c r="K137" s="76"/>
      <c r="N137" s="77"/>
      <c r="O137" s="77"/>
      <c r="P137" s="78"/>
      <c r="Q137" s="78"/>
      <c r="R137" s="78"/>
      <c r="S137" s="78"/>
      <c r="T137" s="78"/>
      <c r="U137" s="78"/>
    </row>
    <row r="138" spans="10:21" ht="30">
      <c r="J138" s="76"/>
      <c r="K138" s="76"/>
      <c r="N138" s="77"/>
      <c r="O138" s="77"/>
      <c r="P138" s="78"/>
      <c r="Q138" s="78"/>
      <c r="R138" s="78"/>
      <c r="S138" s="78"/>
      <c r="T138" s="78"/>
      <c r="U138" s="78"/>
    </row>
    <row r="139" spans="10:21" ht="30">
      <c r="J139" s="76"/>
      <c r="K139" s="76"/>
      <c r="N139" s="77"/>
      <c r="O139" s="77"/>
      <c r="P139" s="78"/>
      <c r="Q139" s="78"/>
      <c r="R139" s="78"/>
      <c r="S139" s="78"/>
      <c r="T139" s="78"/>
      <c r="U139" s="78"/>
    </row>
    <row r="140" spans="10:21" ht="30">
      <c r="J140" s="76"/>
      <c r="K140" s="76"/>
      <c r="N140" s="77"/>
      <c r="O140" s="77"/>
      <c r="P140" s="78"/>
      <c r="Q140" s="78"/>
      <c r="R140" s="78"/>
      <c r="S140" s="78"/>
      <c r="T140" s="78"/>
      <c r="U140" s="78"/>
    </row>
    <row r="141" spans="10:21" ht="30">
      <c r="J141" s="76"/>
      <c r="K141" s="76"/>
      <c r="N141" s="77"/>
      <c r="O141" s="77"/>
      <c r="P141" s="78"/>
      <c r="Q141" s="78"/>
      <c r="R141" s="78"/>
      <c r="S141" s="78"/>
      <c r="T141" s="78"/>
      <c r="U141" s="78"/>
    </row>
    <row r="142" spans="10:21" ht="30">
      <c r="J142" s="76"/>
      <c r="K142" s="76"/>
      <c r="N142" s="77"/>
      <c r="O142" s="77"/>
      <c r="P142" s="78"/>
      <c r="Q142" s="78"/>
      <c r="R142" s="78"/>
      <c r="S142" s="78"/>
      <c r="T142" s="78"/>
      <c r="U142" s="78"/>
    </row>
    <row r="143" spans="10:21" ht="30">
      <c r="J143" s="76"/>
      <c r="K143" s="76"/>
      <c r="N143" s="77"/>
      <c r="O143" s="77"/>
      <c r="P143" s="78"/>
      <c r="Q143" s="78"/>
      <c r="R143" s="78"/>
      <c r="S143" s="78"/>
      <c r="T143" s="78"/>
      <c r="U143" s="78"/>
    </row>
    <row r="144" spans="10:21" ht="30">
      <c r="J144" s="76"/>
      <c r="K144" s="76"/>
      <c r="N144" s="77"/>
      <c r="O144" s="77"/>
      <c r="P144" s="78"/>
      <c r="Q144" s="78"/>
      <c r="R144" s="78"/>
      <c r="S144" s="78"/>
      <c r="T144" s="78"/>
      <c r="U144" s="78"/>
    </row>
    <row r="145" spans="10:21" ht="30">
      <c r="J145" s="76"/>
      <c r="K145" s="76"/>
      <c r="N145" s="77"/>
      <c r="O145" s="77"/>
      <c r="P145" s="78"/>
      <c r="Q145" s="78"/>
      <c r="R145" s="78"/>
      <c r="S145" s="78"/>
      <c r="T145" s="78"/>
      <c r="U145" s="78"/>
    </row>
    <row r="146" spans="10:21" ht="30">
      <c r="J146" s="76"/>
      <c r="K146" s="76"/>
      <c r="N146" s="77"/>
      <c r="O146" s="77"/>
      <c r="P146" s="78"/>
      <c r="Q146" s="78"/>
      <c r="R146" s="78"/>
      <c r="S146" s="78"/>
      <c r="T146" s="78"/>
      <c r="U146" s="78"/>
    </row>
    <row r="147" spans="10:21" ht="30">
      <c r="J147" s="76"/>
      <c r="K147" s="76"/>
      <c r="N147" s="77"/>
      <c r="O147" s="77"/>
      <c r="P147" s="78"/>
      <c r="Q147" s="78"/>
      <c r="R147" s="78"/>
      <c r="S147" s="78"/>
      <c r="T147" s="78"/>
      <c r="U147" s="78"/>
    </row>
    <row r="148" spans="10:21" ht="30">
      <c r="J148" s="76"/>
      <c r="K148" s="76"/>
      <c r="N148" s="77"/>
      <c r="O148" s="77"/>
      <c r="P148" s="78"/>
      <c r="Q148" s="78"/>
      <c r="R148" s="78"/>
      <c r="S148" s="78"/>
      <c r="T148" s="78"/>
      <c r="U148" s="78"/>
    </row>
    <row r="149" spans="10:21" ht="30">
      <c r="J149" s="76"/>
      <c r="K149" s="76"/>
      <c r="N149" s="77"/>
      <c r="O149" s="77"/>
      <c r="P149" s="78"/>
      <c r="Q149" s="78"/>
      <c r="R149" s="78"/>
      <c r="S149" s="78"/>
      <c r="T149" s="78"/>
      <c r="U149" s="78"/>
    </row>
    <row r="150" spans="10:21" ht="30">
      <c r="J150" s="76"/>
      <c r="K150" s="76"/>
      <c r="N150" s="77"/>
      <c r="O150" s="77"/>
      <c r="P150" s="78"/>
      <c r="Q150" s="78"/>
      <c r="R150" s="78"/>
      <c r="S150" s="78"/>
      <c r="T150" s="78"/>
      <c r="U150" s="78"/>
    </row>
    <row r="151" spans="10:21" ht="30">
      <c r="J151" s="76"/>
      <c r="K151" s="76"/>
      <c r="N151" s="77"/>
      <c r="O151" s="77"/>
      <c r="P151" s="78"/>
      <c r="Q151" s="78"/>
      <c r="R151" s="78"/>
      <c r="S151" s="78"/>
      <c r="T151" s="78"/>
      <c r="U151" s="78"/>
    </row>
    <row r="152" spans="10:21" ht="30">
      <c r="J152" s="76"/>
      <c r="K152" s="76"/>
      <c r="N152" s="77"/>
      <c r="O152" s="77"/>
      <c r="P152" s="78"/>
      <c r="Q152" s="78"/>
      <c r="R152" s="78"/>
      <c r="S152" s="78"/>
      <c r="T152" s="78"/>
      <c r="U152" s="78"/>
    </row>
    <row r="153" spans="10:21" ht="30">
      <c r="J153" s="76"/>
      <c r="K153" s="76"/>
      <c r="N153" s="77"/>
      <c r="O153" s="77"/>
      <c r="P153" s="78"/>
      <c r="Q153" s="78"/>
      <c r="R153" s="78"/>
      <c r="S153" s="78"/>
      <c r="T153" s="78"/>
      <c r="U153" s="78"/>
    </row>
    <row r="154" spans="10:21" ht="30">
      <c r="J154" s="76"/>
      <c r="K154" s="76"/>
      <c r="N154" s="77"/>
      <c r="O154" s="77"/>
      <c r="P154" s="78"/>
      <c r="Q154" s="78"/>
      <c r="R154" s="78"/>
      <c r="S154" s="78"/>
      <c r="T154" s="78"/>
      <c r="U154" s="78"/>
    </row>
    <row r="155" spans="10:21" ht="30">
      <c r="J155" s="76"/>
      <c r="K155" s="76"/>
      <c r="N155" s="77"/>
      <c r="O155" s="77"/>
      <c r="P155" s="78"/>
      <c r="Q155" s="78"/>
      <c r="R155" s="78"/>
      <c r="S155" s="78"/>
      <c r="T155" s="78"/>
      <c r="U155" s="78"/>
    </row>
    <row r="156" spans="10:21" ht="30">
      <c r="J156" s="76"/>
      <c r="K156" s="76"/>
      <c r="N156" s="77"/>
      <c r="O156" s="77"/>
      <c r="P156" s="78"/>
      <c r="Q156" s="78"/>
      <c r="R156" s="78"/>
      <c r="S156" s="78"/>
      <c r="T156" s="78"/>
      <c r="U156" s="78"/>
    </row>
    <row r="157" spans="10:21" ht="30">
      <c r="J157" s="76"/>
      <c r="K157" s="76"/>
      <c r="N157" s="77"/>
      <c r="O157" s="77"/>
      <c r="P157" s="78"/>
      <c r="Q157" s="78"/>
      <c r="R157" s="78"/>
      <c r="S157" s="78"/>
      <c r="T157" s="78"/>
      <c r="U157" s="78"/>
    </row>
    <row r="158" spans="10:21" ht="30">
      <c r="J158" s="76"/>
      <c r="K158" s="76"/>
      <c r="N158" s="77"/>
      <c r="O158" s="77"/>
      <c r="P158" s="78"/>
      <c r="Q158" s="78"/>
      <c r="R158" s="78"/>
      <c r="S158" s="78"/>
      <c r="T158" s="78"/>
      <c r="U158" s="78"/>
    </row>
    <row r="159" spans="10:21" ht="30">
      <c r="J159" s="76"/>
      <c r="K159" s="76"/>
      <c r="N159" s="77"/>
      <c r="O159" s="77"/>
      <c r="P159" s="78"/>
      <c r="Q159" s="78"/>
      <c r="R159" s="78"/>
      <c r="S159" s="78"/>
      <c r="T159" s="78"/>
      <c r="U159" s="78"/>
    </row>
    <row r="160" spans="10:21" ht="30">
      <c r="J160" s="76"/>
      <c r="K160" s="76"/>
      <c r="N160" s="77"/>
      <c r="O160" s="77"/>
      <c r="P160" s="78"/>
      <c r="Q160" s="78"/>
      <c r="R160" s="78"/>
      <c r="S160" s="78"/>
      <c r="T160" s="78"/>
      <c r="U160" s="78"/>
    </row>
    <row r="161" spans="10:21" ht="30">
      <c r="J161" s="76"/>
      <c r="K161" s="76"/>
      <c r="N161" s="77"/>
      <c r="O161" s="77"/>
      <c r="P161" s="78"/>
      <c r="Q161" s="78"/>
      <c r="R161" s="78"/>
      <c r="S161" s="78"/>
      <c r="T161" s="78"/>
      <c r="U161" s="78"/>
    </row>
    <row r="162" spans="10:21" ht="30">
      <c r="J162" s="76"/>
      <c r="K162" s="76"/>
      <c r="N162" s="77"/>
      <c r="O162" s="77"/>
      <c r="P162" s="78"/>
      <c r="Q162" s="78"/>
      <c r="R162" s="78"/>
      <c r="S162" s="78"/>
      <c r="T162" s="78"/>
      <c r="U162" s="78"/>
    </row>
    <row r="163" spans="10:21" ht="30">
      <c r="J163" s="76"/>
      <c r="K163" s="76"/>
      <c r="N163" s="77"/>
      <c r="O163" s="77"/>
      <c r="P163" s="78"/>
      <c r="Q163" s="78"/>
      <c r="R163" s="78"/>
      <c r="S163" s="78"/>
      <c r="T163" s="78"/>
      <c r="U163" s="78"/>
    </row>
    <row r="164" spans="10:21" ht="30">
      <c r="J164" s="76"/>
      <c r="K164" s="76"/>
      <c r="N164" s="77"/>
      <c r="O164" s="77"/>
      <c r="P164" s="78"/>
      <c r="Q164" s="78"/>
      <c r="R164" s="78"/>
      <c r="S164" s="78"/>
      <c r="T164" s="78"/>
      <c r="U164" s="78"/>
    </row>
    <row r="165" spans="10:21" ht="30">
      <c r="J165" s="76"/>
      <c r="K165" s="76"/>
      <c r="N165" s="77"/>
      <c r="O165" s="77"/>
      <c r="P165" s="78"/>
      <c r="Q165" s="78"/>
      <c r="R165" s="78"/>
      <c r="S165" s="78"/>
      <c r="T165" s="78"/>
      <c r="U165" s="78"/>
    </row>
    <row r="166" spans="10:21" ht="30">
      <c r="J166" s="76"/>
      <c r="K166" s="76"/>
      <c r="N166" s="77"/>
      <c r="O166" s="77"/>
      <c r="P166" s="78"/>
      <c r="Q166" s="78"/>
      <c r="R166" s="78"/>
      <c r="S166" s="78"/>
      <c r="T166" s="78"/>
      <c r="U166" s="78"/>
    </row>
    <row r="167" spans="10:21" ht="30">
      <c r="J167" s="76"/>
      <c r="K167" s="76"/>
      <c r="N167" s="77"/>
      <c r="O167" s="77"/>
      <c r="P167" s="78"/>
      <c r="Q167" s="78"/>
      <c r="R167" s="78"/>
      <c r="S167" s="78"/>
      <c r="T167" s="78"/>
      <c r="U167" s="78"/>
    </row>
    <row r="168" spans="10:21" ht="30">
      <c r="J168" s="76"/>
      <c r="K168" s="76"/>
      <c r="N168" s="77"/>
      <c r="O168" s="77"/>
      <c r="P168" s="78"/>
      <c r="Q168" s="78"/>
      <c r="R168" s="78"/>
      <c r="S168" s="78"/>
      <c r="T168" s="78"/>
      <c r="U168" s="78"/>
    </row>
    <row r="169" spans="10:21" ht="30">
      <c r="J169" s="76"/>
      <c r="K169" s="76"/>
      <c r="N169" s="77"/>
      <c r="O169" s="77"/>
      <c r="P169" s="78"/>
      <c r="Q169" s="78"/>
      <c r="R169" s="78"/>
      <c r="S169" s="78"/>
      <c r="T169" s="78"/>
      <c r="U169" s="78"/>
    </row>
    <row r="170" spans="10:21" ht="30">
      <c r="J170" s="76"/>
      <c r="K170" s="76"/>
      <c r="N170" s="77"/>
      <c r="O170" s="77"/>
      <c r="P170" s="78"/>
      <c r="Q170" s="78"/>
      <c r="R170" s="78"/>
      <c r="S170" s="78"/>
      <c r="T170" s="78"/>
      <c r="U170" s="78"/>
    </row>
    <row r="171" spans="10:21" ht="30">
      <c r="J171" s="76"/>
      <c r="K171" s="76"/>
      <c r="N171" s="77"/>
      <c r="O171" s="77"/>
      <c r="P171" s="78"/>
      <c r="Q171" s="78"/>
      <c r="R171" s="78"/>
      <c r="S171" s="78"/>
      <c r="T171" s="78"/>
      <c r="U171" s="78"/>
    </row>
    <row r="172" spans="10:21" ht="30">
      <c r="J172" s="76"/>
      <c r="K172" s="76"/>
      <c r="N172" s="77"/>
      <c r="O172" s="77"/>
      <c r="P172" s="78"/>
      <c r="Q172" s="78"/>
      <c r="R172" s="78"/>
      <c r="S172" s="78"/>
      <c r="T172" s="78"/>
      <c r="U172" s="78"/>
    </row>
    <row r="173" spans="14:21" ht="12.75">
      <c r="N173" s="77"/>
      <c r="O173" s="77"/>
      <c r="P173" s="78"/>
      <c r="Q173" s="78"/>
      <c r="R173" s="78"/>
      <c r="S173" s="78"/>
      <c r="T173" s="78"/>
      <c r="U173" s="78"/>
    </row>
    <row r="174" spans="14:21" ht="12.75">
      <c r="N174" s="77"/>
      <c r="O174" s="77"/>
      <c r="P174" s="78"/>
      <c r="Q174" s="78"/>
      <c r="R174" s="78"/>
      <c r="S174" s="78"/>
      <c r="T174" s="78"/>
      <c r="U174" s="78"/>
    </row>
    <row r="175" spans="14:21" ht="12.75">
      <c r="N175" s="77"/>
      <c r="O175" s="77"/>
      <c r="P175" s="78"/>
      <c r="Q175" s="78"/>
      <c r="R175" s="78"/>
      <c r="S175" s="78"/>
      <c r="T175" s="78"/>
      <c r="U175" s="78"/>
    </row>
    <row r="176" spans="14:21" ht="12.75">
      <c r="N176" s="77"/>
      <c r="O176" s="77"/>
      <c r="P176" s="78"/>
      <c r="Q176" s="78"/>
      <c r="R176" s="78"/>
      <c r="S176" s="78"/>
      <c r="T176" s="78"/>
      <c r="U176" s="78"/>
    </row>
    <row r="177" spans="14:21" ht="12.75">
      <c r="N177" s="77"/>
      <c r="O177" s="77"/>
      <c r="P177" s="78"/>
      <c r="Q177" s="78"/>
      <c r="R177" s="78"/>
      <c r="S177" s="78"/>
      <c r="T177" s="78"/>
      <c r="U177" s="78"/>
    </row>
    <row r="178" spans="14:21" ht="12.75">
      <c r="N178" s="77"/>
      <c r="O178" s="77"/>
      <c r="P178" s="78"/>
      <c r="Q178" s="78"/>
      <c r="R178" s="78"/>
      <c r="S178" s="78"/>
      <c r="T178" s="78"/>
      <c r="U178" s="78"/>
    </row>
    <row r="179" spans="14:21" ht="12.75">
      <c r="N179" s="77"/>
      <c r="O179" s="77"/>
      <c r="P179" s="78"/>
      <c r="Q179" s="78"/>
      <c r="R179" s="78"/>
      <c r="S179" s="78"/>
      <c r="T179" s="78"/>
      <c r="U179" s="78"/>
    </row>
    <row r="180" spans="14:21" ht="12.75">
      <c r="N180" s="77"/>
      <c r="O180" s="77"/>
      <c r="P180" s="78"/>
      <c r="Q180" s="78"/>
      <c r="R180" s="78"/>
      <c r="S180" s="78"/>
      <c r="T180" s="78"/>
      <c r="U180" s="78"/>
    </row>
    <row r="181" spans="14:21" ht="12.75">
      <c r="N181" s="77"/>
      <c r="O181" s="77"/>
      <c r="P181" s="78"/>
      <c r="Q181" s="78"/>
      <c r="R181" s="78"/>
      <c r="S181" s="78"/>
      <c r="T181" s="78"/>
      <c r="U181" s="78"/>
    </row>
    <row r="182" spans="14:21" ht="12.75">
      <c r="N182" s="77"/>
      <c r="O182" s="77"/>
      <c r="P182" s="78"/>
      <c r="Q182" s="78"/>
      <c r="R182" s="78"/>
      <c r="S182" s="78"/>
      <c r="T182" s="78"/>
      <c r="U182" s="78"/>
    </row>
    <row r="183" spans="14:21" ht="12.75">
      <c r="N183" s="77"/>
      <c r="O183" s="77"/>
      <c r="P183" s="78"/>
      <c r="Q183" s="78"/>
      <c r="R183" s="78"/>
      <c r="S183" s="78"/>
      <c r="T183" s="78"/>
      <c r="U183" s="78"/>
    </row>
    <row r="184" spans="14:21" ht="12.75">
      <c r="N184" s="77"/>
      <c r="O184" s="77"/>
      <c r="P184" s="78"/>
      <c r="Q184" s="78"/>
      <c r="R184" s="78"/>
      <c r="S184" s="78"/>
      <c r="T184" s="78"/>
      <c r="U184" s="78"/>
    </row>
    <row r="185" spans="14:21" ht="12.75">
      <c r="N185" s="77"/>
      <c r="O185" s="77"/>
      <c r="P185" s="78"/>
      <c r="Q185" s="78"/>
      <c r="R185" s="78"/>
      <c r="S185" s="78"/>
      <c r="T185" s="78"/>
      <c r="U185" s="78"/>
    </row>
    <row r="186" spans="14:21" ht="12.75">
      <c r="N186" s="77"/>
      <c r="O186" s="77"/>
      <c r="P186" s="78"/>
      <c r="Q186" s="78"/>
      <c r="R186" s="78"/>
      <c r="S186" s="78"/>
      <c r="T186" s="78"/>
      <c r="U186" s="78"/>
    </row>
    <row r="187" spans="14:21" ht="12.75">
      <c r="N187" s="77"/>
      <c r="O187" s="77"/>
      <c r="P187" s="78"/>
      <c r="Q187" s="78"/>
      <c r="R187" s="78"/>
      <c r="S187" s="78"/>
      <c r="T187" s="78"/>
      <c r="U187" s="78"/>
    </row>
    <row r="188" spans="14:21" ht="12.75">
      <c r="N188" s="77"/>
      <c r="O188" s="77"/>
      <c r="P188" s="78"/>
      <c r="Q188" s="78"/>
      <c r="R188" s="78"/>
      <c r="S188" s="78"/>
      <c r="T188" s="78"/>
      <c r="U188" s="78"/>
    </row>
    <row r="189" spans="14:21" ht="12.75">
      <c r="N189" s="77"/>
      <c r="O189" s="77"/>
      <c r="P189" s="78"/>
      <c r="Q189" s="78"/>
      <c r="R189" s="78"/>
      <c r="S189" s="78"/>
      <c r="T189" s="78"/>
      <c r="U189" s="78"/>
    </row>
    <row r="190" spans="14:21" ht="12.75">
      <c r="N190" s="77"/>
      <c r="O190" s="77"/>
      <c r="P190" s="78"/>
      <c r="Q190" s="78"/>
      <c r="R190" s="78"/>
      <c r="S190" s="78"/>
      <c r="T190" s="78"/>
      <c r="U190" s="78"/>
    </row>
    <row r="191" spans="14:21" ht="12.75">
      <c r="N191" s="77"/>
      <c r="O191" s="77"/>
      <c r="P191" s="78"/>
      <c r="Q191" s="78"/>
      <c r="R191" s="78"/>
      <c r="S191" s="78"/>
      <c r="T191" s="78"/>
      <c r="U191" s="78"/>
    </row>
    <row r="192" spans="14:21" ht="12.75">
      <c r="N192" s="77"/>
      <c r="O192" s="77"/>
      <c r="P192" s="78"/>
      <c r="Q192" s="78"/>
      <c r="R192" s="78"/>
      <c r="S192" s="78"/>
      <c r="T192" s="78"/>
      <c r="U192" s="78"/>
    </row>
    <row r="193" spans="14:21" ht="12.75">
      <c r="N193" s="77"/>
      <c r="O193" s="77"/>
      <c r="P193" s="78"/>
      <c r="Q193" s="78"/>
      <c r="R193" s="78"/>
      <c r="S193" s="78"/>
      <c r="T193" s="78"/>
      <c r="U193" s="78"/>
    </row>
    <row r="194" spans="14:21" ht="12.75">
      <c r="N194" s="77"/>
      <c r="O194" s="77"/>
      <c r="P194" s="78"/>
      <c r="Q194" s="78"/>
      <c r="R194" s="78"/>
      <c r="S194" s="78"/>
      <c r="T194" s="78"/>
      <c r="U194" s="78"/>
    </row>
    <row r="195" spans="14:21" ht="12.75">
      <c r="N195" s="77"/>
      <c r="O195" s="77"/>
      <c r="P195" s="78"/>
      <c r="Q195" s="78"/>
      <c r="R195" s="78"/>
      <c r="S195" s="78"/>
      <c r="T195" s="78"/>
      <c r="U195" s="78"/>
    </row>
    <row r="196" spans="14:21" ht="12.75">
      <c r="N196" s="77"/>
      <c r="O196" s="77"/>
      <c r="P196" s="78"/>
      <c r="Q196" s="78"/>
      <c r="R196" s="78"/>
      <c r="S196" s="78"/>
      <c r="T196" s="78"/>
      <c r="U196" s="78"/>
    </row>
    <row r="197" spans="14:21" ht="12.75">
      <c r="N197" s="77"/>
      <c r="O197" s="77"/>
      <c r="P197" s="78"/>
      <c r="Q197" s="78"/>
      <c r="R197" s="78"/>
      <c r="S197" s="78"/>
      <c r="T197" s="78"/>
      <c r="U197" s="78"/>
    </row>
    <row r="198" spans="14:21" ht="12.75">
      <c r="N198" s="77"/>
      <c r="O198" s="77"/>
      <c r="P198" s="78"/>
      <c r="Q198" s="78"/>
      <c r="R198" s="78"/>
      <c r="S198" s="78"/>
      <c r="T198" s="78"/>
      <c r="U198" s="78"/>
    </row>
    <row r="199" spans="14:21" ht="12.75">
      <c r="N199" s="77"/>
      <c r="O199" s="77"/>
      <c r="P199" s="78"/>
      <c r="Q199" s="78"/>
      <c r="R199" s="78"/>
      <c r="S199" s="78"/>
      <c r="T199" s="78"/>
      <c r="U199" s="78"/>
    </row>
    <row r="200" spans="14:21" ht="12.75">
      <c r="N200" s="77"/>
      <c r="O200" s="77"/>
      <c r="P200" s="78"/>
      <c r="Q200" s="78"/>
      <c r="R200" s="78"/>
      <c r="S200" s="78"/>
      <c r="T200" s="78"/>
      <c r="U200" s="78"/>
    </row>
    <row r="201" spans="14:21" ht="12.75">
      <c r="N201" s="77"/>
      <c r="O201" s="77"/>
      <c r="P201" s="78"/>
      <c r="Q201" s="78"/>
      <c r="R201" s="78"/>
      <c r="S201" s="78"/>
      <c r="T201" s="78"/>
      <c r="U201" s="78"/>
    </row>
    <row r="202" spans="14:21" ht="12.75">
      <c r="N202" s="77"/>
      <c r="O202" s="77"/>
      <c r="P202" s="78"/>
      <c r="Q202" s="78"/>
      <c r="R202" s="78"/>
      <c r="S202" s="78"/>
      <c r="T202" s="78"/>
      <c r="U202" s="78"/>
    </row>
    <row r="203" spans="14:21" ht="12.75">
      <c r="N203" s="77"/>
      <c r="O203" s="77"/>
      <c r="P203" s="78"/>
      <c r="Q203" s="78"/>
      <c r="R203" s="78"/>
      <c r="S203" s="78"/>
      <c r="T203" s="78"/>
      <c r="U203" s="78"/>
    </row>
    <row r="204" spans="14:21" ht="12.75">
      <c r="N204" s="77"/>
      <c r="O204" s="77"/>
      <c r="P204" s="78"/>
      <c r="Q204" s="78"/>
      <c r="R204" s="78"/>
      <c r="S204" s="78"/>
      <c r="T204" s="78"/>
      <c r="U204" s="78"/>
    </row>
    <row r="205" spans="14:21" ht="12.75">
      <c r="N205" s="77"/>
      <c r="O205" s="77"/>
      <c r="P205" s="78"/>
      <c r="Q205" s="78"/>
      <c r="R205" s="78"/>
      <c r="S205" s="78"/>
      <c r="T205" s="78"/>
      <c r="U205" s="78"/>
    </row>
    <row r="206" spans="14:21" ht="12.75">
      <c r="N206" s="77"/>
      <c r="O206" s="77"/>
      <c r="P206" s="78"/>
      <c r="Q206" s="78"/>
      <c r="R206" s="78"/>
      <c r="S206" s="78"/>
      <c r="T206" s="78"/>
      <c r="U206" s="78"/>
    </row>
    <row r="207" spans="14:21" ht="12.75">
      <c r="N207" s="77"/>
      <c r="O207" s="77"/>
      <c r="P207" s="78"/>
      <c r="Q207" s="78"/>
      <c r="R207" s="78"/>
      <c r="S207" s="78"/>
      <c r="T207" s="78"/>
      <c r="U207" s="78"/>
    </row>
    <row r="208" spans="14:21" ht="12.75">
      <c r="N208" s="77"/>
      <c r="O208" s="77"/>
      <c r="P208" s="78"/>
      <c r="Q208" s="78"/>
      <c r="R208" s="78"/>
      <c r="S208" s="78"/>
      <c r="T208" s="78"/>
      <c r="U208" s="78"/>
    </row>
    <row r="209" spans="14:21" ht="12.75">
      <c r="N209" s="77"/>
      <c r="O209" s="77"/>
      <c r="P209" s="78"/>
      <c r="Q209" s="78"/>
      <c r="R209" s="78"/>
      <c r="S209" s="78"/>
      <c r="T209" s="78"/>
      <c r="U209" s="78"/>
    </row>
    <row r="210" spans="14:21" ht="12.75">
      <c r="N210" s="77"/>
      <c r="O210" s="77"/>
      <c r="P210" s="78"/>
      <c r="Q210" s="78"/>
      <c r="R210" s="78"/>
      <c r="S210" s="78"/>
      <c r="T210" s="78"/>
      <c r="U210" s="78"/>
    </row>
    <row r="211" spans="14:21" ht="12.75">
      <c r="N211" s="77"/>
      <c r="O211" s="77"/>
      <c r="P211" s="78"/>
      <c r="Q211" s="78"/>
      <c r="R211" s="78"/>
      <c r="S211" s="78"/>
      <c r="T211" s="78"/>
      <c r="U211" s="78"/>
    </row>
    <row r="212" spans="14:21" ht="12.75">
      <c r="N212" s="77"/>
      <c r="O212" s="77"/>
      <c r="P212" s="78"/>
      <c r="Q212" s="78"/>
      <c r="R212" s="78"/>
      <c r="S212" s="78"/>
      <c r="T212" s="78"/>
      <c r="U212" s="78"/>
    </row>
    <row r="213" spans="14:21" ht="12.75">
      <c r="N213" s="77"/>
      <c r="O213" s="77"/>
      <c r="P213" s="78"/>
      <c r="Q213" s="78"/>
      <c r="R213" s="78"/>
      <c r="S213" s="78"/>
      <c r="T213" s="78"/>
      <c r="U213" s="78"/>
    </row>
  </sheetData>
  <mergeCells count="26">
    <mergeCell ref="H1:L1"/>
    <mergeCell ref="H2:H3"/>
    <mergeCell ref="C4:D4"/>
    <mergeCell ref="E4:H4"/>
    <mergeCell ref="C5:D5"/>
    <mergeCell ref="E5:H5"/>
    <mergeCell ref="I5:J5"/>
    <mergeCell ref="G7:J8"/>
    <mergeCell ref="K7:K8"/>
    <mergeCell ref="L7:L8"/>
    <mergeCell ref="P7:T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A9:A13 A16:A20 A23:A26">
    <cfRule type="cellIs" priority="2" dxfId="14" operator="greaterThan" stopIfTrue="1">
      <formula>0</formula>
    </cfRule>
  </conditionalFormatting>
  <conditionalFormatting sqref="K3:K4 E4:H6 G27 G28:I28">
    <cfRule type="cellIs" priority="1" dxfId="13" operator="equal" stopIfTrue="1">
      <formula>0</formula>
    </cfRule>
  </conditionalFormatting>
  <conditionalFormatting sqref="T10">
    <cfRule type="expression" priority="4" dxfId="10" stopIfTrue="1">
      <formula>$T$10&lt;&gt;$U$9</formula>
    </cfRule>
  </conditionalFormatting>
  <conditionalFormatting sqref="T24">
    <cfRule type="expression" priority="18" dxfId="10" stopIfTrue="1">
      <formula>U23&lt;&gt;T24</formula>
    </cfRule>
  </conditionalFormatting>
  <conditionalFormatting sqref="U9 U23">
    <cfRule type="expression" priority="3" dxfId="10" stopIfTrue="1">
      <formula>T10&lt;&gt;U9</formula>
    </cfRule>
  </conditionalFormatting>
  <conditionalFormatting sqref="U16 T17">
    <cfRule type="expression" priority="10" dxfId="10" stopIfTrue="1">
      <formula>$T$17&lt;&gt;$U$16</formula>
    </cfRule>
  </conditionalFormatting>
  <conditionalFormatting sqref="V9 T11">
    <cfRule type="expression" priority="5" dxfId="7" stopIfTrue="1">
      <formula>$V$9&lt;&gt;$T$11</formula>
    </cfRule>
  </conditionalFormatting>
  <conditionalFormatting sqref="V10 U11">
    <cfRule type="expression" priority="7" dxfId="6" stopIfTrue="1">
      <formula>$V$10&lt;&gt;$U$11</formula>
    </cfRule>
  </conditionalFormatting>
  <conditionalFormatting sqref="V16 T18">
    <cfRule type="expression" priority="11" dxfId="7" stopIfTrue="1">
      <formula>$V$16&lt;&gt;$T$18</formula>
    </cfRule>
  </conditionalFormatting>
  <conditionalFormatting sqref="V17 U18">
    <cfRule type="expression" priority="13" dxfId="6" stopIfTrue="1">
      <formula>$V$17&lt;&gt;$U$18</formula>
    </cfRule>
  </conditionalFormatting>
  <conditionalFormatting sqref="V23 T25">
    <cfRule type="expression" priority="16" dxfId="7" stopIfTrue="1">
      <formula>$V$23&lt;&gt;$T$25</formula>
    </cfRule>
  </conditionalFormatting>
  <conditionalFormatting sqref="V24 U25">
    <cfRule type="expression" priority="19" dxfId="6" stopIfTrue="1">
      <formula>$V$24&lt;&gt;$U$25</formula>
    </cfRule>
  </conditionalFormatting>
  <conditionalFormatting sqref="W9 T12:T13">
    <cfRule type="expression" priority="6" dxfId="2" stopIfTrue="1">
      <formula>$W$9&lt;&gt;$T$12</formula>
    </cfRule>
  </conditionalFormatting>
  <conditionalFormatting sqref="W10 U12:U13">
    <cfRule type="expression" priority="8" dxfId="1" stopIfTrue="1">
      <formula>$W$10&lt;&gt;$U$12</formula>
    </cfRule>
  </conditionalFormatting>
  <conditionalFormatting sqref="W11 V12:V13">
    <cfRule type="expression" priority="9" dxfId="0" stopIfTrue="1">
      <formula>$W$11&lt;&gt;$V$12</formula>
    </cfRule>
  </conditionalFormatting>
  <conditionalFormatting sqref="W16 T19:T20">
    <cfRule type="expression" priority="12" dxfId="2" stopIfTrue="1">
      <formula>$W$16&lt;&gt;$T$19</formula>
    </cfRule>
  </conditionalFormatting>
  <conditionalFormatting sqref="W17 U19:U20">
    <cfRule type="expression" priority="14" dxfId="1" stopIfTrue="1">
      <formula>$W$17&lt;&gt;$U$19</formula>
    </cfRule>
  </conditionalFormatting>
  <conditionalFormatting sqref="W18 V19:V20">
    <cfRule type="expression" priority="15" dxfId="0" stopIfTrue="1">
      <formula>$W$18&lt;&gt;$V$19</formula>
    </cfRule>
  </conditionalFormatting>
  <conditionalFormatting sqref="W23 T26">
    <cfRule type="expression" priority="17" dxfId="2" stopIfTrue="1">
      <formula>$W$23&lt;&gt;$T$26</formula>
    </cfRule>
  </conditionalFormatting>
  <conditionalFormatting sqref="W24 U26">
    <cfRule type="expression" priority="20" dxfId="1" stopIfTrue="1">
      <formula>$W$24&lt;&gt;$U$26</formula>
    </cfRule>
  </conditionalFormatting>
  <conditionalFormatting sqref="W25 V26">
    <cfRule type="expression" priority="21" dxfId="0" stopIfTrue="1">
      <formula>$W$25&lt;&gt;$V$26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57D8-1B66-408F-A83E-830B8A97E73C}">
  <dimension ref="A1:L53"/>
  <sheetViews>
    <sheetView zoomScale="85" zoomScaleNormal="85" workbookViewId="0" topLeftCell="A1">
      <selection activeCell="N13" sqref="N13"/>
    </sheetView>
  </sheetViews>
  <sheetFormatPr defaultColWidth="9.140625" defaultRowHeight="12.75"/>
  <cols>
    <col min="1" max="1" width="5.8515625" style="91" customWidth="1"/>
    <col min="2" max="2" width="5.7109375" style="81" customWidth="1"/>
    <col min="3" max="3" width="12.28125" style="81" customWidth="1"/>
    <col min="4" max="4" width="8.28125" style="81" customWidth="1"/>
    <col min="5" max="5" width="13.7109375" style="81" customWidth="1"/>
    <col min="6" max="6" width="0.9921875" style="116" customWidth="1"/>
    <col min="7" max="7" width="17.7109375" style="113" customWidth="1"/>
    <col min="8" max="8" width="12.421875" style="113" customWidth="1"/>
    <col min="9" max="9" width="11.421875" style="81" customWidth="1"/>
    <col min="10" max="10" width="9.140625" style="81" customWidth="1"/>
    <col min="11" max="11" width="8.8515625" style="89" customWidth="1"/>
    <col min="12" max="21" width="9.140625" style="90" customWidth="1"/>
    <col min="22" max="22" width="9.140625" style="132" customWidth="1"/>
    <col min="23" max="26" width="9.140625" style="90"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9.95" customHeight="1">
      <c r="A1" s="80" t="s">
        <v>25</v>
      </c>
      <c r="C1" s="82"/>
      <c r="D1" s="113"/>
      <c r="E1" s="85" t="s">
        <v>26</v>
      </c>
      <c r="H1" s="87" t="s">
        <v>27</v>
      </c>
      <c r="I1" s="83"/>
      <c r="J1" s="88"/>
    </row>
    <row r="2" spans="2:10" ht="19.95" customHeight="1">
      <c r="B2" s="92"/>
      <c r="D2" s="94"/>
      <c r="E2" s="95" t="s">
        <v>28</v>
      </c>
      <c r="F2" s="96"/>
      <c r="G2" s="86"/>
      <c r="H2" s="97"/>
      <c r="I2" s="98"/>
      <c r="J2" s="99"/>
    </row>
    <row r="3" spans="1:10" ht="13.2">
      <c r="A3" s="100" t="s">
        <v>29</v>
      </c>
      <c r="B3" s="100"/>
      <c r="C3" s="100"/>
      <c r="D3" s="101"/>
      <c r="E3" s="100"/>
      <c r="F3" s="101"/>
      <c r="G3" s="101"/>
      <c r="H3" s="101"/>
      <c r="I3" s="100"/>
      <c r="J3" s="102" t="s">
        <v>33</v>
      </c>
    </row>
    <row r="4" spans="1:10" ht="12.75" thickBot="1">
      <c r="A4" s="103" t="s">
        <v>25</v>
      </c>
      <c r="B4" s="103"/>
      <c r="C4" s="104"/>
      <c r="D4" s="105"/>
      <c r="E4" s="105"/>
      <c r="F4" s="106"/>
      <c r="G4" s="107"/>
      <c r="H4" s="108"/>
      <c r="I4" s="265" t="s">
        <v>34</v>
      </c>
      <c r="J4" s="265"/>
    </row>
    <row r="5" spans="1:10" ht="13.2">
      <c r="A5" s="109"/>
      <c r="B5" s="109"/>
      <c r="C5" s="110"/>
      <c r="D5" s="110"/>
      <c r="E5" s="110"/>
      <c r="F5" s="109"/>
      <c r="G5" s="109"/>
      <c r="H5" s="109"/>
      <c r="I5" s="110"/>
      <c r="J5" s="111"/>
    </row>
    <row r="6" ht="12.75">
      <c r="F6" s="112"/>
    </row>
    <row r="7" spans="1:5" ht="15" customHeight="1">
      <c r="A7" s="114">
        <v>1</v>
      </c>
      <c r="B7" s="241" t="s">
        <v>35</v>
      </c>
      <c r="C7" s="281" t="s">
        <v>120</v>
      </c>
      <c r="D7" s="115"/>
      <c r="E7" s="115"/>
    </row>
    <row r="8" spans="2:6" ht="15" customHeight="1">
      <c r="B8" s="242"/>
      <c r="C8" s="282"/>
      <c r="E8" s="118"/>
      <c r="F8" s="115"/>
    </row>
    <row r="9" spans="1:12" ht="15" customHeight="1">
      <c r="A9" s="114">
        <v>2</v>
      </c>
      <c r="B9" s="241"/>
      <c r="C9" s="281"/>
      <c r="D9" s="115"/>
      <c r="E9" s="120"/>
      <c r="G9" s="121"/>
      <c r="H9" s="122"/>
      <c r="I9" s="122"/>
      <c r="J9" s="122"/>
      <c r="K9" s="123"/>
      <c r="L9" s="124"/>
    </row>
    <row r="10" spans="2:12" ht="15" customHeight="1">
      <c r="B10" s="242"/>
      <c r="C10" s="282"/>
      <c r="G10" s="115" t="s">
        <v>120</v>
      </c>
      <c r="H10" s="122"/>
      <c r="I10" s="122"/>
      <c r="J10" s="122"/>
      <c r="K10" s="123"/>
      <c r="L10" s="124"/>
    </row>
    <row r="11" spans="1:12" ht="15" customHeight="1">
      <c r="A11" s="114">
        <v>3</v>
      </c>
      <c r="B11" s="241"/>
      <c r="C11" s="281"/>
      <c r="D11" s="115"/>
      <c r="E11" s="115"/>
      <c r="G11" s="246" t="s">
        <v>117</v>
      </c>
      <c r="H11" s="122"/>
      <c r="I11" s="122"/>
      <c r="J11" s="122"/>
      <c r="K11" s="123"/>
      <c r="L11" s="124"/>
    </row>
    <row r="12" spans="2:12" ht="15" customHeight="1">
      <c r="B12" s="242"/>
      <c r="C12" s="282"/>
      <c r="E12" s="118"/>
      <c r="F12" s="119"/>
      <c r="G12" s="125"/>
      <c r="H12" s="122"/>
      <c r="I12" s="122"/>
      <c r="J12" s="122"/>
      <c r="K12" s="123"/>
      <c r="L12" s="124"/>
    </row>
    <row r="13" spans="1:12" ht="15" customHeight="1" thickBot="1">
      <c r="A13" s="114">
        <v>4</v>
      </c>
      <c r="B13" s="241" t="s">
        <v>36</v>
      </c>
      <c r="C13" s="281" t="s">
        <v>136</v>
      </c>
      <c r="D13" s="115"/>
      <c r="E13" s="120"/>
      <c r="G13" s="126"/>
      <c r="H13" s="127"/>
      <c r="I13" s="122"/>
      <c r="J13" s="122"/>
      <c r="K13" s="123"/>
      <c r="L13" s="124"/>
    </row>
    <row r="14" spans="2:12" ht="15" customHeight="1">
      <c r="B14" s="242"/>
      <c r="C14" s="282"/>
      <c r="G14" s="126"/>
      <c r="H14" s="266" t="s">
        <v>123</v>
      </c>
      <c r="I14" s="267"/>
      <c r="J14" s="122"/>
      <c r="K14" s="123"/>
      <c r="L14" s="124"/>
    </row>
    <row r="15" spans="1:12" ht="15" customHeight="1" thickBot="1">
      <c r="A15" s="114">
        <v>5</v>
      </c>
      <c r="B15" s="241" t="s">
        <v>37</v>
      </c>
      <c r="C15" s="281" t="s">
        <v>137</v>
      </c>
      <c r="D15" s="115"/>
      <c r="E15" s="115"/>
      <c r="G15" s="126"/>
      <c r="H15" s="268" t="s">
        <v>117</v>
      </c>
      <c r="I15" s="269"/>
      <c r="J15" s="122"/>
      <c r="K15" s="123"/>
      <c r="L15" s="124"/>
    </row>
    <row r="16" spans="2:12" ht="15" customHeight="1">
      <c r="B16" s="242"/>
      <c r="C16" s="282"/>
      <c r="E16" s="118"/>
      <c r="F16" s="115"/>
      <c r="G16" s="128"/>
      <c r="H16" s="122"/>
      <c r="I16" s="122"/>
      <c r="J16" s="122"/>
      <c r="K16" s="123"/>
      <c r="L16" s="124"/>
    </row>
    <row r="17" spans="1:12" ht="15" customHeight="1">
      <c r="A17" s="114">
        <v>6</v>
      </c>
      <c r="B17" s="241"/>
      <c r="C17" s="281"/>
      <c r="D17" s="115"/>
      <c r="E17" s="120"/>
      <c r="G17" s="125"/>
      <c r="H17" s="122"/>
      <c r="I17" s="122"/>
      <c r="J17" s="122"/>
      <c r="K17" s="123"/>
      <c r="L17" s="124"/>
    </row>
    <row r="18" spans="2:12" ht="15" customHeight="1">
      <c r="B18" s="242"/>
      <c r="C18" s="282"/>
      <c r="G18" s="119" t="s">
        <v>121</v>
      </c>
      <c r="H18" s="121"/>
      <c r="I18" s="122"/>
      <c r="J18" s="122"/>
      <c r="K18" s="123"/>
      <c r="L18" s="124"/>
    </row>
    <row r="19" spans="1:12" ht="15" customHeight="1">
      <c r="A19" s="114">
        <v>7</v>
      </c>
      <c r="B19" s="241"/>
      <c r="C19" s="281"/>
      <c r="D19" s="115"/>
      <c r="E19" s="115"/>
      <c r="G19" s="245" t="s">
        <v>116</v>
      </c>
      <c r="H19" s="122"/>
      <c r="I19" s="122"/>
      <c r="J19" s="122"/>
      <c r="K19" s="123"/>
      <c r="L19" s="124"/>
    </row>
    <row r="20" spans="2:12" ht="15" customHeight="1">
      <c r="B20" s="242"/>
      <c r="C20" s="282"/>
      <c r="E20" s="118"/>
      <c r="F20" s="115"/>
      <c r="G20" s="121"/>
      <c r="H20" s="122"/>
      <c r="I20" s="122"/>
      <c r="J20" s="122"/>
      <c r="K20" s="123"/>
      <c r="L20" s="124"/>
    </row>
    <row r="21" spans="1:12" ht="15" customHeight="1">
      <c r="A21" s="114">
        <v>8</v>
      </c>
      <c r="B21" s="241" t="s">
        <v>38</v>
      </c>
      <c r="C21" s="281" t="s">
        <v>122</v>
      </c>
      <c r="D21" s="115"/>
      <c r="E21" s="120"/>
      <c r="G21" s="122"/>
      <c r="H21" s="122"/>
      <c r="I21" s="122"/>
      <c r="J21" s="122"/>
      <c r="K21" s="123"/>
      <c r="L21" s="124"/>
    </row>
    <row r="22" spans="2:12" ht="12" customHeight="1">
      <c r="B22" s="117"/>
      <c r="C22" s="90"/>
      <c r="G22" s="122"/>
      <c r="H22" s="122"/>
      <c r="K22" s="123"/>
      <c r="L22" s="124"/>
    </row>
    <row r="23" spans="2:12" ht="12.75">
      <c r="B23" s="113"/>
      <c r="G23" s="122"/>
      <c r="H23" s="122"/>
      <c r="I23" s="122"/>
      <c r="J23" s="270"/>
      <c r="K23" s="270"/>
      <c r="L23" s="129"/>
    </row>
    <row r="24" spans="2:12" ht="12.75">
      <c r="B24" s="113"/>
      <c r="F24" s="81"/>
      <c r="G24" s="122"/>
      <c r="H24" s="122"/>
      <c r="I24" s="122"/>
      <c r="J24" s="122"/>
      <c r="K24" s="130"/>
      <c r="L24" s="129"/>
    </row>
    <row r="25" spans="2:12" ht="12.75">
      <c r="B25" s="113"/>
      <c r="G25" s="122"/>
      <c r="H25" s="122"/>
      <c r="I25" s="122"/>
      <c r="J25" s="122"/>
      <c r="K25" s="130"/>
      <c r="L25" s="129"/>
    </row>
    <row r="26" spans="2:12" ht="12.75">
      <c r="B26" s="113"/>
      <c r="G26" s="81"/>
      <c r="H26" s="122"/>
      <c r="I26" s="122"/>
      <c r="J26" s="122"/>
      <c r="K26" s="130"/>
      <c r="L26" s="129"/>
    </row>
    <row r="27" spans="2:12" ht="12.75">
      <c r="B27" s="113"/>
      <c r="G27" s="127"/>
      <c r="H27" s="122"/>
      <c r="I27" s="122"/>
      <c r="J27" s="122"/>
      <c r="K27" s="130"/>
      <c r="L27" s="129"/>
    </row>
    <row r="28" spans="2:12" ht="12.75">
      <c r="B28" s="113"/>
      <c r="F28" s="81"/>
      <c r="G28" s="122"/>
      <c r="H28" s="122"/>
      <c r="I28" s="122"/>
      <c r="J28" s="122"/>
      <c r="K28" s="130"/>
      <c r="L28" s="129"/>
    </row>
    <row r="29" spans="2:12" ht="12.75">
      <c r="B29" s="113"/>
      <c r="G29" s="127"/>
      <c r="H29" s="127"/>
      <c r="I29" s="122"/>
      <c r="J29" s="122"/>
      <c r="K29" s="130"/>
      <c r="L29" s="129"/>
    </row>
    <row r="30" spans="2:12" ht="12.75">
      <c r="B30" s="113"/>
      <c r="G30" s="127"/>
      <c r="H30" s="81"/>
      <c r="I30" s="122"/>
      <c r="J30" s="122"/>
      <c r="K30" s="130"/>
      <c r="L30" s="129"/>
    </row>
    <row r="31" spans="2:12" ht="12.75">
      <c r="B31" s="113"/>
      <c r="G31" s="127"/>
      <c r="H31" s="127"/>
      <c r="I31" s="122"/>
      <c r="J31" s="122"/>
      <c r="K31" s="123"/>
      <c r="L31" s="124"/>
    </row>
    <row r="32" spans="2:12" ht="12.75">
      <c r="B32" s="113"/>
      <c r="F32" s="81"/>
      <c r="G32" s="122"/>
      <c r="H32" s="122"/>
      <c r="I32" s="122"/>
      <c r="J32" s="122"/>
      <c r="K32" s="123"/>
      <c r="L32" s="124"/>
    </row>
    <row r="33" spans="2:12" ht="12.75">
      <c r="B33" s="113"/>
      <c r="G33" s="122"/>
      <c r="H33" s="122"/>
      <c r="I33" s="122"/>
      <c r="J33" s="122"/>
      <c r="K33" s="123"/>
      <c r="L33" s="124"/>
    </row>
    <row r="34" spans="2:12" ht="12.75">
      <c r="B34" s="113"/>
      <c r="G34" s="81"/>
      <c r="H34" s="122"/>
      <c r="I34" s="122"/>
      <c r="J34" s="122"/>
      <c r="K34" s="123"/>
      <c r="L34" s="124"/>
    </row>
    <row r="35" spans="2:12" ht="12.75">
      <c r="B35" s="113"/>
      <c r="G35" s="127"/>
      <c r="H35" s="122"/>
      <c r="I35" s="122"/>
      <c r="J35" s="122"/>
      <c r="K35" s="123"/>
      <c r="L35" s="124"/>
    </row>
    <row r="36" spans="2:12" ht="12.75">
      <c r="B36" s="113"/>
      <c r="F36" s="81"/>
      <c r="G36" s="122"/>
      <c r="H36" s="122"/>
      <c r="I36" s="122"/>
      <c r="J36" s="122"/>
      <c r="K36" s="123"/>
      <c r="L36" s="124"/>
    </row>
    <row r="37" spans="2:12" ht="12.75">
      <c r="B37" s="113"/>
      <c r="G37" s="122"/>
      <c r="H37" s="122"/>
      <c r="I37" s="122"/>
      <c r="J37" s="122"/>
      <c r="K37" s="123"/>
      <c r="L37" s="124"/>
    </row>
    <row r="38" spans="2:12" ht="12.75">
      <c r="B38" s="113"/>
      <c r="G38" s="122"/>
      <c r="H38" s="122"/>
      <c r="J38" s="122"/>
      <c r="K38" s="123"/>
      <c r="L38" s="124"/>
    </row>
    <row r="39" spans="2:12" ht="12.75">
      <c r="B39" s="113"/>
      <c r="G39" s="122"/>
      <c r="H39" s="122"/>
      <c r="I39" s="131"/>
      <c r="J39" s="122"/>
      <c r="K39" s="123"/>
      <c r="L39" s="124"/>
    </row>
    <row r="40" spans="2:12" ht="12.75">
      <c r="B40" s="113"/>
      <c r="F40" s="81"/>
      <c r="G40" s="122"/>
      <c r="H40" s="122"/>
      <c r="I40" s="122"/>
      <c r="J40" s="122"/>
      <c r="K40" s="123"/>
      <c r="L40" s="124"/>
    </row>
    <row r="41" spans="2:12" ht="12.75">
      <c r="B41" s="113"/>
      <c r="G41" s="122"/>
      <c r="H41" s="122"/>
      <c r="I41" s="122"/>
      <c r="J41" s="122"/>
      <c r="K41" s="123"/>
      <c r="L41" s="124"/>
    </row>
    <row r="42" spans="2:12" ht="12.75">
      <c r="B42" s="113"/>
      <c r="G42" s="81"/>
      <c r="H42" s="122"/>
      <c r="I42" s="122"/>
      <c r="J42" s="122"/>
      <c r="K42" s="123"/>
      <c r="L42" s="124"/>
    </row>
    <row r="43" spans="2:12" ht="12.75">
      <c r="B43" s="113"/>
      <c r="G43" s="127"/>
      <c r="H43" s="122"/>
      <c r="I43" s="122"/>
      <c r="J43" s="122"/>
      <c r="K43" s="123"/>
      <c r="L43" s="124"/>
    </row>
    <row r="44" spans="2:12" ht="12.75">
      <c r="B44" s="113"/>
      <c r="F44" s="81"/>
      <c r="G44" s="122"/>
      <c r="H44" s="122"/>
      <c r="I44" s="122"/>
      <c r="J44" s="122"/>
      <c r="K44" s="123"/>
      <c r="L44" s="124"/>
    </row>
    <row r="45" spans="2:12" ht="12.75">
      <c r="B45" s="113"/>
      <c r="G45" s="127"/>
      <c r="H45" s="127"/>
      <c r="I45" s="127"/>
      <c r="J45" s="122"/>
      <c r="K45" s="123"/>
      <c r="L45" s="124"/>
    </row>
    <row r="46" spans="2:12" ht="12.75">
      <c r="B46" s="113"/>
      <c r="G46" s="127"/>
      <c r="H46" s="81"/>
      <c r="I46" s="127"/>
      <c r="J46" s="122"/>
      <c r="K46" s="123"/>
      <c r="L46" s="124"/>
    </row>
    <row r="47" spans="2:12" ht="12.75">
      <c r="B47" s="113"/>
      <c r="G47" s="127"/>
      <c r="H47" s="127"/>
      <c r="I47" s="127"/>
      <c r="J47" s="122"/>
      <c r="K47" s="123"/>
      <c r="L47" s="124"/>
    </row>
    <row r="48" spans="2:12" ht="12.75">
      <c r="B48" s="113"/>
      <c r="F48" s="81"/>
      <c r="G48" s="127"/>
      <c r="H48" s="127"/>
      <c r="I48" s="127"/>
      <c r="J48" s="122"/>
      <c r="K48" s="123"/>
      <c r="L48" s="124"/>
    </row>
    <row r="49" spans="2:12" ht="12.75">
      <c r="B49" s="113"/>
      <c r="C49" s="122"/>
      <c r="G49" s="122"/>
      <c r="H49" s="122"/>
      <c r="I49" s="122"/>
      <c r="J49" s="122"/>
      <c r="K49" s="123"/>
      <c r="L49" s="124"/>
    </row>
    <row r="50" spans="2:12" ht="12.75">
      <c r="B50" s="113"/>
      <c r="G50" s="81"/>
      <c r="H50" s="122"/>
      <c r="I50" s="122"/>
      <c r="J50" s="122"/>
      <c r="K50" s="123"/>
      <c r="L50" s="124"/>
    </row>
    <row r="51" spans="2:12" ht="12.75">
      <c r="B51" s="113"/>
      <c r="G51" s="127"/>
      <c r="H51" s="122"/>
      <c r="I51" s="122"/>
      <c r="J51" s="122"/>
      <c r="K51" s="123"/>
      <c r="L51" s="124"/>
    </row>
    <row r="52" spans="2:12" ht="12.75">
      <c r="B52" s="113"/>
      <c r="F52" s="81"/>
      <c r="H52" s="122"/>
      <c r="I52" s="122"/>
      <c r="J52" s="122"/>
      <c r="K52" s="123"/>
      <c r="L52" s="124"/>
    </row>
    <row r="53" ht="12.75">
      <c r="B53" s="113"/>
    </row>
  </sheetData>
  <mergeCells count="4">
    <mergeCell ref="I4:J4"/>
    <mergeCell ref="H14:I14"/>
    <mergeCell ref="H15:I15"/>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049"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2050"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6B5A2-9D3A-4DB3-B669-12F3714B62B6}">
  <dimension ref="A1:IU213"/>
  <sheetViews>
    <sheetView showGridLines="0" showZeros="0" zoomScale="50" zoomScaleNormal="50" workbookViewId="0" topLeftCell="A1">
      <selection activeCell="AL5" sqref="AL5"/>
    </sheetView>
  </sheetViews>
  <sheetFormatPr defaultColWidth="15.28125" defaultRowHeight="12.75"/>
  <cols>
    <col min="1" max="1" width="7.57421875" style="74" customWidth="1"/>
    <col min="2" max="2" width="5.57421875" style="74" customWidth="1"/>
    <col min="3" max="3" width="13.7109375" style="74" customWidth="1"/>
    <col min="4" max="4" width="47.57421875" style="74" customWidth="1"/>
    <col min="5" max="5" width="31.140625" style="74" customWidth="1"/>
    <col min="6" max="6" width="19.28125" style="74" customWidth="1"/>
    <col min="7" max="10" width="18.57421875" style="74" customWidth="1"/>
    <col min="11" max="11" width="14.28125" style="74" customWidth="1"/>
    <col min="12" max="12" width="16.00390625" style="74" customWidth="1"/>
    <col min="13" max="13" width="5.00390625" style="75"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59" t="s">
        <v>0</v>
      </c>
      <c r="I1" s="259"/>
      <c r="J1" s="259"/>
      <c r="K1" s="259"/>
      <c r="L1" s="259"/>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60"/>
      <c r="I2" s="7" t="s">
        <v>1</v>
      </c>
      <c r="J2" s="7"/>
      <c r="K2" s="8"/>
      <c r="L2" s="9"/>
      <c r="N2" s="3"/>
      <c r="O2" s="10" t="str">
        <f>'[3]vnos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60"/>
      <c r="I3" s="12" t="s">
        <v>2</v>
      </c>
      <c r="J3" s="12"/>
      <c r="K3" s="13">
        <f>'[3]vnos podatkov'!$A$8</f>
        <v>0</v>
      </c>
      <c r="L3" s="134"/>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61" t="s">
        <v>3</v>
      </c>
      <c r="D4" s="261"/>
      <c r="E4" s="262" t="s">
        <v>139</v>
      </c>
      <c r="F4" s="262">
        <f>'[3]vnos podatkov'!$C$10</f>
        <v>0</v>
      </c>
      <c r="G4" s="263">
        <f>'[3]vnos podatkov'!$C$10</f>
        <v>0</v>
      </c>
      <c r="H4" s="263">
        <f>'[3]vnos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61" t="s">
        <v>5</v>
      </c>
      <c r="D5" s="261"/>
      <c r="E5" s="262" t="str">
        <f>'[3]vnos podatkov'!$A$6</f>
        <v>OP 8-11 - MIDI TENIS</v>
      </c>
      <c r="F5" s="262"/>
      <c r="G5" s="263"/>
      <c r="H5" s="263"/>
      <c r="I5" s="264" t="s">
        <v>39</v>
      </c>
      <c r="J5" s="264"/>
      <c r="K5" s="21"/>
      <c r="L5" s="135"/>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67.5" customHeight="1" thickBot="1">
      <c r="A7" s="1"/>
      <c r="B7" s="271" t="s">
        <v>40</v>
      </c>
      <c r="C7" s="272"/>
      <c r="D7" s="273"/>
      <c r="E7" s="24"/>
      <c r="F7" s="25"/>
      <c r="G7" s="251"/>
      <c r="H7" s="251"/>
      <c r="I7" s="251"/>
      <c r="J7" s="251"/>
      <c r="K7" s="252" t="s">
        <v>8</v>
      </c>
      <c r="L7" s="252" t="s">
        <v>9</v>
      </c>
      <c r="M7" s="75"/>
      <c r="N7" s="27"/>
      <c r="O7" s="256" t="s">
        <v>10</v>
      </c>
      <c r="P7" s="257"/>
      <c r="Q7" s="257"/>
      <c r="R7" s="257"/>
      <c r="S7" s="258"/>
      <c r="T7" s="136"/>
      <c r="U7" s="136"/>
      <c r="V7" s="136"/>
      <c r="W7" s="136"/>
      <c r="X7" s="136"/>
      <c r="Y7" s="136"/>
      <c r="Z7" s="136"/>
      <c r="AA7" s="136"/>
      <c r="AB7" s="136"/>
      <c r="AC7" s="136"/>
      <c r="AD7" s="136"/>
      <c r="AE7" s="136"/>
      <c r="AF7" s="136"/>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51"/>
      <c r="H8" s="251"/>
      <c r="I8" s="251"/>
      <c r="J8" s="251"/>
      <c r="K8" s="252"/>
      <c r="L8" s="252"/>
      <c r="M8" s="75"/>
      <c r="N8" s="31"/>
      <c r="O8" s="32" t="s">
        <v>11</v>
      </c>
      <c r="P8" s="32" t="s">
        <v>12</v>
      </c>
      <c r="Q8" s="32" t="s">
        <v>13</v>
      </c>
      <c r="R8" s="32" t="s">
        <v>14</v>
      </c>
      <c r="S8" s="33"/>
      <c r="T8" s="33"/>
      <c r="U8" s="33"/>
      <c r="V8" s="33"/>
      <c r="W8" s="137"/>
      <c r="X8" s="32" t="s">
        <v>11</v>
      </c>
      <c r="Y8" s="32" t="s">
        <v>12</v>
      </c>
      <c r="Z8" s="32" t="s">
        <v>13</v>
      </c>
      <c r="AA8" s="32" t="s">
        <v>14</v>
      </c>
      <c r="AB8" s="137"/>
      <c r="AC8" s="137"/>
      <c r="AD8" s="137"/>
      <c r="AE8" s="137"/>
      <c r="AF8" s="34" t="s">
        <v>16</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9" customHeight="1">
      <c r="A9" s="36">
        <v>3</v>
      </c>
      <c r="B9" s="37">
        <v>1</v>
      </c>
      <c r="C9" s="38" t="str">
        <f>UPPER(IF($A9="","",VLOOKUP($A9,'[3]ž round robin žrebna lista'!$A$7:$R$128,2)))</f>
        <v/>
      </c>
      <c r="D9" s="39" t="str">
        <f>UPPER(IF($A9="","",VLOOKUP($A9,'[3]ž round robin žrebna lista'!$A$7:$R$128,3)))</f>
        <v>KRAJNC, ALEKSANDRA</v>
      </c>
      <c r="E9" s="39" t="str">
        <f>PROPER(IF($A9="","",VLOOKUP($A9,'[3]ž round robin žrebna lista'!$A$7:$R$128,4)))</f>
        <v/>
      </c>
      <c r="F9" s="40" t="str">
        <f>UPPER(IF($A9="","",VLOOKUP($A9,'[3]ž round robin žrebna lista'!$A$7:$R$128,5)))</f>
        <v/>
      </c>
      <c r="G9" s="41"/>
      <c r="H9" s="42" t="s">
        <v>49</v>
      </c>
      <c r="I9" s="42" t="s">
        <v>117</v>
      </c>
      <c r="J9" s="42"/>
      <c r="K9" s="43">
        <v>1</v>
      </c>
      <c r="L9" s="43">
        <v>2</v>
      </c>
      <c r="M9" s="75">
        <f>IF($A9="","",VLOOKUP($A9,'[3]ž round robin žrebna lista'!$A$7:$R$128,14))</f>
        <v>0</v>
      </c>
      <c r="N9" s="4">
        <v>1</v>
      </c>
      <c r="O9" s="45" t="str">
        <f>UPPER(IF($A9="","",VLOOKUP($A9,'[3]ž round robin žrebna lista'!$A$7:$R$128,2)))</f>
        <v/>
      </c>
      <c r="P9" s="45" t="str">
        <f>UPPER(IF($A9="","",VLOOKUP($A9,'[3]ž round robin žrebna lista'!$A$7:$R$128,3)))</f>
        <v>KRAJNC, ALEKSANDRA</v>
      </c>
      <c r="Q9" s="45" t="str">
        <f>PROPER(IF($A9="","",VLOOKUP($A9,'[3]ž round robin žrebna lista'!$A$7:$R$128,4)))</f>
        <v/>
      </c>
      <c r="R9" s="45" t="str">
        <f>UPPER(IF($A9="","",VLOOKUP($A9,'[3]ž round robin žrebna lista'!$A$7:$R$128,5)))</f>
        <v/>
      </c>
      <c r="S9" s="138"/>
      <c r="T9" s="47"/>
      <c r="U9" s="47"/>
      <c r="V9" s="47"/>
      <c r="W9" s="4">
        <v>1</v>
      </c>
      <c r="X9" s="45" t="str">
        <f>UPPER(IF($A9="","",VLOOKUP($A9,'[3]ž round robin žrebna lista'!$A$7:$R$128,2)))</f>
        <v/>
      </c>
      <c r="Y9" s="45" t="str">
        <f>UPPER(IF($A9="","",VLOOKUP($A9,'[3]ž round robin žrebna lista'!$A$7:$R$128,3)))</f>
        <v>KRAJNC, ALEKSANDRA</v>
      </c>
      <c r="Z9" s="45" t="str">
        <f>PROPER(IF($A9="","",VLOOKUP($A9,'[3]ž round robin žrebna lista'!$A$7:$R$128,4)))</f>
        <v/>
      </c>
      <c r="AA9" s="45" t="str">
        <f>UPPER(IF($A9="","",VLOOKUP($A9,'[3]ž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6">
        <v>4</v>
      </c>
      <c r="B10" s="37">
        <v>2</v>
      </c>
      <c r="C10" s="38" t="str">
        <f>UPPER(IF($A10="","",VLOOKUP($A10,'[3]ž round robin žrebna lista'!$A$7:$R$128,2)))</f>
        <v/>
      </c>
      <c r="D10" s="39" t="str">
        <f>UPPER(IF($A10="","",VLOOKUP($A10,'[3]ž round robin žrebna lista'!$A$7:$R$128,3)))</f>
        <v>LOVŠIN, AJDA</v>
      </c>
      <c r="E10" s="39" t="str">
        <f>PROPER(IF($A10="","",VLOOKUP($A10,'[3]ž round robin žrebna lista'!$A$7:$R$128,4)))</f>
        <v/>
      </c>
      <c r="F10" s="40" t="str">
        <f>UPPER(IF($A10="","",VLOOKUP($A10,'[3]ž round robin žrebna lista'!$A$7:$R$128,5)))</f>
        <v/>
      </c>
      <c r="G10" s="42" t="s">
        <v>116</v>
      </c>
      <c r="H10" s="41"/>
      <c r="I10" s="42" t="s">
        <v>117</v>
      </c>
      <c r="J10" s="42"/>
      <c r="K10" s="43">
        <v>2</v>
      </c>
      <c r="L10" s="43">
        <v>1</v>
      </c>
      <c r="M10" s="75">
        <f>IF($A10="","",VLOOKUP($A10,'[3]ž round robin žrebna lista'!$A$7:$R$128,14))</f>
        <v>0</v>
      </c>
      <c r="N10" s="4">
        <v>2</v>
      </c>
      <c r="O10" s="45" t="str">
        <f>UPPER(IF($A10="","",VLOOKUP($A10,'[3]ž round robin žrebna lista'!$A$7:$R$128,2)))</f>
        <v/>
      </c>
      <c r="P10" s="45" t="str">
        <f>UPPER(IF($A10="","",VLOOKUP($A10,'[3]ž round robin žrebna lista'!$A$7:$R$128,3)))</f>
        <v>LOVŠIN, AJDA</v>
      </c>
      <c r="Q10" s="45" t="str">
        <f>PROPER(IF($A10="","",VLOOKUP($A10,'[3]ž round robin žrebna lista'!$A$7:$R$128,4)))</f>
        <v/>
      </c>
      <c r="R10" s="45" t="str">
        <f>UPPER(IF($A10="","",VLOOKUP($A10,'[3]ž round robin žrebna lista'!$A$7:$R$128,5)))</f>
        <v/>
      </c>
      <c r="S10" s="47"/>
      <c r="T10" s="138"/>
      <c r="U10" s="47"/>
      <c r="V10" s="47"/>
      <c r="W10" s="4">
        <v>2</v>
      </c>
      <c r="X10" s="45" t="str">
        <f>UPPER(IF($A10="","",VLOOKUP($A10,'[3]ž round robin žrebna lista'!$A$7:$R$128,2)))</f>
        <v/>
      </c>
      <c r="Y10" s="45" t="str">
        <f>UPPER(IF($A10="","",VLOOKUP($A10,'[3]ž round robin žrebna lista'!$A$7:$R$128,3)))</f>
        <v>LOVŠIN, AJDA</v>
      </c>
      <c r="Z10" s="45" t="str">
        <f>PROPER(IF($A10="","",VLOOKUP($A10,'[3]ž round robin žrebna lista'!$A$7:$R$128,4)))</f>
        <v/>
      </c>
      <c r="AA10" s="45" t="str">
        <f>UPPER(IF($A10="","",VLOOKUP($A10,'[3]ž round robin žrebna lista'!$A$7:$R$128,5)))</f>
        <v/>
      </c>
      <c r="AB10" s="47" t="str">
        <f>IF(S10="","",IF(S10="1bb","1bb",IF(S10="2bb","2bb",IF(S10=1,0,M9))))</f>
        <v/>
      </c>
      <c r="AC10" s="46"/>
      <c r="AD10" s="47" t="str">
        <f>IF(U10="","",IF(U10="2bb","2bb",IF(U10="3bb","3bb",IF(U10=2,M11,0))))</f>
        <v/>
      </c>
      <c r="AE10" s="47"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6">
        <v>7</v>
      </c>
      <c r="B11" s="49">
        <v>3</v>
      </c>
      <c r="C11" s="38" t="str">
        <f>UPPER(IF($A11="","",VLOOKUP($A11,'[3]ž round robin žrebna lista'!$A$7:$R$128,2)))</f>
        <v/>
      </c>
      <c r="D11" s="39" t="str">
        <f>UPPER(IF($A11="","",VLOOKUP($A11,'[3]ž round robin žrebna lista'!$A$7:$R$128,3)))</f>
        <v>SNEZIC, MIA</v>
      </c>
      <c r="E11" s="39" t="str">
        <f>PROPER(IF($A11="","",VLOOKUP($A11,'[3]ž round robin žrebna lista'!$A$7:$R$128,4)))</f>
        <v/>
      </c>
      <c r="F11" s="40" t="str">
        <f>UPPER(IF($A11="","",VLOOKUP($A11,'[3]ž round robin žrebna lista'!$A$7:$R$128,5)))</f>
        <v/>
      </c>
      <c r="G11" s="42" t="s">
        <v>115</v>
      </c>
      <c r="H11" s="42" t="s">
        <v>115</v>
      </c>
      <c r="I11" s="41"/>
      <c r="J11" s="42"/>
      <c r="K11" s="43" t="s">
        <v>118</v>
      </c>
      <c r="L11" s="43">
        <v>3</v>
      </c>
      <c r="M11" s="75">
        <f>IF($A11="","",VLOOKUP($A11,'[3]ž round robin žrebna lista'!$A$7:$R$128,14))</f>
        <v>0</v>
      </c>
      <c r="N11" s="4">
        <v>3</v>
      </c>
      <c r="O11" s="45" t="str">
        <f>UPPER(IF($A11="","",VLOOKUP($A11,'[3]ž round robin žrebna lista'!$A$7:$R$128,2)))</f>
        <v/>
      </c>
      <c r="P11" s="45" t="str">
        <f>UPPER(IF($A11="","",VLOOKUP($A11,'[3]ž round robin žrebna lista'!$A$7:$R$128,3)))</f>
        <v>SNEZIC, MIA</v>
      </c>
      <c r="Q11" s="45" t="str">
        <f>PROPER(IF($A11="","",VLOOKUP($A11,'[3]ž round robin žrebna lista'!$A$7:$R$128,4)))</f>
        <v/>
      </c>
      <c r="R11" s="45" t="str">
        <f>UPPER(IF($A11="","",VLOOKUP($A11,'[3]ž round robin žrebna lista'!$A$7:$R$128,5)))</f>
        <v/>
      </c>
      <c r="S11" s="47"/>
      <c r="T11" s="47"/>
      <c r="U11" s="138"/>
      <c r="V11" s="47"/>
      <c r="W11" s="4">
        <v>3</v>
      </c>
      <c r="X11" s="45" t="str">
        <f>UPPER(IF($A11="","",VLOOKUP($A11,'[3]ž round robin žrebna lista'!$A$7:$R$128,2)))</f>
        <v/>
      </c>
      <c r="Y11" s="45" t="str">
        <f>UPPER(IF($A11="","",VLOOKUP($A11,'[3]ž round robin žrebna lista'!$A$7:$R$128,3)))</f>
        <v>SNEZIC, MIA</v>
      </c>
      <c r="Z11" s="45" t="str">
        <f>PROPER(IF($A11="","",VLOOKUP($A11,'[3]ž round robin žrebna lista'!$A$7:$R$128,4)))</f>
        <v/>
      </c>
      <c r="AA11" s="45" t="str">
        <f>UPPER(IF($A11="","",VLOOKUP($A11,'[3]ž round robin žrebna lista'!$A$7:$R$128,5)))</f>
        <v/>
      </c>
      <c r="AB11" s="47" t="str">
        <f>IF(S11="","",IF(S11="1bb","1bb",IF(S11="3bb","3bb",IF(S11=1,0,M9))))</f>
        <v/>
      </c>
      <c r="AC11" s="47" t="str">
        <f>IF(T11="","",IF(T11="2bb","2bb",IF(T11="3bb","3bb",IF(T11=2,0,M10))))</f>
        <v/>
      </c>
      <c r="AD11" s="46"/>
      <c r="AE11" s="47"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6"/>
      <c r="B12" s="37">
        <v>4</v>
      </c>
      <c r="C12" s="38" t="str">
        <f>UPPER(IF($A12="","",VLOOKUP($A12,'[3]ž round robin žrebna lista'!$A$7:$R$128,2)))</f>
        <v/>
      </c>
      <c r="D12" s="39" t="str">
        <f>UPPER(IF($A12="","",VLOOKUP($A12,'[3]ž round robin žrebna lista'!$A$7:$R$128,3)))</f>
        <v/>
      </c>
      <c r="E12" s="39" t="str">
        <f>PROPER(IF($A12="","",VLOOKUP($A12,'[3]ž round robin žrebna lista'!$A$7:$R$128,4)))</f>
        <v/>
      </c>
      <c r="F12" s="40" t="str">
        <f>UPPER(IF($A12="","",VLOOKUP($A12,'[3]ž round robin žrebna lista'!$A$7:$R$128,5)))</f>
        <v/>
      </c>
      <c r="G12" s="42"/>
      <c r="H12" s="42"/>
      <c r="I12" s="42"/>
      <c r="J12" s="41"/>
      <c r="K12" s="43"/>
      <c r="L12" s="43"/>
      <c r="M12" s="75" t="str">
        <f>IF($A12="","",VLOOKUP($A12,'[3]ž round robin žrebna lista'!$A$7:$R$128,14))</f>
        <v/>
      </c>
      <c r="N12" s="4">
        <v>4</v>
      </c>
      <c r="O12" s="45" t="str">
        <f>UPPER(IF($A12="","",VLOOKUP($A12,'[3]ž round robin žrebna lista'!$A$7:$R$128,2)))</f>
        <v/>
      </c>
      <c r="P12" s="45" t="str">
        <f>UPPER(IF($A12="","",VLOOKUP($A12,'[3]ž round robin žrebna lista'!$A$7:$R$128,3)))</f>
        <v/>
      </c>
      <c r="Q12" s="45" t="str">
        <f>PROPER(IF($A12="","",VLOOKUP($A12,'[3]ž round robin žrebna lista'!$A$7:$R$128,4)))</f>
        <v/>
      </c>
      <c r="R12" s="45" t="str">
        <f>UPPER(IF($A12="","",VLOOKUP($A12,'[3]ž round robin žrebna lista'!$A$7:$R$128,5)))</f>
        <v/>
      </c>
      <c r="S12" s="47"/>
      <c r="T12" s="47"/>
      <c r="U12" s="47"/>
      <c r="V12" s="138"/>
      <c r="W12" s="4">
        <v>4</v>
      </c>
      <c r="X12" s="45" t="str">
        <f>UPPER(IF($A12="","",VLOOKUP($A12,'[3]ž round robin žrebna lista'!$A$7:$R$128,2)))</f>
        <v/>
      </c>
      <c r="Y12" s="45" t="str">
        <f>UPPER(IF($A12="","",VLOOKUP($A12,'[3]ž round robin žrebna lista'!$A$7:$R$128,3)))</f>
        <v/>
      </c>
      <c r="Z12" s="45" t="str">
        <f>PROPER(IF($A12="","",VLOOKUP($A12,'[3]ž round robin žrebna lista'!$A$7:$R$128,4)))</f>
        <v/>
      </c>
      <c r="AA12" s="45" t="str">
        <f>UPPER(IF($A12="","",VLOOKUP($A12,'[3]ž round robin žrebna lista'!$A$7:$R$128,5)))</f>
        <v/>
      </c>
      <c r="AB12" s="47" t="str">
        <f>IF(S12="","",IF(S12="1bb","1bb",IF(S12="4bb","4bb",IF(S12=1,0,M9))))</f>
        <v/>
      </c>
      <c r="AC12" s="47" t="str">
        <f>IF(T12="","",IF(T12="2bb","2bb",IF(T12="4bb","4bb",IF(T12=2,0,M10))))</f>
        <v/>
      </c>
      <c r="AD12" s="47" t="str">
        <f>IF(U12="","",IF(U12="3bb","3bb",IF(U12="4bb","4bb",IF(U12=3,0,M11))))</f>
        <v/>
      </c>
      <c r="AE12" s="46"/>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
      <c r="O13" s="11"/>
      <c r="P13" s="11"/>
      <c r="Q13" s="11"/>
      <c r="R13" s="11"/>
      <c r="S13" s="33"/>
      <c r="T13" s="33"/>
      <c r="U13" s="33"/>
      <c r="V13" s="139"/>
      <c r="W13" s="4"/>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271" t="s">
        <v>41</v>
      </c>
      <c r="C14" s="272"/>
      <c r="D14" s="273"/>
      <c r="E14" s="24"/>
      <c r="F14" s="25"/>
      <c r="G14" s="251"/>
      <c r="H14" s="251"/>
      <c r="I14" s="251"/>
      <c r="J14" s="251"/>
      <c r="K14" s="252" t="s">
        <v>8</v>
      </c>
      <c r="L14" s="252"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51"/>
      <c r="H15" s="251"/>
      <c r="I15" s="251"/>
      <c r="J15" s="251"/>
      <c r="K15" s="252"/>
      <c r="L15" s="252"/>
      <c r="M15" s="75"/>
      <c r="N15" s="31"/>
      <c r="O15" s="32" t="s">
        <v>11</v>
      </c>
      <c r="P15" s="32" t="s">
        <v>12</v>
      </c>
      <c r="Q15" s="32" t="s">
        <v>13</v>
      </c>
      <c r="R15" s="32" t="s">
        <v>14</v>
      </c>
      <c r="S15" s="33"/>
      <c r="T15" s="31"/>
      <c r="U15" s="31"/>
      <c r="V15" s="31"/>
      <c r="W15" s="31"/>
      <c r="X15" s="32" t="s">
        <v>11</v>
      </c>
      <c r="Y15" s="32" t="s">
        <v>12</v>
      </c>
      <c r="Z15" s="32" t="s">
        <v>13</v>
      </c>
      <c r="AA15" s="32" t="s">
        <v>14</v>
      </c>
      <c r="AB15" s="137"/>
      <c r="AC15" s="137"/>
      <c r="AD15" s="137"/>
      <c r="AE15" s="137"/>
      <c r="AF15" s="34" t="s">
        <v>16</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9" customHeight="1">
      <c r="A16" s="36">
        <v>1</v>
      </c>
      <c r="B16" s="37">
        <v>1</v>
      </c>
      <c r="C16" s="38" t="str">
        <f>UPPER(IF($A16="","",VLOOKUP($A16,'[3]ž round robin žrebna lista'!$A$7:$R$128,2)))</f>
        <v/>
      </c>
      <c r="D16" s="39" t="str">
        <f>UPPER(IF($A16="","",VLOOKUP($A16,'[3]ž round robin žrebna lista'!$A$7:$R$128,3)))</f>
        <v>EARLES, SCARLETT</v>
      </c>
      <c r="E16" s="39" t="str">
        <f>PROPER(IF($A16="","",VLOOKUP($A16,'[3]ž round robin žrebna lista'!$A$7:$R$128,4)))</f>
        <v/>
      </c>
      <c r="F16" s="40" t="str">
        <f>UPPER(IF($A16="","",VLOOKUP($A16,'[3]ž round robin žrebna lista'!$A$7:$R$128,5)))</f>
        <v/>
      </c>
      <c r="G16" s="41"/>
      <c r="H16" s="42" t="s">
        <v>111</v>
      </c>
      <c r="I16" s="42" t="s">
        <v>111</v>
      </c>
      <c r="J16" s="42"/>
      <c r="K16" s="43"/>
      <c r="L16" s="43"/>
      <c r="M16" s="75">
        <f>IF($A16="","",VLOOKUP($A16,'[3]ž round robin žrebna lista'!$A$7:$R$128,14))</f>
        <v>0</v>
      </c>
      <c r="N16" s="4">
        <v>1</v>
      </c>
      <c r="O16" s="45" t="str">
        <f>UPPER(IF($A16="","",VLOOKUP($A16,'[3]ž round robin žrebna lista'!$A$7:$R$128,2)))</f>
        <v/>
      </c>
      <c r="P16" s="45" t="str">
        <f>UPPER(IF($A16="","",VLOOKUP($A16,'[3]ž round robin žrebna lista'!$A$7:$R$128,3)))</f>
        <v>EARLES, SCARLETT</v>
      </c>
      <c r="Q16" s="45" t="str">
        <f>PROPER(IF($A16="","",VLOOKUP($A16,'[3]ž round robin žrebna lista'!$A$7:$R$128,4)))</f>
        <v/>
      </c>
      <c r="R16" s="45" t="str">
        <f>UPPER(IF($A16="","",VLOOKUP($A16,'[3]ž round robin žrebna lista'!$A$7:$R$128,5)))</f>
        <v/>
      </c>
      <c r="S16" s="138"/>
      <c r="T16" s="47"/>
      <c r="U16" s="47"/>
      <c r="V16" s="47"/>
      <c r="W16" s="4">
        <v>1</v>
      </c>
      <c r="X16" s="45" t="str">
        <f>UPPER(IF($A16="","",VLOOKUP($A16,'[3]ž round robin žrebna lista'!$A$7:$R$128,2)))</f>
        <v/>
      </c>
      <c r="Y16" s="45" t="str">
        <f>UPPER(IF($A16="","",VLOOKUP($A16,'[3]ž round robin žrebna lista'!$A$7:$R$128,3)))</f>
        <v>EARLES, SCARLETT</v>
      </c>
      <c r="Z16" s="45" t="str">
        <f>PROPER(IF($A16="","",VLOOKUP($A16,'[3]ž round robin žrebna lista'!$A$7:$R$128,4)))</f>
        <v/>
      </c>
      <c r="AA16" s="45" t="str">
        <f>UPPER(IF($A16="","",VLOOKUP($A16,'[3]ž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6">
        <v>5</v>
      </c>
      <c r="B17" s="37">
        <v>2</v>
      </c>
      <c r="C17" s="38" t="str">
        <f>UPPER(IF($A17="","",VLOOKUP($A17,'[3]ž round robin žrebna lista'!$A$7:$R$128,2)))</f>
        <v/>
      </c>
      <c r="D17" s="39" t="str">
        <f>UPPER(IF($A17="","",VLOOKUP($A17,'[3]ž round robin žrebna lista'!$A$7:$R$128,3)))</f>
        <v>MRKSA, KAROLINA</v>
      </c>
      <c r="E17" s="39" t="str">
        <f>PROPER(IF($A17="","",VLOOKUP($A17,'[3]ž round robin žrebna lista'!$A$7:$R$128,4)))</f>
        <v/>
      </c>
      <c r="F17" s="40" t="str">
        <f>UPPER(IF($A17="","",VLOOKUP($A17,'[3]ž round robin žrebna lista'!$A$7:$R$128,5)))</f>
        <v/>
      </c>
      <c r="G17" s="42" t="s">
        <v>111</v>
      </c>
      <c r="H17" s="41"/>
      <c r="I17" s="42" t="s">
        <v>49</v>
      </c>
      <c r="J17" s="42"/>
      <c r="K17" s="43" t="s">
        <v>118</v>
      </c>
      <c r="L17" s="43">
        <v>2</v>
      </c>
      <c r="M17" s="75">
        <f>IF($A17="","",VLOOKUP($A17,'[3]ž round robin žrebna lista'!$A$7:$R$128,14))</f>
        <v>0</v>
      </c>
      <c r="N17" s="4">
        <v>2</v>
      </c>
      <c r="O17" s="45" t="str">
        <f>UPPER(IF($A17="","",VLOOKUP($A17,'[3]ž round robin žrebna lista'!$A$7:$R$128,2)))</f>
        <v/>
      </c>
      <c r="P17" s="45" t="str">
        <f>UPPER(IF($A17="","",VLOOKUP($A17,'[3]ž round robin žrebna lista'!$A$7:$R$128,3)))</f>
        <v>MRKSA, KAROLINA</v>
      </c>
      <c r="Q17" s="45" t="str">
        <f>PROPER(IF($A17="","",VLOOKUP($A17,'[3]ž round robin žrebna lista'!$A$7:$R$128,4)))</f>
        <v/>
      </c>
      <c r="R17" s="45" t="str">
        <f>UPPER(IF($A17="","",VLOOKUP($A17,'[3]ž round robin žrebna lista'!$A$7:$R$128,5)))</f>
        <v/>
      </c>
      <c r="S17" s="47"/>
      <c r="T17" s="138"/>
      <c r="U17" s="47"/>
      <c r="V17" s="47"/>
      <c r="W17" s="4">
        <v>2</v>
      </c>
      <c r="X17" s="45" t="str">
        <f>UPPER(IF($A17="","",VLOOKUP($A17,'[3]ž round robin žrebna lista'!$A$7:$R$128,2)))</f>
        <v/>
      </c>
      <c r="Y17" s="45" t="str">
        <f>UPPER(IF($A17="","",VLOOKUP($A17,'[3]ž round robin žrebna lista'!$A$7:$R$128,3)))</f>
        <v>MRKSA, KAROLINA</v>
      </c>
      <c r="Z17" s="45" t="str">
        <f>PROPER(IF($A17="","",VLOOKUP($A17,'[3]ž round robin žrebna lista'!$A$7:$R$128,4)))</f>
        <v/>
      </c>
      <c r="AA17" s="45" t="str">
        <f>UPPER(IF($A17="","",VLOOKUP($A17,'[3]ž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6">
        <v>8</v>
      </c>
      <c r="B18" s="37">
        <v>3</v>
      </c>
      <c r="C18" s="38" t="str">
        <f>UPPER(IF($A18="","",VLOOKUP($A18,'[3]ž round robin žrebna lista'!$A$7:$R$128,2)))</f>
        <v/>
      </c>
      <c r="D18" s="39" t="str">
        <f>UPPER(IF($A18="","",VLOOKUP($A18,'[3]ž round robin žrebna lista'!$A$7:$R$128,3)))</f>
        <v>VILK PETANJEK, VANNA</v>
      </c>
      <c r="E18" s="39" t="str">
        <f>PROPER(IF($A18="","",VLOOKUP($A18,'[3]ž round robin žrebna lista'!$A$7:$R$128,4)))</f>
        <v/>
      </c>
      <c r="F18" s="40" t="str">
        <f>UPPER(IF($A18="","",VLOOKUP($A18,'[3]ž round robin žrebna lista'!$A$7:$R$128,5)))</f>
        <v/>
      </c>
      <c r="G18" s="42" t="s">
        <v>111</v>
      </c>
      <c r="H18" s="42" t="s">
        <v>116</v>
      </c>
      <c r="I18" s="41"/>
      <c r="J18" s="42"/>
      <c r="K18" s="43">
        <v>1</v>
      </c>
      <c r="L18" s="43">
        <v>1</v>
      </c>
      <c r="M18" s="75">
        <f>IF($A18="","",VLOOKUP($A18,'[3]ž round robin žrebna lista'!$A$7:$R$128,14))</f>
        <v>0</v>
      </c>
      <c r="N18" s="4">
        <v>3</v>
      </c>
      <c r="O18" s="45" t="str">
        <f>UPPER(IF($A18="","",VLOOKUP($A18,'[3]ž round robin žrebna lista'!$A$7:$R$128,2)))</f>
        <v/>
      </c>
      <c r="P18" s="45" t="str">
        <f>UPPER(IF($A18="","",VLOOKUP($A18,'[3]ž round robin žrebna lista'!$A$7:$R$128,3)))</f>
        <v>VILK PETANJEK, VANNA</v>
      </c>
      <c r="Q18" s="45" t="str">
        <f>PROPER(IF($A18="","",VLOOKUP($A18,'[3]ž round robin žrebna lista'!$A$7:$R$128,4)))</f>
        <v/>
      </c>
      <c r="R18" s="45" t="str">
        <f>UPPER(IF($A18="","",VLOOKUP($A18,'[3]ž round robin žrebna lista'!$A$7:$R$128,5)))</f>
        <v/>
      </c>
      <c r="S18" s="47"/>
      <c r="T18" s="47"/>
      <c r="U18" s="138"/>
      <c r="V18" s="47"/>
      <c r="W18" s="4">
        <v>3</v>
      </c>
      <c r="X18" s="45" t="str">
        <f>UPPER(IF($A18="","",VLOOKUP($A18,'[3]ž round robin žrebna lista'!$A$7:$R$128,2)))</f>
        <v/>
      </c>
      <c r="Y18" s="45" t="str">
        <f>UPPER(IF($A18="","",VLOOKUP($A18,'[3]ž round robin žrebna lista'!$A$7:$R$128,3)))</f>
        <v>VILK PETANJEK, VANNA</v>
      </c>
      <c r="Z18" s="45" t="str">
        <f>PROPER(IF($A18="","",VLOOKUP($A18,'[3]ž round robin žrebna lista'!$A$7:$R$128,4)))</f>
        <v/>
      </c>
      <c r="AA18" s="45" t="str">
        <f>UPPER(IF($A18="","",VLOOKUP($A18,'[3]ž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6"/>
      <c r="B19" s="37">
        <v>4</v>
      </c>
      <c r="C19" s="38" t="str">
        <f>UPPER(IF($A19="","",VLOOKUP($A19,'[3]ž round robin žrebna lista'!$A$7:$R$128,2)))</f>
        <v/>
      </c>
      <c r="D19" s="39" t="str">
        <f>UPPER(IF($A19="","",VLOOKUP($A19,'[3]ž round robin žrebna lista'!$A$7:$R$128,3)))</f>
        <v/>
      </c>
      <c r="E19" s="39" t="str">
        <f>PROPER(IF($A19="","",VLOOKUP($A19,'[3]ž round robin žrebna lista'!$A$7:$R$128,4)))</f>
        <v/>
      </c>
      <c r="F19" s="40" t="str">
        <f>UPPER(IF($A19="","",VLOOKUP($A19,'[3]ž round robin žrebna lista'!$A$7:$R$128,5)))</f>
        <v/>
      </c>
      <c r="G19" s="42"/>
      <c r="H19" s="42"/>
      <c r="I19" s="42"/>
      <c r="J19" s="41"/>
      <c r="K19" s="43"/>
      <c r="L19" s="43"/>
      <c r="M19" s="75" t="str">
        <f>IF($A19="","",VLOOKUP($A19,'[3]ž round robin žrebna lista'!$A$7:$R$128,14))</f>
        <v/>
      </c>
      <c r="N19" s="4">
        <v>4</v>
      </c>
      <c r="O19" s="45" t="str">
        <f>UPPER(IF($A19="","",VLOOKUP($A19,'[3]ž round robin žrebna lista'!$A$7:$R$128,2)))</f>
        <v/>
      </c>
      <c r="P19" s="45" t="str">
        <f>UPPER(IF($A19="","",VLOOKUP($A19,'[3]ž round robin žrebna lista'!$A$7:$R$128,3)))</f>
        <v/>
      </c>
      <c r="Q19" s="45" t="str">
        <f>PROPER(IF($A19="","",VLOOKUP($A19,'[3]ž round robin žrebna lista'!$A$7:$R$128,4)))</f>
        <v/>
      </c>
      <c r="R19" s="45" t="str">
        <f>UPPER(IF($A19="","",VLOOKUP($A19,'[3]ž round robin žrebna lista'!$A$7:$R$128,5)))</f>
        <v/>
      </c>
      <c r="S19" s="47"/>
      <c r="T19" s="47"/>
      <c r="U19" s="47"/>
      <c r="V19" s="138"/>
      <c r="W19" s="4">
        <v>4</v>
      </c>
      <c r="X19" s="45" t="str">
        <f>UPPER(IF($A19="","",VLOOKUP($A19,'[3]ž round robin žrebna lista'!$A$7:$R$128,2)))</f>
        <v/>
      </c>
      <c r="Y19" s="45" t="str">
        <f>UPPER(IF($A19="","",VLOOKUP($A19,'[3]ž round robin žrebna lista'!$A$7:$R$128,3)))</f>
        <v/>
      </c>
      <c r="Z19" s="45" t="str">
        <f>PROPER(IF($A19="","",VLOOKUP($A19,'[3]ž round robin žrebna lista'!$A$7:$R$128,4)))</f>
        <v/>
      </c>
      <c r="AA19" s="45" t="str">
        <f>UPPER(IF($A19="","",VLOOKUP($A19,'[3]ž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
      <c r="O20" s="11"/>
      <c r="P20" s="11"/>
      <c r="Q20" s="11"/>
      <c r="R20" s="11"/>
      <c r="S20" s="33"/>
      <c r="T20" s="33"/>
      <c r="U20" s="33"/>
      <c r="V20" s="139"/>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271"/>
      <c r="C21" s="272"/>
      <c r="D21" s="273"/>
      <c r="E21" s="24"/>
      <c r="F21" s="25"/>
      <c r="G21" s="251"/>
      <c r="H21" s="251"/>
      <c r="I21" s="251"/>
      <c r="J21" s="251"/>
      <c r="K21" s="252" t="s">
        <v>8</v>
      </c>
      <c r="L21" s="252"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140"/>
      <c r="B22" s="140"/>
      <c r="C22" s="29" t="s">
        <v>11</v>
      </c>
      <c r="D22" s="29" t="s">
        <v>12</v>
      </c>
      <c r="E22" s="59" t="s">
        <v>13</v>
      </c>
      <c r="F22" s="29" t="s">
        <v>14</v>
      </c>
      <c r="G22" s="251"/>
      <c r="H22" s="251"/>
      <c r="I22" s="251"/>
      <c r="J22" s="251"/>
      <c r="K22" s="252"/>
      <c r="L22" s="252"/>
      <c r="M22" s="75"/>
      <c r="N22" s="31"/>
      <c r="O22" s="32" t="s">
        <v>11</v>
      </c>
      <c r="P22" s="32" t="s">
        <v>12</v>
      </c>
      <c r="Q22" s="32" t="s">
        <v>13</v>
      </c>
      <c r="R22" s="32" t="s">
        <v>14</v>
      </c>
      <c r="S22" s="33"/>
      <c r="T22" s="31"/>
      <c r="U22" s="31"/>
      <c r="V22" s="31"/>
      <c r="W22" s="31"/>
      <c r="X22" s="32" t="s">
        <v>11</v>
      </c>
      <c r="Y22" s="32" t="s">
        <v>12</v>
      </c>
      <c r="Z22" s="32" t="s">
        <v>13</v>
      </c>
      <c r="AA22" s="32" t="s">
        <v>14</v>
      </c>
      <c r="AB22" s="137"/>
      <c r="AC22" s="137"/>
      <c r="AD22" s="137"/>
      <c r="AE22" s="137"/>
      <c r="AF22" s="34" t="s">
        <v>16</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69" customHeight="1">
      <c r="A23" s="36">
        <v>2</v>
      </c>
      <c r="B23" s="37">
        <v>1</v>
      </c>
      <c r="C23" s="38" t="str">
        <f>UPPER(IF($A23="","",VLOOKUP($A23,'[3]ž round robin žrebna lista'!$A$7:$R$128,2)))</f>
        <v/>
      </c>
      <c r="D23" s="39" t="str">
        <f>UPPER(IF($A23="","",VLOOKUP($A23,'[3]ž round robin žrebna lista'!$A$7:$R$128,3)))</f>
        <v>KOTOVSKA, VARVARA</v>
      </c>
      <c r="E23" s="39" t="str">
        <f>PROPER(IF($A23="","",VLOOKUP($A23,'[3]ž round robin žrebna lista'!$A$7:$R$128,4)))</f>
        <v/>
      </c>
      <c r="F23" s="40" t="str">
        <f>UPPER(IF($A23="","",VLOOKUP($A23,'[3]ž round robin žrebna lista'!$A$7:$R$128,5)))</f>
        <v/>
      </c>
      <c r="G23" s="41"/>
      <c r="H23" s="42" t="s">
        <v>117</v>
      </c>
      <c r="I23" s="42" t="s">
        <v>117</v>
      </c>
      <c r="J23" s="42"/>
      <c r="K23" s="43">
        <v>2</v>
      </c>
      <c r="L23" s="43">
        <v>1</v>
      </c>
      <c r="M23" s="75">
        <f>IF($A23="","",VLOOKUP($A23,'[3]ž round robin žrebna lista'!$A$7:$R$128,14))</f>
        <v>0</v>
      </c>
      <c r="N23" s="4">
        <v>1</v>
      </c>
      <c r="O23" s="45" t="str">
        <f>UPPER(IF($A23="","",VLOOKUP($A23,'[3]ž round robin žrebna lista'!$A$7:$R$128,2)))</f>
        <v/>
      </c>
      <c r="P23" s="45" t="str">
        <f>UPPER(IF($A23="","",VLOOKUP($A23,'[3]ž round robin žrebna lista'!$A$7:$R$128,3)))</f>
        <v>KOTOVSKA, VARVARA</v>
      </c>
      <c r="Q23" s="45" t="str">
        <f>PROPER(IF($A23="","",VLOOKUP($A23,'[3]ž round robin žrebna lista'!$A$7:$R$128,4)))</f>
        <v/>
      </c>
      <c r="R23" s="45" t="str">
        <f>UPPER(IF($A23="","",VLOOKUP($A23,'[3]ž round robin žrebna lista'!$A$7:$R$128,5)))</f>
        <v/>
      </c>
      <c r="S23" s="138"/>
      <c r="T23" s="47"/>
      <c r="U23" s="47"/>
      <c r="V23" s="47"/>
      <c r="W23" s="4">
        <v>1</v>
      </c>
      <c r="X23" s="45" t="str">
        <f>UPPER(IF($A23="","",VLOOKUP($A23,'[3]ž round robin žrebna lista'!$A$7:$R$128,2)))</f>
        <v/>
      </c>
      <c r="Y23" s="45" t="str">
        <f>UPPER(IF($A23="","",VLOOKUP($A23,'[3]ž round robin žrebna lista'!$A$7:$R$128,3)))</f>
        <v>KOTOVSKA, VARVARA</v>
      </c>
      <c r="Z23" s="45" t="str">
        <f>PROPER(IF($A23="","",VLOOKUP($A23,'[3]ž round robin žrebna lista'!$A$7:$R$128,4)))</f>
        <v/>
      </c>
      <c r="AA23" s="45" t="str">
        <f>UPPER(IF($A23="","",VLOOKUP($A23,'[3]ž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6">
        <v>6</v>
      </c>
      <c r="B24" s="37">
        <v>2</v>
      </c>
      <c r="C24" s="38" t="str">
        <f>UPPER(IF($A24="","",VLOOKUP($A24,'[3]ž round robin žrebna lista'!$A$7:$R$128,2)))</f>
        <v/>
      </c>
      <c r="D24" s="39" t="str">
        <f>UPPER(IF($A24="","",VLOOKUP($A24,'[3]ž round robin žrebna lista'!$A$7:$R$128,3)))</f>
        <v>SATLER, ISABELLA</v>
      </c>
      <c r="E24" s="39" t="str">
        <f>PROPER(IF($A24="","",VLOOKUP($A24,'[3]ž round robin žrebna lista'!$A$7:$R$128,4)))</f>
        <v/>
      </c>
      <c r="F24" s="40" t="str">
        <f>UPPER(IF($A24="","",VLOOKUP($A24,'[3]ž round robin žrebna lista'!$A$7:$R$128,5)))</f>
        <v/>
      </c>
      <c r="G24" s="42" t="s">
        <v>115</v>
      </c>
      <c r="H24" s="41"/>
      <c r="I24" s="42" t="s">
        <v>115</v>
      </c>
      <c r="J24" s="42"/>
      <c r="K24" s="43" t="s">
        <v>118</v>
      </c>
      <c r="L24" s="43">
        <v>3</v>
      </c>
      <c r="M24" s="75">
        <f>IF($A24="","",VLOOKUP($A24,'[3]ž round robin žrebna lista'!$A$7:$R$128,14))</f>
        <v>0</v>
      </c>
      <c r="N24" s="4">
        <v>2</v>
      </c>
      <c r="O24" s="45" t="str">
        <f>UPPER(IF($A24="","",VLOOKUP($A24,'[3]ž round robin žrebna lista'!$A$7:$R$128,2)))</f>
        <v/>
      </c>
      <c r="P24" s="45" t="str">
        <f>UPPER(IF($A24="","",VLOOKUP($A24,'[3]ž round robin žrebna lista'!$A$7:$R$128,3)))</f>
        <v>SATLER, ISABELLA</v>
      </c>
      <c r="Q24" s="45" t="str">
        <f>PROPER(IF($A24="","",VLOOKUP($A24,'[3]ž round robin žrebna lista'!$A$7:$R$128,4)))</f>
        <v/>
      </c>
      <c r="R24" s="45" t="str">
        <f>UPPER(IF($A24="","",VLOOKUP($A24,'[3]ž round robin žrebna lista'!$A$7:$R$128,5)))</f>
        <v/>
      </c>
      <c r="S24" s="47"/>
      <c r="T24" s="138"/>
      <c r="U24" s="47"/>
      <c r="V24" s="47"/>
      <c r="W24" s="4">
        <v>2</v>
      </c>
      <c r="X24" s="45" t="str">
        <f>UPPER(IF($A24="","",VLOOKUP($A24,'[3]ž round robin žrebna lista'!$A$7:$R$128,2)))</f>
        <v/>
      </c>
      <c r="Y24" s="45" t="str">
        <f>UPPER(IF($A24="","",VLOOKUP($A24,'[3]ž round robin žrebna lista'!$A$7:$R$128,3)))</f>
        <v>SATLER, ISABELLA</v>
      </c>
      <c r="Z24" s="45" t="str">
        <f>PROPER(IF($A24="","",VLOOKUP($A24,'[3]ž round robin žrebna lista'!$A$7:$R$128,4)))</f>
        <v/>
      </c>
      <c r="AA24" s="45" t="str">
        <f>UPPER(IF($A24="","",VLOOKUP($A24,'[3]ž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6">
        <v>9</v>
      </c>
      <c r="B25" s="37">
        <v>3</v>
      </c>
      <c r="C25" s="38" t="str">
        <f>UPPER(IF($A25="","",VLOOKUP($A25,'[3]ž round robin žrebna lista'!$A$7:$R$128,2)))</f>
        <v/>
      </c>
      <c r="D25" s="39" t="str">
        <f>UPPER(IF($A25="","",VLOOKUP($A25,'[3]ž round robin žrebna lista'!$A$7:$R$128,3)))</f>
        <v>ČOP, IVA</v>
      </c>
      <c r="E25" s="39" t="str">
        <f>PROPER(IF($A25="","",VLOOKUP($A25,'[3]ž round robin žrebna lista'!$A$7:$R$128,4)))</f>
        <v/>
      </c>
      <c r="F25" s="40" t="str">
        <f>UPPER(IF($A25="","",VLOOKUP($A25,'[3]ž round robin žrebna lista'!$A$7:$R$128,5)))</f>
        <v/>
      </c>
      <c r="G25" s="42" t="s">
        <v>115</v>
      </c>
      <c r="H25" s="42" t="s">
        <v>117</v>
      </c>
      <c r="I25" s="41"/>
      <c r="J25" s="42"/>
      <c r="K25" s="43">
        <v>1</v>
      </c>
      <c r="L25" s="43">
        <v>2</v>
      </c>
      <c r="M25" s="75">
        <f>IF($A25="","",VLOOKUP($A25,'[3]ž round robin žrebna lista'!$A$7:$R$128,14))</f>
        <v>0</v>
      </c>
      <c r="N25" s="4">
        <v>3</v>
      </c>
      <c r="O25" s="45" t="str">
        <f>UPPER(IF($A25="","",VLOOKUP($A25,'[3]ž round robin žrebna lista'!$A$7:$R$128,2)))</f>
        <v/>
      </c>
      <c r="P25" s="45" t="str">
        <f>UPPER(IF($A25="","",VLOOKUP($A25,'[3]ž round robin žrebna lista'!$A$7:$R$128,3)))</f>
        <v>ČOP, IVA</v>
      </c>
      <c r="Q25" s="45" t="str">
        <f>PROPER(IF($A25="","",VLOOKUP($A25,'[3]ž round robin žrebna lista'!$A$7:$R$128,4)))</f>
        <v/>
      </c>
      <c r="R25" s="45" t="str">
        <f>UPPER(IF($A25="","",VLOOKUP($A25,'[3]ž round robin žrebna lista'!$A$7:$R$128,5)))</f>
        <v/>
      </c>
      <c r="S25" s="47"/>
      <c r="T25" s="47"/>
      <c r="U25" s="138"/>
      <c r="V25" s="47"/>
      <c r="W25" s="4">
        <v>3</v>
      </c>
      <c r="X25" s="45" t="str">
        <f>UPPER(IF($A25="","",VLOOKUP($A25,'[3]ž round robin žrebna lista'!$A$7:$R$128,2)))</f>
        <v/>
      </c>
      <c r="Y25" s="45" t="str">
        <f>UPPER(IF($A25="","",VLOOKUP($A25,'[3]ž round robin žrebna lista'!$A$7:$R$128,3)))</f>
        <v>ČOP, IVA</v>
      </c>
      <c r="Z25" s="45" t="str">
        <f>PROPER(IF($A25="","",VLOOKUP($A25,'[3]ž round robin žrebna lista'!$A$7:$R$128,4)))</f>
        <v/>
      </c>
      <c r="AA25" s="45" t="str">
        <f>UPPER(IF($A25="","",VLOOKUP($A25,'[3]ž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6"/>
      <c r="B26" s="37">
        <v>4</v>
      </c>
      <c r="C26" s="38" t="str">
        <f>UPPER(IF($A26="","",VLOOKUP($A26,'[3]ž round robin žrebna lista'!$A$7:$R$128,2)))</f>
        <v/>
      </c>
      <c r="D26" s="39" t="str">
        <f>UPPER(IF($A26="","",VLOOKUP($A26,'[3]ž round robin žrebna lista'!$A$7:$R$128,3)))</f>
        <v/>
      </c>
      <c r="E26" s="39" t="str">
        <f>PROPER(IF($A26="","",VLOOKUP($A26,'[3]ž round robin žrebna lista'!$A$7:$R$128,4)))</f>
        <v/>
      </c>
      <c r="F26" s="40" t="str">
        <f>UPPER(IF($A26="","",VLOOKUP($A26,'[3]ž round robin žrebna lista'!$A$7:$R$128,5)))</f>
        <v/>
      </c>
      <c r="G26" s="42"/>
      <c r="H26" s="42"/>
      <c r="I26" s="42"/>
      <c r="J26" s="41"/>
      <c r="K26" s="43"/>
      <c r="L26" s="43"/>
      <c r="M26" s="75" t="str">
        <f>IF($A26="","",VLOOKUP($A26,'[3]ž round robin žrebna lista'!$A$7:$R$128,14))</f>
        <v/>
      </c>
      <c r="N26" s="4">
        <v>4</v>
      </c>
      <c r="O26" s="45" t="str">
        <f>UPPER(IF($A26="","",VLOOKUP($A26,'[3]ž round robin žrebna lista'!$A$7:$R$128,2)))</f>
        <v/>
      </c>
      <c r="P26" s="45" t="str">
        <f>UPPER(IF($A26="","",VLOOKUP($A26,'[3]ž round robin žrebna lista'!$A$7:$R$128,3)))</f>
        <v/>
      </c>
      <c r="Q26" s="45" t="str">
        <f>PROPER(IF($A26="","",VLOOKUP($A26,'[3]ž round robin žrebna lista'!$A$7:$R$128,4)))</f>
        <v/>
      </c>
      <c r="R26" s="45" t="str">
        <f>UPPER(IF($A26="","",VLOOKUP($A26,'[3]ž round robin žrebna lista'!$A$7:$R$128,5)))</f>
        <v/>
      </c>
      <c r="S26" s="47"/>
      <c r="T26" s="47"/>
      <c r="U26" s="47"/>
      <c r="V26" s="138"/>
      <c r="W26" s="4">
        <v>4</v>
      </c>
      <c r="X26" s="45" t="str">
        <f>UPPER(IF($A26="","",VLOOKUP($A26,'[3]ž round robin žrebna lista'!$A$7:$R$128,2)))</f>
        <v/>
      </c>
      <c r="Y26" s="45" t="str">
        <f>UPPER(IF($A26="","",VLOOKUP($A26,'[3]ž round robin žrebna lista'!$A$7:$R$128,3)))</f>
        <v/>
      </c>
      <c r="Z26" s="45" t="str">
        <f>PROPER(IF($A26="","",VLOOKUP($A26,'[3]ž round robin žrebna lista'!$A$7:$R$128,4)))</f>
        <v/>
      </c>
      <c r="AA26" s="45" t="str">
        <f>UPPER(IF($A26="","",VLOOKUP($A26,'[3]ž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50"/>
      <c r="B27" s="250"/>
      <c r="C27" s="253"/>
      <c r="D27" s="253"/>
      <c r="E27" s="1"/>
      <c r="F27" s="61" t="s">
        <v>19</v>
      </c>
      <c r="G27" s="62"/>
      <c r="H27" s="62"/>
      <c r="I27" s="62"/>
      <c r="J27" s="63" t="s">
        <v>20</v>
      </c>
      <c r="K27" s="254"/>
      <c r="L27" s="254"/>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250"/>
      <c r="B28" s="250"/>
      <c r="C28" s="64" t="s">
        <v>21</v>
      </c>
      <c r="D28" s="1"/>
      <c r="E28" s="1"/>
      <c r="F28" s="65" t="s">
        <v>22</v>
      </c>
      <c r="G28" s="255" t="str">
        <f>'[3]vnos podatkov'!$E$10</f>
        <v>ANJA REGENT</v>
      </c>
      <c r="H28" s="255" t="str">
        <f>'[3]vnos podatkov'!$E$10</f>
        <v>ANJA REGENT</v>
      </c>
      <c r="I28" s="255" t="str">
        <f>'[3]vnos podatkov'!$E$10</f>
        <v>ANJA REGENT</v>
      </c>
      <c r="J28" s="63" t="s">
        <v>20</v>
      </c>
      <c r="K28" s="249"/>
      <c r="L28" s="249"/>
      <c r="M28" s="75"/>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2" ht="50.1" customHeight="1">
      <c r="A29" s="250"/>
      <c r="B29" s="250"/>
      <c r="C29" s="67" t="s">
        <v>23</v>
      </c>
      <c r="D29" s="1"/>
      <c r="E29" s="1"/>
      <c r="F29" s="61" t="s">
        <v>42</v>
      </c>
      <c r="G29" s="255"/>
      <c r="H29" s="255"/>
      <c r="I29" s="255"/>
      <c r="J29" s="63" t="s">
        <v>20</v>
      </c>
      <c r="K29" s="249"/>
      <c r="L29" s="249"/>
    </row>
    <row r="30" spans="1:255" ht="12.75">
      <c r="A30" s="250"/>
      <c r="B30" s="250"/>
      <c r="C30" s="250"/>
      <c r="D30" s="250"/>
      <c r="E30" s="250"/>
      <c r="F30" s="250"/>
      <c r="G30" s="250"/>
      <c r="H30" s="250"/>
      <c r="I30" s="250"/>
      <c r="J30" s="250"/>
      <c r="K30" s="250"/>
      <c r="L30" s="250"/>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8" customFormat="1" ht="30.6">
      <c r="A31" s="64"/>
      <c r="B31" s="64"/>
      <c r="C31" s="64"/>
      <c r="D31" s="64"/>
      <c r="E31" s="64"/>
      <c r="F31" s="5"/>
      <c r="G31" s="64"/>
      <c r="H31" s="64"/>
      <c r="I31" s="64"/>
      <c r="J31" s="64"/>
      <c r="K31" s="64"/>
      <c r="L31" s="64"/>
      <c r="M31" s="141"/>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2"/>
      <c r="C32" s="72"/>
      <c r="D32" s="72"/>
      <c r="E32" s="72"/>
      <c r="F32" s="72"/>
      <c r="G32" s="72"/>
      <c r="H32" s="72"/>
      <c r="I32" s="72"/>
      <c r="J32" s="72"/>
      <c r="K32" s="72"/>
      <c r="L32" s="72"/>
      <c r="M32" s="141"/>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6"/>
      <c r="K35" s="76"/>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6"/>
      <c r="K36" s="76"/>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6"/>
      <c r="K37" s="76"/>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6"/>
      <c r="K38" s="76"/>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6"/>
      <c r="K39" s="76"/>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6"/>
      <c r="K42" s="76"/>
      <c r="N42" s="77"/>
      <c r="O42" s="77"/>
      <c r="P42" s="77"/>
      <c r="Q42" s="77"/>
      <c r="R42" s="77"/>
      <c r="S42" s="77"/>
      <c r="T42" s="77"/>
    </row>
    <row r="43" spans="10:20" ht="30">
      <c r="J43" s="76"/>
      <c r="K43" s="76"/>
      <c r="N43" s="77"/>
      <c r="O43" s="77"/>
      <c r="P43" s="77"/>
      <c r="Q43" s="77"/>
      <c r="R43" s="77"/>
      <c r="S43" s="77"/>
      <c r="T43" s="77"/>
    </row>
    <row r="44" spans="10:20" ht="30">
      <c r="J44" s="76"/>
      <c r="K44" s="76"/>
      <c r="N44" s="77"/>
      <c r="O44" s="77"/>
      <c r="P44" s="77"/>
      <c r="Q44" s="77"/>
      <c r="R44" s="77"/>
      <c r="S44" s="77"/>
      <c r="T44" s="77"/>
    </row>
    <row r="45" spans="10:20" ht="30">
      <c r="J45" s="76"/>
      <c r="K45" s="76"/>
      <c r="N45" s="77"/>
      <c r="O45" s="77"/>
      <c r="P45" s="77"/>
      <c r="Q45" s="77"/>
      <c r="R45" s="77"/>
      <c r="S45" s="77"/>
      <c r="T45" s="77"/>
    </row>
    <row r="46" spans="10:20" ht="30">
      <c r="J46" s="76"/>
      <c r="K46" s="76"/>
      <c r="N46" s="77"/>
      <c r="O46" s="77"/>
      <c r="P46" s="77"/>
      <c r="Q46" s="77"/>
      <c r="R46" s="77"/>
      <c r="S46" s="77"/>
      <c r="T46" s="77"/>
    </row>
    <row r="47" spans="10:20" ht="30">
      <c r="J47" s="76"/>
      <c r="K47" s="76"/>
      <c r="N47" s="77"/>
      <c r="O47" s="77"/>
      <c r="P47" s="77"/>
      <c r="Q47" s="77"/>
      <c r="R47" s="77"/>
      <c r="S47" s="77"/>
      <c r="T47" s="77"/>
    </row>
    <row r="48" spans="10:20" ht="30">
      <c r="J48" s="76"/>
      <c r="K48" s="76"/>
      <c r="N48" s="77"/>
      <c r="O48" s="77"/>
      <c r="P48" s="77"/>
      <c r="Q48" s="77"/>
      <c r="R48" s="77"/>
      <c r="S48" s="77"/>
      <c r="T48" s="77"/>
    </row>
    <row r="49" spans="10:20" ht="30">
      <c r="J49" s="76"/>
      <c r="K49" s="76"/>
      <c r="N49" s="77"/>
      <c r="O49" s="77"/>
      <c r="P49" s="77"/>
      <c r="Q49" s="77"/>
      <c r="R49" s="77"/>
      <c r="S49" s="77"/>
      <c r="T49" s="77"/>
    </row>
    <row r="50" spans="10:20" ht="30">
      <c r="J50" s="76"/>
      <c r="K50" s="76"/>
      <c r="N50" s="77"/>
      <c r="O50" s="77"/>
      <c r="P50" s="77"/>
      <c r="Q50" s="77"/>
      <c r="R50" s="77"/>
      <c r="S50" s="77"/>
      <c r="T50" s="77"/>
    </row>
    <row r="51" spans="10:20" ht="30">
      <c r="J51" s="76"/>
      <c r="K51" s="76"/>
      <c r="N51" s="77"/>
      <c r="O51" s="77"/>
      <c r="P51" s="77"/>
      <c r="Q51" s="77"/>
      <c r="R51" s="77"/>
      <c r="S51" s="77"/>
      <c r="T51" s="77"/>
    </row>
    <row r="52" spans="10:20" ht="30">
      <c r="J52" s="76"/>
      <c r="K52" s="76"/>
      <c r="N52" s="77"/>
      <c r="O52" s="77"/>
      <c r="P52" s="77"/>
      <c r="Q52" s="77"/>
      <c r="R52" s="77"/>
      <c r="S52" s="77"/>
      <c r="T52" s="77"/>
    </row>
    <row r="53" spans="10:20" ht="30">
      <c r="J53" s="76"/>
      <c r="K53" s="76"/>
      <c r="N53" s="77"/>
      <c r="O53" s="77"/>
      <c r="P53" s="77"/>
      <c r="Q53" s="77"/>
      <c r="R53" s="77"/>
      <c r="S53" s="77"/>
      <c r="T53" s="77"/>
    </row>
    <row r="54" spans="10:20" ht="30">
      <c r="J54" s="76"/>
      <c r="K54" s="76"/>
      <c r="N54" s="77"/>
      <c r="O54" s="77"/>
      <c r="P54" s="77"/>
      <c r="Q54" s="77"/>
      <c r="R54" s="77"/>
      <c r="S54" s="77"/>
      <c r="T54" s="77"/>
    </row>
    <row r="55" spans="10:20" ht="30">
      <c r="J55" s="76"/>
      <c r="K55" s="76"/>
      <c r="N55" s="77"/>
      <c r="O55" s="77"/>
      <c r="P55" s="77"/>
      <c r="Q55" s="77"/>
      <c r="R55" s="77"/>
      <c r="S55" s="77"/>
      <c r="T55" s="77"/>
    </row>
    <row r="56" spans="10:20" ht="30">
      <c r="J56" s="76"/>
      <c r="K56" s="76"/>
      <c r="N56" s="77"/>
      <c r="O56" s="77"/>
      <c r="P56" s="77"/>
      <c r="Q56" s="77"/>
      <c r="R56" s="77"/>
      <c r="S56" s="77"/>
      <c r="T56" s="77"/>
    </row>
    <row r="57" spans="10:20" ht="30">
      <c r="J57" s="76"/>
      <c r="K57" s="76"/>
      <c r="N57" s="77"/>
      <c r="O57" s="77"/>
      <c r="P57" s="77"/>
      <c r="Q57" s="77"/>
      <c r="R57" s="77"/>
      <c r="S57" s="77"/>
      <c r="T57" s="77"/>
    </row>
    <row r="58" spans="10:20" ht="30">
      <c r="J58" s="76"/>
      <c r="K58" s="76"/>
      <c r="N58" s="77"/>
      <c r="O58" s="77"/>
      <c r="P58" s="77"/>
      <c r="Q58" s="77"/>
      <c r="R58" s="77"/>
      <c r="S58" s="77"/>
      <c r="T58" s="77"/>
    </row>
    <row r="59" spans="10:20" ht="30">
      <c r="J59" s="76"/>
      <c r="K59" s="76"/>
      <c r="N59" s="77"/>
      <c r="O59" s="77"/>
      <c r="P59" s="77"/>
      <c r="Q59" s="77"/>
      <c r="R59" s="77"/>
      <c r="S59" s="77"/>
      <c r="T59" s="77"/>
    </row>
    <row r="60" spans="10:20" ht="30">
      <c r="J60" s="76"/>
      <c r="K60" s="76"/>
      <c r="N60" s="77"/>
      <c r="O60" s="77"/>
      <c r="P60" s="77"/>
      <c r="Q60" s="77"/>
      <c r="R60" s="77"/>
      <c r="S60" s="77"/>
      <c r="T60" s="77"/>
    </row>
    <row r="61" spans="10:20" ht="30">
      <c r="J61" s="76"/>
      <c r="K61" s="76"/>
      <c r="N61" s="77"/>
      <c r="O61" s="77"/>
      <c r="P61" s="77"/>
      <c r="Q61" s="77"/>
      <c r="R61" s="77"/>
      <c r="S61" s="77"/>
      <c r="T61" s="77"/>
    </row>
    <row r="62" spans="10:20" ht="30">
      <c r="J62" s="76"/>
      <c r="K62" s="76"/>
      <c r="N62" s="77"/>
      <c r="O62" s="77"/>
      <c r="P62" s="77"/>
      <c r="Q62" s="77"/>
      <c r="R62" s="77"/>
      <c r="S62" s="77"/>
      <c r="T62" s="77"/>
    </row>
    <row r="63" spans="10:20" ht="30">
      <c r="J63" s="76"/>
      <c r="K63" s="76"/>
      <c r="N63" s="77"/>
      <c r="O63" s="77"/>
      <c r="P63" s="77"/>
      <c r="Q63" s="77"/>
      <c r="R63" s="77"/>
      <c r="S63" s="77"/>
      <c r="T63" s="77"/>
    </row>
    <row r="64" spans="10:20" ht="30">
      <c r="J64" s="76"/>
      <c r="K64" s="76"/>
      <c r="N64" s="77"/>
      <c r="O64" s="77"/>
      <c r="P64" s="77"/>
      <c r="Q64" s="77"/>
      <c r="R64" s="77"/>
      <c r="S64" s="77"/>
      <c r="T64" s="77"/>
    </row>
    <row r="65" spans="10:20" ht="30">
      <c r="J65" s="76"/>
      <c r="K65" s="76"/>
      <c r="N65" s="77"/>
      <c r="O65" s="77"/>
      <c r="P65" s="77"/>
      <c r="Q65" s="77"/>
      <c r="R65" s="77"/>
      <c r="S65" s="77"/>
      <c r="T65" s="77"/>
    </row>
    <row r="66" spans="10:20" ht="30">
      <c r="J66" s="76"/>
      <c r="K66" s="76"/>
      <c r="N66" s="77"/>
      <c r="O66" s="77"/>
      <c r="P66" s="77"/>
      <c r="Q66" s="77"/>
      <c r="R66" s="77"/>
      <c r="S66" s="77"/>
      <c r="T66" s="77"/>
    </row>
    <row r="67" spans="10:20" ht="30">
      <c r="J67" s="76"/>
      <c r="K67" s="76"/>
      <c r="N67" s="77"/>
      <c r="O67" s="77"/>
      <c r="P67" s="77"/>
      <c r="Q67" s="77"/>
      <c r="R67" s="77"/>
      <c r="S67" s="77"/>
      <c r="T67" s="77"/>
    </row>
    <row r="68" spans="10:20" ht="30">
      <c r="J68" s="76"/>
      <c r="K68" s="76"/>
      <c r="N68" s="77"/>
      <c r="O68" s="77"/>
      <c r="P68" s="77"/>
      <c r="Q68" s="77"/>
      <c r="R68" s="77"/>
      <c r="S68" s="77"/>
      <c r="T68" s="77"/>
    </row>
    <row r="69" spans="10:20" ht="30">
      <c r="J69" s="76"/>
      <c r="K69" s="76"/>
      <c r="N69" s="77"/>
      <c r="O69" s="77"/>
      <c r="P69" s="77"/>
      <c r="Q69" s="77"/>
      <c r="R69" s="77"/>
      <c r="S69" s="77"/>
      <c r="T69" s="77"/>
    </row>
    <row r="70" spans="10:20" ht="30">
      <c r="J70" s="76"/>
      <c r="K70" s="76"/>
      <c r="N70" s="77"/>
      <c r="O70" s="77"/>
      <c r="P70" s="77"/>
      <c r="Q70" s="77"/>
      <c r="R70" s="77"/>
      <c r="S70" s="77"/>
      <c r="T70" s="77"/>
    </row>
    <row r="71" spans="10:20" ht="30">
      <c r="J71" s="76"/>
      <c r="K71" s="76"/>
      <c r="N71" s="77"/>
      <c r="O71" s="77"/>
      <c r="P71" s="77"/>
      <c r="Q71" s="77"/>
      <c r="R71" s="77"/>
      <c r="S71" s="77"/>
      <c r="T71" s="77"/>
    </row>
    <row r="72" spans="10:20" ht="30">
      <c r="J72" s="76"/>
      <c r="K72" s="76"/>
      <c r="N72" s="77"/>
      <c r="O72" s="77"/>
      <c r="P72" s="77"/>
      <c r="Q72" s="77"/>
      <c r="R72" s="77"/>
      <c r="S72" s="77"/>
      <c r="T72" s="77"/>
    </row>
    <row r="73" spans="10:20" ht="30">
      <c r="J73" s="76"/>
      <c r="K73" s="76"/>
      <c r="N73" s="77"/>
      <c r="O73" s="77"/>
      <c r="P73" s="77"/>
      <c r="Q73" s="77"/>
      <c r="R73" s="77"/>
      <c r="S73" s="77"/>
      <c r="T73" s="77"/>
    </row>
    <row r="74" spans="10:20" ht="30">
      <c r="J74" s="76"/>
      <c r="K74" s="76"/>
      <c r="N74" s="77"/>
      <c r="O74" s="77"/>
      <c r="P74" s="77"/>
      <c r="Q74" s="77"/>
      <c r="R74" s="77"/>
      <c r="S74" s="77"/>
      <c r="T74" s="77"/>
    </row>
    <row r="75" spans="10:20" ht="30">
      <c r="J75" s="76"/>
      <c r="K75" s="76"/>
      <c r="N75" s="77"/>
      <c r="O75" s="77"/>
      <c r="P75" s="77"/>
      <c r="Q75" s="77"/>
      <c r="R75" s="77"/>
      <c r="S75" s="77"/>
      <c r="T75" s="77"/>
    </row>
    <row r="76" spans="10:20" ht="30">
      <c r="J76" s="76"/>
      <c r="K76" s="76"/>
      <c r="N76" s="77"/>
      <c r="O76" s="77"/>
      <c r="P76" s="77"/>
      <c r="Q76" s="77"/>
      <c r="R76" s="77"/>
      <c r="S76" s="77"/>
      <c r="T76" s="77"/>
    </row>
    <row r="77" spans="10:20" ht="30">
      <c r="J77" s="76"/>
      <c r="K77" s="76"/>
      <c r="N77" s="77"/>
      <c r="O77" s="77"/>
      <c r="P77" s="77"/>
      <c r="Q77" s="77"/>
      <c r="R77" s="77"/>
      <c r="S77" s="77"/>
      <c r="T77" s="77"/>
    </row>
    <row r="78" spans="10:20" ht="30">
      <c r="J78" s="76"/>
      <c r="K78" s="76"/>
      <c r="N78" s="77"/>
      <c r="O78" s="77"/>
      <c r="P78" s="77"/>
      <c r="Q78" s="77"/>
      <c r="R78" s="77"/>
      <c r="S78" s="77"/>
      <c r="T78" s="77"/>
    </row>
    <row r="79" spans="10:20" ht="30">
      <c r="J79" s="76"/>
      <c r="K79" s="76"/>
      <c r="N79" s="77"/>
      <c r="O79" s="77"/>
      <c r="P79" s="77"/>
      <c r="Q79" s="77"/>
      <c r="R79" s="77"/>
      <c r="S79" s="77"/>
      <c r="T79" s="77"/>
    </row>
    <row r="80" spans="10:20" ht="30">
      <c r="J80" s="76"/>
      <c r="K80" s="76"/>
      <c r="N80" s="77"/>
      <c r="O80" s="77"/>
      <c r="P80" s="77"/>
      <c r="Q80" s="77"/>
      <c r="R80" s="77"/>
      <c r="S80" s="77"/>
      <c r="T80" s="77"/>
    </row>
    <row r="81" spans="10:20" ht="30">
      <c r="J81" s="76"/>
      <c r="K81" s="76"/>
      <c r="N81" s="77"/>
      <c r="O81" s="77"/>
      <c r="P81" s="77"/>
      <c r="Q81" s="77"/>
      <c r="R81" s="77"/>
      <c r="S81" s="77"/>
      <c r="T81" s="77"/>
    </row>
    <row r="82" spans="10:20" ht="30">
      <c r="J82" s="76"/>
      <c r="K82" s="76"/>
      <c r="N82" s="77"/>
      <c r="O82" s="77"/>
      <c r="P82" s="77"/>
      <c r="Q82" s="77"/>
      <c r="R82" s="77"/>
      <c r="S82" s="77"/>
      <c r="T82" s="77"/>
    </row>
    <row r="83" spans="10:20" ht="30">
      <c r="J83" s="76"/>
      <c r="K83" s="79"/>
      <c r="N83" s="77"/>
      <c r="O83" s="77"/>
      <c r="P83" s="77"/>
      <c r="Q83" s="77"/>
      <c r="R83" s="77"/>
      <c r="S83" s="77"/>
      <c r="T83" s="77"/>
    </row>
    <row r="84" spans="10:20" ht="30">
      <c r="J84" s="76"/>
      <c r="K84" s="76"/>
      <c r="N84" s="77"/>
      <c r="O84" s="77"/>
      <c r="P84" s="77"/>
      <c r="Q84" s="77"/>
      <c r="R84" s="77"/>
      <c r="S84" s="77"/>
      <c r="T84" s="77"/>
    </row>
    <row r="85" spans="10:20" ht="30">
      <c r="J85" s="76"/>
      <c r="K85" s="76"/>
      <c r="N85" s="77"/>
      <c r="O85" s="77"/>
      <c r="P85" s="77"/>
      <c r="Q85" s="77"/>
      <c r="R85" s="77"/>
      <c r="S85" s="77"/>
      <c r="T85" s="77"/>
    </row>
    <row r="86" spans="10:20" ht="30">
      <c r="J86" s="76"/>
      <c r="K86" s="76"/>
      <c r="N86" s="77"/>
      <c r="O86" s="77"/>
      <c r="P86" s="77"/>
      <c r="Q86" s="77"/>
      <c r="R86" s="77"/>
      <c r="S86" s="77"/>
      <c r="T86" s="77"/>
    </row>
    <row r="87" spans="10:20" ht="30">
      <c r="J87" s="76"/>
      <c r="K87" s="76"/>
      <c r="N87" s="77"/>
      <c r="O87" s="77"/>
      <c r="P87" s="77"/>
      <c r="Q87" s="77"/>
      <c r="R87" s="77"/>
      <c r="S87" s="77"/>
      <c r="T87" s="77"/>
    </row>
    <row r="88" spans="10:20" ht="30">
      <c r="J88" s="76"/>
      <c r="K88" s="76"/>
      <c r="N88" s="77"/>
      <c r="O88" s="77"/>
      <c r="P88" s="77"/>
      <c r="Q88" s="77"/>
      <c r="R88" s="77"/>
      <c r="S88" s="77"/>
      <c r="T88" s="77"/>
    </row>
    <row r="89" spans="10:20" ht="30">
      <c r="J89" s="76"/>
      <c r="K89" s="76"/>
      <c r="N89" s="77"/>
      <c r="O89" s="77"/>
      <c r="P89" s="77"/>
      <c r="Q89" s="77"/>
      <c r="R89" s="77"/>
      <c r="S89" s="77"/>
      <c r="T89" s="77"/>
    </row>
    <row r="90" spans="10:20" ht="30">
      <c r="J90" s="76"/>
      <c r="K90" s="76"/>
      <c r="N90" s="77"/>
      <c r="O90" s="77"/>
      <c r="P90" s="77"/>
      <c r="Q90" s="77"/>
      <c r="R90" s="77"/>
      <c r="S90" s="77"/>
      <c r="T90" s="77"/>
    </row>
    <row r="91" spans="10:20" ht="30">
      <c r="J91" s="76"/>
      <c r="K91" s="76"/>
      <c r="N91" s="77"/>
      <c r="O91" s="77"/>
      <c r="P91" s="77"/>
      <c r="Q91" s="77"/>
      <c r="R91" s="77"/>
      <c r="S91" s="77"/>
      <c r="T91" s="77"/>
    </row>
    <row r="92" spans="10:20" ht="30">
      <c r="J92" s="76"/>
      <c r="K92" s="76"/>
      <c r="N92" s="77"/>
      <c r="O92" s="77"/>
      <c r="P92" s="77"/>
      <c r="Q92" s="77"/>
      <c r="R92" s="77"/>
      <c r="S92" s="77"/>
      <c r="T92" s="77"/>
    </row>
    <row r="93" spans="10:20" ht="30">
      <c r="J93" s="76"/>
      <c r="K93" s="76"/>
      <c r="N93" s="77"/>
      <c r="O93" s="77"/>
      <c r="P93" s="77"/>
      <c r="Q93" s="77"/>
      <c r="R93" s="77"/>
      <c r="S93" s="77"/>
      <c r="T93" s="77"/>
    </row>
    <row r="94" spans="10:20" ht="30">
      <c r="J94" s="76"/>
      <c r="K94" s="76"/>
      <c r="N94" s="77"/>
      <c r="O94" s="77"/>
      <c r="P94" s="77"/>
      <c r="Q94" s="77"/>
      <c r="R94" s="77"/>
      <c r="S94" s="77"/>
      <c r="T94" s="77"/>
    </row>
    <row r="95" spans="10:20" ht="30">
      <c r="J95" s="76"/>
      <c r="K95" s="76"/>
      <c r="N95" s="77"/>
      <c r="O95" s="77"/>
      <c r="P95" s="77"/>
      <c r="Q95" s="77"/>
      <c r="R95" s="77"/>
      <c r="S95" s="77"/>
      <c r="T95" s="77"/>
    </row>
    <row r="96" spans="10:20" ht="30">
      <c r="J96" s="76"/>
      <c r="K96" s="76"/>
      <c r="N96" s="77"/>
      <c r="O96" s="77"/>
      <c r="P96" s="77"/>
      <c r="Q96" s="77"/>
      <c r="R96" s="77"/>
      <c r="S96" s="77"/>
      <c r="T96" s="77"/>
    </row>
    <row r="97" spans="10:20" ht="30">
      <c r="J97" s="76"/>
      <c r="K97" s="76"/>
      <c r="N97" s="77"/>
      <c r="O97" s="77"/>
      <c r="P97" s="77"/>
      <c r="Q97" s="77"/>
      <c r="R97" s="77"/>
      <c r="S97" s="77"/>
      <c r="T97" s="77"/>
    </row>
    <row r="98" spans="10:20" ht="30">
      <c r="J98" s="76"/>
      <c r="K98" s="76"/>
      <c r="N98" s="77"/>
      <c r="O98" s="77"/>
      <c r="P98" s="77"/>
      <c r="Q98" s="77"/>
      <c r="R98" s="77"/>
      <c r="S98" s="77"/>
      <c r="T98" s="77"/>
    </row>
    <row r="99" spans="10:20" ht="30">
      <c r="J99" s="76"/>
      <c r="K99" s="76"/>
      <c r="N99" s="77"/>
      <c r="O99" s="77"/>
      <c r="P99" s="77"/>
      <c r="Q99" s="77"/>
      <c r="R99" s="77"/>
      <c r="S99" s="77"/>
      <c r="T99" s="77"/>
    </row>
    <row r="100" spans="10:20" ht="30">
      <c r="J100" s="76"/>
      <c r="K100" s="76"/>
      <c r="N100" s="77"/>
      <c r="O100" s="77"/>
      <c r="P100" s="77"/>
      <c r="Q100" s="77"/>
      <c r="R100" s="77"/>
      <c r="S100" s="77"/>
      <c r="T100" s="77"/>
    </row>
    <row r="101" spans="10:20" ht="30">
      <c r="J101" s="76"/>
      <c r="K101" s="76"/>
      <c r="N101" s="77"/>
      <c r="O101" s="77"/>
      <c r="P101" s="77"/>
      <c r="Q101" s="77"/>
      <c r="R101" s="77"/>
      <c r="S101" s="77"/>
      <c r="T101" s="77"/>
    </row>
    <row r="102" spans="10:20" ht="30">
      <c r="J102" s="76"/>
      <c r="K102" s="76"/>
      <c r="N102" s="77"/>
      <c r="O102" s="77"/>
      <c r="P102" s="77"/>
      <c r="Q102" s="77"/>
      <c r="R102" s="77"/>
      <c r="S102" s="77"/>
      <c r="T102" s="77"/>
    </row>
    <row r="103" spans="10:20" ht="30">
      <c r="J103" s="76"/>
      <c r="K103" s="76"/>
      <c r="N103" s="77"/>
      <c r="O103" s="77"/>
      <c r="P103" s="77"/>
      <c r="Q103" s="77"/>
      <c r="R103" s="77"/>
      <c r="S103" s="77"/>
      <c r="T103" s="77"/>
    </row>
    <row r="104" spans="10:20" ht="30">
      <c r="J104" s="76"/>
      <c r="K104" s="76"/>
      <c r="N104" s="77"/>
      <c r="O104" s="77"/>
      <c r="P104" s="77"/>
      <c r="Q104" s="77"/>
      <c r="R104" s="77"/>
      <c r="S104" s="77"/>
      <c r="T104" s="77"/>
    </row>
    <row r="105" spans="10:20" ht="30">
      <c r="J105" s="76"/>
      <c r="K105" s="76"/>
      <c r="N105" s="77"/>
      <c r="O105" s="77"/>
      <c r="P105" s="77"/>
      <c r="Q105" s="77"/>
      <c r="R105" s="77"/>
      <c r="S105" s="77"/>
      <c r="T105" s="77"/>
    </row>
    <row r="106" spans="10:20" ht="30">
      <c r="J106" s="76"/>
      <c r="K106" s="76"/>
      <c r="N106" s="77"/>
      <c r="O106" s="77"/>
      <c r="P106" s="77"/>
      <c r="Q106" s="77"/>
      <c r="R106" s="77"/>
      <c r="S106" s="77"/>
      <c r="T106" s="77"/>
    </row>
    <row r="107" spans="10:20" ht="30">
      <c r="J107" s="76"/>
      <c r="K107" s="76"/>
      <c r="N107" s="77"/>
      <c r="O107" s="77"/>
      <c r="P107" s="77"/>
      <c r="Q107" s="77"/>
      <c r="R107" s="77"/>
      <c r="S107" s="77"/>
      <c r="T107" s="77"/>
    </row>
    <row r="108" spans="10:20" ht="30">
      <c r="J108" s="76"/>
      <c r="K108" s="76"/>
      <c r="N108" s="77"/>
      <c r="O108" s="77"/>
      <c r="P108" s="77"/>
      <c r="Q108" s="77"/>
      <c r="R108" s="77"/>
      <c r="S108" s="77"/>
      <c r="T108" s="77"/>
    </row>
    <row r="109" spans="10:20" ht="30">
      <c r="J109" s="76"/>
      <c r="K109" s="76"/>
      <c r="N109" s="77"/>
      <c r="O109" s="77"/>
      <c r="P109" s="77"/>
      <c r="Q109" s="77"/>
      <c r="R109" s="77"/>
      <c r="S109" s="77"/>
      <c r="T109" s="77"/>
    </row>
    <row r="110" spans="10:20" ht="30">
      <c r="J110" s="76"/>
      <c r="K110" s="76"/>
      <c r="N110" s="77"/>
      <c r="O110" s="77"/>
      <c r="P110" s="77"/>
      <c r="Q110" s="77"/>
      <c r="R110" s="77"/>
      <c r="S110" s="77"/>
      <c r="T110" s="77"/>
    </row>
    <row r="111" spans="10:20" ht="30">
      <c r="J111" s="76"/>
      <c r="K111" s="76"/>
      <c r="N111" s="77"/>
      <c r="O111" s="77"/>
      <c r="P111" s="77"/>
      <c r="Q111" s="77"/>
      <c r="R111" s="77"/>
      <c r="S111" s="77"/>
      <c r="T111" s="77"/>
    </row>
    <row r="112" spans="10:20" ht="30">
      <c r="J112" s="76"/>
      <c r="K112" s="76"/>
      <c r="N112" s="77"/>
      <c r="O112" s="77"/>
      <c r="P112" s="77"/>
      <c r="Q112" s="77"/>
      <c r="R112" s="77"/>
      <c r="S112" s="77"/>
      <c r="T112" s="77"/>
    </row>
    <row r="113" spans="10:20" ht="30">
      <c r="J113" s="76"/>
      <c r="K113" s="76"/>
      <c r="N113" s="77"/>
      <c r="O113" s="77"/>
      <c r="P113" s="77"/>
      <c r="Q113" s="77"/>
      <c r="R113" s="77"/>
      <c r="S113" s="77"/>
      <c r="T113" s="77"/>
    </row>
    <row r="114" spans="10:20" ht="30">
      <c r="J114" s="76"/>
      <c r="K114" s="76"/>
      <c r="N114" s="77"/>
      <c r="O114" s="77"/>
      <c r="P114" s="77"/>
      <c r="Q114" s="77"/>
      <c r="R114" s="77"/>
      <c r="S114" s="77"/>
      <c r="T114" s="77"/>
    </row>
    <row r="115" spans="10:20" ht="30">
      <c r="J115" s="76"/>
      <c r="K115" s="76"/>
      <c r="N115" s="77"/>
      <c r="O115" s="77"/>
      <c r="P115" s="77"/>
      <c r="Q115" s="77"/>
      <c r="R115" s="77"/>
      <c r="S115" s="77"/>
      <c r="T115" s="77"/>
    </row>
    <row r="116" spans="10:20" ht="30">
      <c r="J116" s="76"/>
      <c r="K116" s="76"/>
      <c r="N116" s="77"/>
      <c r="O116" s="77"/>
      <c r="P116" s="77"/>
      <c r="Q116" s="77"/>
      <c r="R116" s="77"/>
      <c r="S116" s="77"/>
      <c r="T116" s="77"/>
    </row>
    <row r="117" spans="10:20" ht="30">
      <c r="J117" s="76"/>
      <c r="K117" s="76"/>
      <c r="N117" s="77"/>
      <c r="O117" s="77"/>
      <c r="P117" s="77"/>
      <c r="Q117" s="77"/>
      <c r="R117" s="77"/>
      <c r="S117" s="77"/>
      <c r="T117" s="77"/>
    </row>
    <row r="118" spans="10:20" ht="30">
      <c r="J118" s="76"/>
      <c r="K118" s="76"/>
      <c r="N118" s="77"/>
      <c r="O118" s="77"/>
      <c r="P118" s="77"/>
      <c r="Q118" s="77"/>
      <c r="R118" s="77"/>
      <c r="S118" s="77"/>
      <c r="T118" s="77"/>
    </row>
    <row r="119" spans="10:20" ht="30">
      <c r="J119" s="76"/>
      <c r="K119" s="76"/>
      <c r="N119" s="77"/>
      <c r="O119" s="77"/>
      <c r="P119" s="77"/>
      <c r="Q119" s="77"/>
      <c r="R119" s="77"/>
      <c r="S119" s="77"/>
      <c r="T119" s="77"/>
    </row>
    <row r="120" spans="10:20" ht="30">
      <c r="J120" s="76"/>
      <c r="K120" s="76"/>
      <c r="N120" s="77"/>
      <c r="O120" s="77"/>
      <c r="P120" s="77"/>
      <c r="Q120" s="77"/>
      <c r="R120" s="77"/>
      <c r="S120" s="77"/>
      <c r="T120" s="77"/>
    </row>
    <row r="121" spans="10:20" ht="30">
      <c r="J121" s="76"/>
      <c r="K121" s="76"/>
      <c r="N121" s="77"/>
      <c r="O121" s="77"/>
      <c r="P121" s="77"/>
      <c r="Q121" s="77"/>
      <c r="R121" s="77"/>
      <c r="S121" s="77"/>
      <c r="T121" s="77"/>
    </row>
    <row r="122" spans="10:20" ht="30">
      <c r="J122" s="76"/>
      <c r="K122" s="76"/>
      <c r="N122" s="77"/>
      <c r="O122" s="77"/>
      <c r="P122" s="77"/>
      <c r="Q122" s="77"/>
      <c r="R122" s="77"/>
      <c r="S122" s="77"/>
      <c r="T122" s="77"/>
    </row>
    <row r="123" spans="10:20" ht="30">
      <c r="J123" s="76"/>
      <c r="K123" s="76"/>
      <c r="N123" s="77"/>
      <c r="O123" s="77"/>
      <c r="P123" s="77"/>
      <c r="Q123" s="77"/>
      <c r="R123" s="77"/>
      <c r="S123" s="77"/>
      <c r="T123" s="77"/>
    </row>
    <row r="124" spans="10:20" ht="30">
      <c r="J124" s="76"/>
      <c r="K124" s="76"/>
      <c r="N124" s="77"/>
      <c r="O124" s="77"/>
      <c r="P124" s="77"/>
      <c r="Q124" s="77"/>
      <c r="R124" s="77"/>
      <c r="S124" s="77"/>
      <c r="T124" s="77"/>
    </row>
    <row r="125" spans="10:20" ht="30">
      <c r="J125" s="76"/>
      <c r="K125" s="76"/>
      <c r="N125" s="77"/>
      <c r="O125" s="77"/>
      <c r="P125" s="77"/>
      <c r="Q125" s="77"/>
      <c r="R125" s="77"/>
      <c r="S125" s="77"/>
      <c r="T125" s="77"/>
    </row>
    <row r="126" spans="10:20" ht="30">
      <c r="J126" s="76"/>
      <c r="K126" s="76"/>
      <c r="N126" s="77"/>
      <c r="O126" s="77"/>
      <c r="P126" s="77"/>
      <c r="Q126" s="77"/>
      <c r="R126" s="77"/>
      <c r="S126" s="77"/>
      <c r="T126" s="77"/>
    </row>
    <row r="127" spans="10:20" ht="30">
      <c r="J127" s="76"/>
      <c r="K127" s="76"/>
      <c r="N127" s="77"/>
      <c r="O127" s="77"/>
      <c r="P127" s="77"/>
      <c r="Q127" s="77"/>
      <c r="R127" s="77"/>
      <c r="S127" s="77"/>
      <c r="T127" s="77"/>
    </row>
    <row r="128" spans="10:20" ht="30">
      <c r="J128" s="76"/>
      <c r="K128" s="76"/>
      <c r="N128" s="77"/>
      <c r="O128" s="77"/>
      <c r="P128" s="77"/>
      <c r="Q128" s="77"/>
      <c r="R128" s="77"/>
      <c r="S128" s="77"/>
      <c r="T128" s="77"/>
    </row>
    <row r="129" spans="10:20" ht="30">
      <c r="J129" s="76"/>
      <c r="K129" s="76"/>
      <c r="N129" s="77"/>
      <c r="O129" s="77"/>
      <c r="P129" s="77"/>
      <c r="Q129" s="77"/>
      <c r="R129" s="77"/>
      <c r="S129" s="77"/>
      <c r="T129" s="77"/>
    </row>
    <row r="130" spans="10:20" ht="30">
      <c r="J130" s="76"/>
      <c r="K130" s="76"/>
      <c r="N130" s="77"/>
      <c r="O130" s="77"/>
      <c r="P130" s="77"/>
      <c r="Q130" s="77"/>
      <c r="R130" s="77"/>
      <c r="S130" s="77"/>
      <c r="T130" s="77"/>
    </row>
    <row r="131" spans="10:20" ht="30">
      <c r="J131" s="76"/>
      <c r="K131" s="76"/>
      <c r="N131" s="77"/>
      <c r="O131" s="77"/>
      <c r="P131" s="77"/>
      <c r="Q131" s="77"/>
      <c r="R131" s="77"/>
      <c r="S131" s="77"/>
      <c r="T131" s="77"/>
    </row>
    <row r="132" spans="10:20" ht="30">
      <c r="J132" s="76"/>
      <c r="K132" s="76"/>
      <c r="N132" s="77"/>
      <c r="O132" s="77"/>
      <c r="P132" s="77"/>
      <c r="Q132" s="77"/>
      <c r="R132" s="77"/>
      <c r="S132" s="77"/>
      <c r="T132" s="77"/>
    </row>
    <row r="133" spans="10:20" ht="30">
      <c r="J133" s="76"/>
      <c r="K133" s="76"/>
      <c r="N133" s="77"/>
      <c r="O133" s="77"/>
      <c r="P133" s="77"/>
      <c r="Q133" s="77"/>
      <c r="R133" s="77"/>
      <c r="S133" s="77"/>
      <c r="T133" s="77"/>
    </row>
    <row r="134" spans="10:20" ht="30">
      <c r="J134" s="76"/>
      <c r="K134" s="76"/>
      <c r="N134" s="77"/>
      <c r="O134" s="77"/>
      <c r="P134" s="77"/>
      <c r="Q134" s="77"/>
      <c r="R134" s="77"/>
      <c r="S134" s="77"/>
      <c r="T134" s="77"/>
    </row>
    <row r="135" spans="10:20" ht="30">
      <c r="J135" s="76"/>
      <c r="K135" s="76"/>
      <c r="N135" s="77"/>
      <c r="O135" s="77"/>
      <c r="P135" s="77"/>
      <c r="Q135" s="77"/>
      <c r="R135" s="77"/>
      <c r="S135" s="77"/>
      <c r="T135" s="77"/>
    </row>
    <row r="136" spans="10:20" ht="30">
      <c r="J136" s="76"/>
      <c r="K136" s="76"/>
      <c r="N136" s="77"/>
      <c r="O136" s="77"/>
      <c r="P136" s="77"/>
      <c r="Q136" s="77"/>
      <c r="R136" s="77"/>
      <c r="S136" s="77"/>
      <c r="T136" s="77"/>
    </row>
    <row r="137" spans="10:20" ht="30">
      <c r="J137" s="76"/>
      <c r="K137" s="76"/>
      <c r="N137" s="77"/>
      <c r="O137" s="77"/>
      <c r="P137" s="77"/>
      <c r="Q137" s="77"/>
      <c r="R137" s="77"/>
      <c r="S137" s="77"/>
      <c r="T137" s="77"/>
    </row>
    <row r="138" spans="10:20" ht="30">
      <c r="J138" s="76"/>
      <c r="K138" s="76"/>
      <c r="N138" s="77"/>
      <c r="O138" s="77"/>
      <c r="P138" s="77"/>
      <c r="Q138" s="77"/>
      <c r="R138" s="77"/>
      <c r="S138" s="77"/>
      <c r="T138" s="77"/>
    </row>
    <row r="139" spans="10:20" ht="30">
      <c r="J139" s="76"/>
      <c r="K139" s="76"/>
      <c r="N139" s="77"/>
      <c r="O139" s="77"/>
      <c r="P139" s="77"/>
      <c r="Q139" s="77"/>
      <c r="R139" s="77"/>
      <c r="S139" s="77"/>
      <c r="T139" s="77"/>
    </row>
    <row r="140" spans="10:20" ht="30">
      <c r="J140" s="76"/>
      <c r="K140" s="76"/>
      <c r="N140" s="77"/>
      <c r="O140" s="77"/>
      <c r="P140" s="77"/>
      <c r="Q140" s="77"/>
      <c r="R140" s="77"/>
      <c r="S140" s="77"/>
      <c r="T140" s="77"/>
    </row>
    <row r="141" spans="10:20" ht="30">
      <c r="J141" s="76"/>
      <c r="K141" s="76"/>
      <c r="N141" s="77"/>
      <c r="O141" s="77"/>
      <c r="P141" s="77"/>
      <c r="Q141" s="77"/>
      <c r="R141" s="77"/>
      <c r="S141" s="77"/>
      <c r="T141" s="77"/>
    </row>
    <row r="142" spans="10:20" ht="30">
      <c r="J142" s="76"/>
      <c r="K142" s="76"/>
      <c r="N142" s="77"/>
      <c r="O142" s="77"/>
      <c r="P142" s="77"/>
      <c r="Q142" s="77"/>
      <c r="R142" s="77"/>
      <c r="S142" s="77"/>
      <c r="T142" s="77"/>
    </row>
    <row r="143" spans="10:20" ht="30">
      <c r="J143" s="76"/>
      <c r="K143" s="76"/>
      <c r="N143" s="77"/>
      <c r="O143" s="77"/>
      <c r="P143" s="77"/>
      <c r="Q143" s="77"/>
      <c r="R143" s="77"/>
      <c r="S143" s="77"/>
      <c r="T143" s="77"/>
    </row>
    <row r="144" spans="10:20" ht="30">
      <c r="J144" s="76"/>
      <c r="K144" s="76"/>
      <c r="N144" s="77"/>
      <c r="O144" s="77"/>
      <c r="P144" s="77"/>
      <c r="Q144" s="77"/>
      <c r="R144" s="77"/>
      <c r="S144" s="77"/>
      <c r="T144" s="77"/>
    </row>
    <row r="145" spans="10:20" ht="30">
      <c r="J145" s="76"/>
      <c r="K145" s="76"/>
      <c r="N145" s="77"/>
      <c r="O145" s="77"/>
      <c r="P145" s="77"/>
      <c r="Q145" s="77"/>
      <c r="R145" s="77"/>
      <c r="S145" s="77"/>
      <c r="T145" s="77"/>
    </row>
    <row r="146" spans="10:20" ht="30">
      <c r="J146" s="76"/>
      <c r="K146" s="76"/>
      <c r="N146" s="77"/>
      <c r="O146" s="77"/>
      <c r="P146" s="77"/>
      <c r="Q146" s="77"/>
      <c r="R146" s="77"/>
      <c r="S146" s="77"/>
      <c r="T146" s="77"/>
    </row>
    <row r="147" spans="10:20" ht="30">
      <c r="J147" s="76"/>
      <c r="K147" s="76"/>
      <c r="N147" s="77"/>
      <c r="O147" s="77"/>
      <c r="P147" s="77"/>
      <c r="Q147" s="77"/>
      <c r="R147" s="77"/>
      <c r="S147" s="77"/>
      <c r="T147" s="77"/>
    </row>
    <row r="148" spans="10:20" ht="30">
      <c r="J148" s="76"/>
      <c r="K148" s="76"/>
      <c r="N148" s="77"/>
      <c r="O148" s="77"/>
      <c r="P148" s="77"/>
      <c r="Q148" s="77"/>
      <c r="R148" s="77"/>
      <c r="S148" s="77"/>
      <c r="T148" s="77"/>
    </row>
    <row r="149" spans="10:20" ht="30">
      <c r="J149" s="76"/>
      <c r="K149" s="76"/>
      <c r="N149" s="77"/>
      <c r="O149" s="77"/>
      <c r="P149" s="77"/>
      <c r="Q149" s="77"/>
      <c r="R149" s="77"/>
      <c r="S149" s="77"/>
      <c r="T149" s="77"/>
    </row>
    <row r="150" spans="10:20" ht="30">
      <c r="J150" s="76"/>
      <c r="K150" s="76"/>
      <c r="N150" s="77"/>
      <c r="O150" s="77"/>
      <c r="P150" s="77"/>
      <c r="Q150" s="77"/>
      <c r="R150" s="77"/>
      <c r="S150" s="77"/>
      <c r="T150" s="77"/>
    </row>
    <row r="151" spans="10:20" ht="30">
      <c r="J151" s="76"/>
      <c r="K151" s="76"/>
      <c r="N151" s="77"/>
      <c r="O151" s="77"/>
      <c r="P151" s="77"/>
      <c r="Q151" s="77"/>
      <c r="R151" s="77"/>
      <c r="S151" s="77"/>
      <c r="T151" s="77"/>
    </row>
    <row r="152" spans="10:20" ht="30">
      <c r="J152" s="76"/>
      <c r="K152" s="76"/>
      <c r="N152" s="77"/>
      <c r="O152" s="77"/>
      <c r="P152" s="77"/>
      <c r="Q152" s="77"/>
      <c r="R152" s="77"/>
      <c r="S152" s="77"/>
      <c r="T152" s="77"/>
    </row>
    <row r="153" spans="10:20" ht="30">
      <c r="J153" s="76"/>
      <c r="K153" s="76"/>
      <c r="N153" s="77"/>
      <c r="O153" s="77"/>
      <c r="P153" s="77"/>
      <c r="Q153" s="77"/>
      <c r="R153" s="77"/>
      <c r="S153" s="77"/>
      <c r="T153" s="77"/>
    </row>
    <row r="154" spans="10:20" ht="30">
      <c r="J154" s="76"/>
      <c r="K154" s="76"/>
      <c r="N154" s="77"/>
      <c r="O154" s="77"/>
      <c r="P154" s="77"/>
      <c r="Q154" s="77"/>
      <c r="R154" s="77"/>
      <c r="S154" s="77"/>
      <c r="T154" s="77"/>
    </row>
    <row r="155" spans="10:20" ht="30">
      <c r="J155" s="76"/>
      <c r="K155" s="76"/>
      <c r="N155" s="77"/>
      <c r="O155" s="77"/>
      <c r="P155" s="77"/>
      <c r="Q155" s="77"/>
      <c r="R155" s="77"/>
      <c r="S155" s="77"/>
      <c r="T155" s="77"/>
    </row>
    <row r="156" spans="10:20" ht="30">
      <c r="J156" s="76"/>
      <c r="K156" s="76"/>
      <c r="N156" s="77"/>
      <c r="O156" s="77"/>
      <c r="P156" s="77"/>
      <c r="Q156" s="77"/>
      <c r="R156" s="77"/>
      <c r="S156" s="77"/>
      <c r="T156" s="77"/>
    </row>
    <row r="157" spans="10:20" ht="30">
      <c r="J157" s="76"/>
      <c r="K157" s="76"/>
      <c r="N157" s="77"/>
      <c r="O157" s="77"/>
      <c r="P157" s="77"/>
      <c r="Q157" s="77"/>
      <c r="R157" s="77"/>
      <c r="S157" s="77"/>
      <c r="T157" s="77"/>
    </row>
    <row r="158" spans="10:20" ht="30">
      <c r="J158" s="76"/>
      <c r="K158" s="76"/>
      <c r="N158" s="77"/>
      <c r="O158" s="77"/>
      <c r="P158" s="77"/>
      <c r="Q158" s="77"/>
      <c r="R158" s="77"/>
      <c r="S158" s="77"/>
      <c r="T158" s="77"/>
    </row>
    <row r="159" spans="10:20" ht="30">
      <c r="J159" s="76"/>
      <c r="K159" s="76"/>
      <c r="N159" s="77"/>
      <c r="O159" s="77"/>
      <c r="P159" s="77"/>
      <c r="Q159" s="77"/>
      <c r="R159" s="77"/>
      <c r="S159" s="77"/>
      <c r="T159" s="77"/>
    </row>
    <row r="160" spans="10:20" ht="30">
      <c r="J160" s="76"/>
      <c r="K160" s="76"/>
      <c r="N160" s="77"/>
      <c r="O160" s="77"/>
      <c r="P160" s="77"/>
      <c r="Q160" s="77"/>
      <c r="R160" s="77"/>
      <c r="S160" s="77"/>
      <c r="T160" s="77"/>
    </row>
    <row r="161" spans="10:20" ht="30">
      <c r="J161" s="76"/>
      <c r="K161" s="76"/>
      <c r="N161" s="77"/>
      <c r="O161" s="77"/>
      <c r="P161" s="77"/>
      <c r="Q161" s="77"/>
      <c r="R161" s="77"/>
      <c r="S161" s="77"/>
      <c r="T161" s="77"/>
    </row>
    <row r="162" spans="10:20" ht="30">
      <c r="J162" s="76"/>
      <c r="K162" s="76"/>
      <c r="N162" s="77"/>
      <c r="O162" s="77"/>
      <c r="P162" s="77"/>
      <c r="Q162" s="77"/>
      <c r="R162" s="77"/>
      <c r="S162" s="77"/>
      <c r="T162" s="77"/>
    </row>
    <row r="163" spans="10:20" ht="30">
      <c r="J163" s="76"/>
      <c r="K163" s="76"/>
      <c r="N163" s="77"/>
      <c r="O163" s="77"/>
      <c r="P163" s="77"/>
      <c r="Q163" s="77"/>
      <c r="R163" s="77"/>
      <c r="S163" s="77"/>
      <c r="T163" s="77"/>
    </row>
    <row r="164" spans="10:20" ht="30">
      <c r="J164" s="76"/>
      <c r="K164" s="76"/>
      <c r="N164" s="77"/>
      <c r="O164" s="77"/>
      <c r="P164" s="77"/>
      <c r="Q164" s="77"/>
      <c r="R164" s="77"/>
      <c r="S164" s="77"/>
      <c r="T164" s="77"/>
    </row>
    <row r="165" spans="10:20" ht="30">
      <c r="J165" s="76"/>
      <c r="K165" s="76"/>
      <c r="N165" s="77"/>
      <c r="O165" s="77"/>
      <c r="P165" s="77"/>
      <c r="Q165" s="77"/>
      <c r="R165" s="77"/>
      <c r="S165" s="77"/>
      <c r="T165" s="77"/>
    </row>
    <row r="166" spans="10:20" ht="30">
      <c r="J166" s="76"/>
      <c r="K166" s="76"/>
      <c r="N166" s="77"/>
      <c r="O166" s="77"/>
      <c r="P166" s="77"/>
      <c r="Q166" s="77"/>
      <c r="R166" s="77"/>
      <c r="S166" s="77"/>
      <c r="T166" s="77"/>
    </row>
    <row r="167" spans="10:20" ht="30">
      <c r="J167" s="76"/>
      <c r="K167" s="76"/>
      <c r="N167" s="77"/>
      <c r="O167" s="77"/>
      <c r="P167" s="77"/>
      <c r="Q167" s="77"/>
      <c r="R167" s="77"/>
      <c r="S167" s="77"/>
      <c r="T167" s="77"/>
    </row>
    <row r="168" spans="10:20" ht="30">
      <c r="J168" s="76"/>
      <c r="K168" s="76"/>
      <c r="N168" s="77"/>
      <c r="O168" s="77"/>
      <c r="P168" s="77"/>
      <c r="Q168" s="77"/>
      <c r="R168" s="77"/>
      <c r="S168" s="77"/>
      <c r="T168" s="77"/>
    </row>
    <row r="169" spans="10:20" ht="30">
      <c r="J169" s="76"/>
      <c r="K169" s="76"/>
      <c r="N169" s="77"/>
      <c r="O169" s="77"/>
      <c r="P169" s="77"/>
      <c r="Q169" s="77"/>
      <c r="R169" s="77"/>
      <c r="S169" s="77"/>
      <c r="T169" s="77"/>
    </row>
    <row r="170" spans="10:20" ht="30">
      <c r="J170" s="76"/>
      <c r="K170" s="76"/>
      <c r="N170" s="77"/>
      <c r="O170" s="77"/>
      <c r="P170" s="77"/>
      <c r="Q170" s="77"/>
      <c r="R170" s="77"/>
      <c r="S170" s="77"/>
      <c r="T170" s="77"/>
    </row>
    <row r="171" spans="10:20" ht="30">
      <c r="J171" s="76"/>
      <c r="K171" s="76"/>
      <c r="N171" s="77"/>
      <c r="O171" s="77"/>
      <c r="P171" s="77"/>
      <c r="Q171" s="77"/>
      <c r="R171" s="77"/>
      <c r="S171" s="77"/>
      <c r="T171" s="77"/>
    </row>
    <row r="172" spans="10:20" ht="30">
      <c r="J172" s="76"/>
      <c r="K172" s="76"/>
      <c r="N172" s="77"/>
      <c r="O172" s="77"/>
      <c r="P172" s="77"/>
      <c r="Q172" s="77"/>
      <c r="R172" s="77"/>
      <c r="S172" s="77"/>
      <c r="T172" s="77"/>
    </row>
    <row r="173" spans="14:20" ht="12.75">
      <c r="N173" s="77"/>
      <c r="O173" s="77"/>
      <c r="P173" s="77"/>
      <c r="Q173" s="77"/>
      <c r="R173" s="77"/>
      <c r="S173" s="77"/>
      <c r="T173" s="77"/>
    </row>
    <row r="174" spans="14:20" ht="12.75">
      <c r="N174" s="77"/>
      <c r="O174" s="77"/>
      <c r="P174" s="77"/>
      <c r="Q174" s="77"/>
      <c r="R174" s="77"/>
      <c r="S174" s="77"/>
      <c r="T174" s="77"/>
    </row>
    <row r="175" spans="14:20" ht="12.75">
      <c r="N175" s="77"/>
      <c r="O175" s="77"/>
      <c r="P175" s="77"/>
      <c r="Q175" s="77"/>
      <c r="R175" s="77"/>
      <c r="S175" s="77"/>
      <c r="T175" s="77"/>
    </row>
    <row r="176" spans="14:20" ht="12.75">
      <c r="N176" s="77"/>
      <c r="O176" s="77"/>
      <c r="P176" s="77"/>
      <c r="Q176" s="77"/>
      <c r="R176" s="77"/>
      <c r="S176" s="77"/>
      <c r="T176" s="77"/>
    </row>
    <row r="177" spans="14:20" ht="12.75">
      <c r="N177" s="77"/>
      <c r="O177" s="77"/>
      <c r="P177" s="77"/>
      <c r="Q177" s="77"/>
      <c r="R177" s="77"/>
      <c r="S177" s="77"/>
      <c r="T177" s="77"/>
    </row>
    <row r="178" spans="14:20" ht="12.75">
      <c r="N178" s="77"/>
      <c r="O178" s="77"/>
      <c r="P178" s="77"/>
      <c r="Q178" s="77"/>
      <c r="R178" s="77"/>
      <c r="S178" s="77"/>
      <c r="T178" s="77"/>
    </row>
    <row r="179" spans="14:20" ht="12.75">
      <c r="N179" s="77"/>
      <c r="O179" s="77"/>
      <c r="P179" s="77"/>
      <c r="Q179" s="77"/>
      <c r="R179" s="77"/>
      <c r="S179" s="77"/>
      <c r="T179" s="77"/>
    </row>
    <row r="180" spans="14:20" ht="12.75">
      <c r="N180" s="77"/>
      <c r="O180" s="77"/>
      <c r="P180" s="77"/>
      <c r="Q180" s="77"/>
      <c r="R180" s="77"/>
      <c r="S180" s="77"/>
      <c r="T180" s="77"/>
    </row>
    <row r="181" spans="14:20" ht="12.75">
      <c r="N181" s="77"/>
      <c r="O181" s="77"/>
      <c r="P181" s="77"/>
      <c r="Q181" s="77"/>
      <c r="R181" s="77"/>
      <c r="S181" s="77"/>
      <c r="T181" s="77"/>
    </row>
    <row r="182" spans="14:20" ht="12.75">
      <c r="N182" s="77"/>
      <c r="O182" s="77"/>
      <c r="P182" s="77"/>
      <c r="Q182" s="77"/>
      <c r="R182" s="77"/>
      <c r="S182" s="77"/>
      <c r="T182" s="77"/>
    </row>
    <row r="183" spans="14:20" ht="12.75">
      <c r="N183" s="77"/>
      <c r="O183" s="77"/>
      <c r="P183" s="77"/>
      <c r="Q183" s="77"/>
      <c r="R183" s="77"/>
      <c r="S183" s="77"/>
      <c r="T183" s="77"/>
    </row>
    <row r="184" spans="14:20" ht="12.75">
      <c r="N184" s="77"/>
      <c r="O184" s="77"/>
      <c r="P184" s="77"/>
      <c r="Q184" s="77"/>
      <c r="R184" s="77"/>
      <c r="S184" s="77"/>
      <c r="T184" s="77"/>
    </row>
    <row r="185" spans="14:20" ht="12.75">
      <c r="N185" s="77"/>
      <c r="O185" s="77"/>
      <c r="P185" s="77"/>
      <c r="Q185" s="77"/>
      <c r="R185" s="77"/>
      <c r="S185" s="77"/>
      <c r="T185" s="77"/>
    </row>
    <row r="186" spans="14:20" ht="12.75">
      <c r="N186" s="77"/>
      <c r="O186" s="77"/>
      <c r="P186" s="77"/>
      <c r="Q186" s="77"/>
      <c r="R186" s="77"/>
      <c r="S186" s="77"/>
      <c r="T186" s="77"/>
    </row>
    <row r="187" spans="14:20" ht="12.75">
      <c r="N187" s="77"/>
      <c r="O187" s="77"/>
      <c r="P187" s="77"/>
      <c r="Q187" s="77"/>
      <c r="R187" s="77"/>
      <c r="S187" s="77"/>
      <c r="T187" s="77"/>
    </row>
    <row r="188" spans="14:20" ht="12.75">
      <c r="N188" s="77"/>
      <c r="O188" s="77"/>
      <c r="P188" s="77"/>
      <c r="Q188" s="77"/>
      <c r="R188" s="77"/>
      <c r="S188" s="77"/>
      <c r="T188" s="77"/>
    </row>
    <row r="189" spans="14:20" ht="12.75">
      <c r="N189" s="77"/>
      <c r="O189" s="77"/>
      <c r="P189" s="77"/>
      <c r="Q189" s="77"/>
      <c r="R189" s="77"/>
      <c r="S189" s="77"/>
      <c r="T189" s="77"/>
    </row>
    <row r="190" spans="14:20" ht="12.75">
      <c r="N190" s="77"/>
      <c r="O190" s="77"/>
      <c r="P190" s="77"/>
      <c r="Q190" s="77"/>
      <c r="R190" s="77"/>
      <c r="S190" s="77"/>
      <c r="T190" s="77"/>
    </row>
    <row r="191" spans="14:20" ht="12.75">
      <c r="N191" s="77"/>
      <c r="O191" s="77"/>
      <c r="P191" s="77"/>
      <c r="Q191" s="77"/>
      <c r="R191" s="77"/>
      <c r="S191" s="77"/>
      <c r="T191" s="77"/>
    </row>
    <row r="192" spans="14:20" ht="12.75">
      <c r="N192" s="77"/>
      <c r="O192" s="77"/>
      <c r="P192" s="77"/>
      <c r="Q192" s="77"/>
      <c r="R192" s="77"/>
      <c r="S192" s="77"/>
      <c r="T192" s="77"/>
    </row>
    <row r="193" spans="14:20" ht="12.75">
      <c r="N193" s="77"/>
      <c r="O193" s="77"/>
      <c r="P193" s="77"/>
      <c r="Q193" s="77"/>
      <c r="R193" s="77"/>
      <c r="S193" s="77"/>
      <c r="T193" s="77"/>
    </row>
    <row r="194" spans="14:20" ht="12.75">
      <c r="N194" s="77"/>
      <c r="O194" s="77"/>
      <c r="P194" s="77"/>
      <c r="Q194" s="77"/>
      <c r="R194" s="77"/>
      <c r="S194" s="77"/>
      <c r="T194" s="77"/>
    </row>
    <row r="195" spans="14:20" ht="12.75">
      <c r="N195" s="77"/>
      <c r="O195" s="77"/>
      <c r="P195" s="77"/>
      <c r="Q195" s="77"/>
      <c r="R195" s="77"/>
      <c r="S195" s="77"/>
      <c r="T195" s="77"/>
    </row>
    <row r="196" spans="14:20" ht="12.75">
      <c r="N196" s="77"/>
      <c r="O196" s="77"/>
      <c r="P196" s="77"/>
      <c r="Q196" s="77"/>
      <c r="R196" s="77"/>
      <c r="S196" s="77"/>
      <c r="T196" s="77"/>
    </row>
    <row r="197" spans="14:20" ht="12.75">
      <c r="N197" s="77"/>
      <c r="O197" s="77"/>
      <c r="P197" s="77"/>
      <c r="Q197" s="77"/>
      <c r="R197" s="77"/>
      <c r="S197" s="77"/>
      <c r="T197" s="77"/>
    </row>
    <row r="198" spans="14:20" ht="12.75">
      <c r="N198" s="77"/>
      <c r="O198" s="77"/>
      <c r="P198" s="77"/>
      <c r="Q198" s="77"/>
      <c r="R198" s="77"/>
      <c r="S198" s="77"/>
      <c r="T198" s="77"/>
    </row>
    <row r="199" spans="14:20" ht="12.75">
      <c r="N199" s="77"/>
      <c r="O199" s="77"/>
      <c r="P199" s="77"/>
      <c r="Q199" s="77"/>
      <c r="R199" s="77"/>
      <c r="S199" s="77"/>
      <c r="T199" s="77"/>
    </row>
    <row r="200" spans="14:20" ht="12.75">
      <c r="N200" s="77"/>
      <c r="O200" s="77"/>
      <c r="P200" s="77"/>
      <c r="Q200" s="77"/>
      <c r="R200" s="77"/>
      <c r="S200" s="77"/>
      <c r="T200" s="77"/>
    </row>
    <row r="201" spans="14:20" ht="12.75">
      <c r="N201" s="77"/>
      <c r="O201" s="77"/>
      <c r="P201" s="77"/>
      <c r="Q201" s="77"/>
      <c r="R201" s="77"/>
      <c r="S201" s="77"/>
      <c r="T201" s="77"/>
    </row>
    <row r="202" spans="14:20" ht="12.75">
      <c r="N202" s="77"/>
      <c r="O202" s="77"/>
      <c r="P202" s="77"/>
      <c r="Q202" s="77"/>
      <c r="R202" s="77"/>
      <c r="S202" s="77"/>
      <c r="T202" s="77"/>
    </row>
    <row r="203" spans="14:20" ht="12.75">
      <c r="N203" s="77"/>
      <c r="O203" s="77"/>
      <c r="P203" s="77"/>
      <c r="Q203" s="77"/>
      <c r="R203" s="77"/>
      <c r="S203" s="77"/>
      <c r="T203" s="77"/>
    </row>
    <row r="204" spans="14:20" ht="12.75">
      <c r="N204" s="77"/>
      <c r="O204" s="77"/>
      <c r="P204" s="77"/>
      <c r="Q204" s="77"/>
      <c r="R204" s="77"/>
      <c r="S204" s="77"/>
      <c r="T204" s="77"/>
    </row>
    <row r="205" spans="14:20" ht="12.75">
      <c r="N205" s="77"/>
      <c r="O205" s="77"/>
      <c r="P205" s="77"/>
      <c r="Q205" s="77"/>
      <c r="R205" s="77"/>
      <c r="S205" s="77"/>
      <c r="T205" s="77"/>
    </row>
    <row r="206" spans="14:20" ht="12.75">
      <c r="N206" s="77"/>
      <c r="O206" s="77"/>
      <c r="P206" s="77"/>
      <c r="Q206" s="77"/>
      <c r="R206" s="77"/>
      <c r="S206" s="77"/>
      <c r="T206" s="77"/>
    </row>
    <row r="207" spans="14:20" ht="12.75">
      <c r="N207" s="77"/>
      <c r="O207" s="77"/>
      <c r="P207" s="77"/>
      <c r="Q207" s="77"/>
      <c r="R207" s="77"/>
      <c r="S207" s="77"/>
      <c r="T207" s="77"/>
    </row>
    <row r="208" spans="14:20" ht="12.75">
      <c r="N208" s="77"/>
      <c r="O208" s="77"/>
      <c r="P208" s="77"/>
      <c r="Q208" s="77"/>
      <c r="R208" s="77"/>
      <c r="S208" s="77"/>
      <c r="T208" s="77"/>
    </row>
    <row r="209" spans="14:20" ht="12.75">
      <c r="N209" s="77"/>
      <c r="O209" s="77"/>
      <c r="P209" s="77"/>
      <c r="Q209" s="77"/>
      <c r="R209" s="77"/>
      <c r="S209" s="77"/>
      <c r="T209" s="77"/>
    </row>
    <row r="210" spans="14:20" ht="12.75">
      <c r="N210" s="77"/>
      <c r="O210" s="77"/>
      <c r="P210" s="77"/>
      <c r="Q210" s="77"/>
      <c r="R210" s="77"/>
      <c r="S210" s="77"/>
      <c r="T210" s="77"/>
    </row>
    <row r="211" spans="14:20" ht="12.75">
      <c r="N211" s="77"/>
      <c r="O211" s="77"/>
      <c r="P211" s="77"/>
      <c r="Q211" s="77"/>
      <c r="R211" s="77"/>
      <c r="S211" s="77"/>
      <c r="T211" s="77"/>
    </row>
    <row r="212" spans="14:20" ht="12.75">
      <c r="N212" s="77"/>
      <c r="O212" s="77"/>
      <c r="P212" s="77"/>
      <c r="Q212" s="77"/>
      <c r="R212" s="77"/>
      <c r="S212" s="77"/>
      <c r="T212" s="77"/>
    </row>
    <row r="213" spans="14:20" ht="12.75">
      <c r="N213" s="77"/>
      <c r="O213" s="77"/>
      <c r="P213" s="77"/>
      <c r="Q213" s="77"/>
      <c r="R213" s="77"/>
      <c r="S213" s="77"/>
      <c r="T213" s="77"/>
    </row>
  </sheetData>
  <mergeCells count="28">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s>
  <conditionalFormatting sqref="A9:A13 A16:A20 A23:A26">
    <cfRule type="cellIs" priority="20" dxfId="14" operator="greaterThan" stopIfTrue="1">
      <formula>0</formula>
    </cfRule>
  </conditionalFormatting>
  <conditionalFormatting sqref="K3 E4:H6 G27 G28:I28">
    <cfRule type="cellIs" priority="21" dxfId="13" operator="equal" stopIfTrue="1">
      <formula>0</formula>
    </cfRule>
  </conditionalFormatting>
  <conditionalFormatting sqref="S10">
    <cfRule type="expression" priority="18" dxfId="10" stopIfTrue="1">
      <formula>$S$10&lt;&gt;$T$9</formula>
    </cfRule>
  </conditionalFormatting>
  <conditionalFormatting sqref="S24">
    <cfRule type="expression" priority="4" dxfId="10" stopIfTrue="1">
      <formula>T23&lt;&gt;S24</formula>
    </cfRule>
  </conditionalFormatting>
  <conditionalFormatting sqref="T9 T23">
    <cfRule type="expression" priority="19" dxfId="10" stopIfTrue="1">
      <formula>S10&lt;&gt;T9</formula>
    </cfRule>
  </conditionalFormatting>
  <conditionalFormatting sqref="T16 S17">
    <cfRule type="expression" priority="12" dxfId="10" stopIfTrue="1">
      <formula>$S$17&lt;&gt;$T$16</formula>
    </cfRule>
  </conditionalFormatting>
  <conditionalFormatting sqref="U9 S11">
    <cfRule type="expression" priority="17" dxfId="7" stopIfTrue="1">
      <formula>$U$9&lt;&gt;$S$11</formula>
    </cfRule>
  </conditionalFormatting>
  <conditionalFormatting sqref="U10 T11">
    <cfRule type="expression" priority="15" dxfId="6" stopIfTrue="1">
      <formula>$U$10&lt;&gt;$T$11</formula>
    </cfRule>
  </conditionalFormatting>
  <conditionalFormatting sqref="U16 S18">
    <cfRule type="expression" priority="11" dxfId="7" stopIfTrue="1">
      <formula>$U$16&lt;&gt;$S$18</formula>
    </cfRule>
  </conditionalFormatting>
  <conditionalFormatting sqref="U17 T18">
    <cfRule type="expression" priority="9" dxfId="6" stopIfTrue="1">
      <formula>$U$17&lt;&gt;$T$18</formula>
    </cfRule>
  </conditionalFormatting>
  <conditionalFormatting sqref="U23 S25">
    <cfRule type="expression" priority="6" dxfId="7" stopIfTrue="1">
      <formula>$U$23&lt;&gt;$S$25</formula>
    </cfRule>
  </conditionalFormatting>
  <conditionalFormatting sqref="U24 T25">
    <cfRule type="expression" priority="3" dxfId="6"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FA0ED-B063-41B4-9F9E-164DDA8D0A6B}">
  <dimension ref="A1:L53"/>
  <sheetViews>
    <sheetView zoomScale="85" zoomScaleNormal="85" workbookViewId="0" topLeftCell="A1">
      <selection activeCell="K9" sqref="K9"/>
    </sheetView>
  </sheetViews>
  <sheetFormatPr defaultColWidth="9.140625" defaultRowHeight="12.75"/>
  <cols>
    <col min="1" max="1" width="5.8515625" style="91" customWidth="1"/>
    <col min="2" max="2" width="5.7109375" style="81" customWidth="1"/>
    <col min="3" max="3" width="17.00390625" style="81" customWidth="1"/>
    <col min="4" max="4" width="11.28125" style="81" customWidth="1"/>
    <col min="5" max="5" width="10.8515625" style="81" customWidth="1"/>
    <col min="6" max="6" width="18.00390625" style="116" customWidth="1"/>
    <col min="7" max="7" width="13.28125" style="113" customWidth="1"/>
    <col min="8" max="8" width="12.421875" style="113" customWidth="1"/>
    <col min="9" max="9" width="15.00390625" style="81" customWidth="1"/>
    <col min="10" max="10" width="9.140625" style="81" customWidth="1"/>
    <col min="11" max="11" width="8.8515625" style="89" customWidth="1"/>
    <col min="12" max="21" width="9.140625" style="90" customWidth="1"/>
    <col min="22" max="22" width="9.140625" style="132" customWidth="1"/>
    <col min="23" max="26" width="9.140625" style="90" customWidth="1"/>
    <col min="27" max="256" width="9.140625" style="133" customWidth="1"/>
    <col min="257" max="257" width="5.8515625" style="133" customWidth="1"/>
    <col min="258" max="258" width="5.7109375" style="133" customWidth="1"/>
    <col min="259" max="259" width="17.00390625" style="133" customWidth="1"/>
    <col min="260" max="260" width="11.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7.00390625" style="133" customWidth="1"/>
    <col min="516" max="516" width="11.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7.00390625" style="133" customWidth="1"/>
    <col min="772" max="772" width="11.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7.00390625" style="133" customWidth="1"/>
    <col min="1028" max="1028" width="11.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7.00390625" style="133" customWidth="1"/>
    <col min="1284" max="1284" width="11.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7.00390625" style="133" customWidth="1"/>
    <col min="1540" max="1540" width="11.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7.00390625" style="133" customWidth="1"/>
    <col min="1796" max="1796" width="11.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7.00390625" style="133" customWidth="1"/>
    <col min="2052" max="2052" width="11.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7.00390625" style="133" customWidth="1"/>
    <col min="2308" max="2308" width="11.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7.00390625" style="133" customWidth="1"/>
    <col min="2564" max="2564" width="11.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7.00390625" style="133" customWidth="1"/>
    <col min="2820" max="2820" width="11.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7.00390625" style="133" customWidth="1"/>
    <col min="3076" max="3076" width="11.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7.00390625" style="133" customWidth="1"/>
    <col min="3332" max="3332" width="11.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7.00390625" style="133" customWidth="1"/>
    <col min="3588" max="3588" width="11.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7.00390625" style="133" customWidth="1"/>
    <col min="3844" max="3844" width="11.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7.00390625" style="133" customWidth="1"/>
    <col min="4100" max="4100" width="11.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7.00390625" style="133" customWidth="1"/>
    <col min="4356" max="4356" width="11.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7.00390625" style="133" customWidth="1"/>
    <col min="4612" max="4612" width="11.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7.00390625" style="133" customWidth="1"/>
    <col min="4868" max="4868" width="11.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7.00390625" style="133" customWidth="1"/>
    <col min="5124" max="5124" width="11.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7.00390625" style="133" customWidth="1"/>
    <col min="5380" max="5380" width="11.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7.00390625" style="133" customWidth="1"/>
    <col min="5636" max="5636" width="11.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7.00390625" style="133" customWidth="1"/>
    <col min="5892" max="5892" width="11.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7.00390625" style="133" customWidth="1"/>
    <col min="6148" max="6148" width="11.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7.00390625" style="133" customWidth="1"/>
    <col min="6404" max="6404" width="11.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7.00390625" style="133" customWidth="1"/>
    <col min="6660" max="6660" width="11.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7.00390625" style="133" customWidth="1"/>
    <col min="6916" max="6916" width="11.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7.00390625" style="133" customWidth="1"/>
    <col min="7172" max="7172" width="11.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7.00390625" style="133" customWidth="1"/>
    <col min="7428" max="7428" width="11.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7.00390625" style="133" customWidth="1"/>
    <col min="7684" max="7684" width="11.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7.00390625" style="133" customWidth="1"/>
    <col min="7940" max="7940" width="11.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7.00390625" style="133" customWidth="1"/>
    <col min="8196" max="8196" width="11.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7.00390625" style="133" customWidth="1"/>
    <col min="8452" max="8452" width="11.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7.00390625" style="133" customWidth="1"/>
    <col min="8708" max="8708" width="11.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7.00390625" style="133" customWidth="1"/>
    <col min="8964" max="8964" width="11.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7.00390625" style="133" customWidth="1"/>
    <col min="9220" max="9220" width="11.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7.00390625" style="133" customWidth="1"/>
    <col min="9476" max="9476" width="11.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7.00390625" style="133" customWidth="1"/>
    <col min="9732" max="9732" width="11.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7.00390625" style="133" customWidth="1"/>
    <col min="9988" max="9988" width="11.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7.00390625" style="133" customWidth="1"/>
    <col min="10244" max="10244" width="11.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7.00390625" style="133" customWidth="1"/>
    <col min="10500" max="10500" width="11.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7.00390625" style="133" customWidth="1"/>
    <col min="10756" max="10756" width="11.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7.00390625" style="133" customWidth="1"/>
    <col min="11012" max="11012" width="11.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7.00390625" style="133" customWidth="1"/>
    <col min="11268" max="11268" width="11.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7.00390625" style="133" customWidth="1"/>
    <col min="11524" max="11524" width="11.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7.00390625" style="133" customWidth="1"/>
    <col min="11780" max="11780" width="11.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7.00390625" style="133" customWidth="1"/>
    <col min="12036" max="12036" width="11.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7.00390625" style="133" customWidth="1"/>
    <col min="12292" max="12292" width="11.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7.00390625" style="133" customWidth="1"/>
    <col min="12548" max="12548" width="11.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7.00390625" style="133" customWidth="1"/>
    <col min="12804" max="12804" width="11.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7.00390625" style="133" customWidth="1"/>
    <col min="13060" max="13060" width="11.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7.00390625" style="133" customWidth="1"/>
    <col min="13316" max="13316" width="11.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7.00390625" style="133" customWidth="1"/>
    <col min="13572" max="13572" width="11.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7.00390625" style="133" customWidth="1"/>
    <col min="13828" max="13828" width="11.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7.00390625" style="133" customWidth="1"/>
    <col min="14084" max="14084" width="11.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7.00390625" style="133" customWidth="1"/>
    <col min="14340" max="14340" width="11.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7.00390625" style="133" customWidth="1"/>
    <col min="14596" max="14596" width="11.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7.00390625" style="133" customWidth="1"/>
    <col min="14852" max="14852" width="11.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7.00390625" style="133" customWidth="1"/>
    <col min="15108" max="15108" width="11.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7.00390625" style="133" customWidth="1"/>
    <col min="15364" max="15364" width="11.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7.00390625" style="133" customWidth="1"/>
    <col min="15620" max="15620" width="11.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7.00390625" style="133" customWidth="1"/>
    <col min="15876" max="15876" width="11.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7.00390625" style="133" customWidth="1"/>
    <col min="16132" max="16132" width="11.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9.95" customHeight="1">
      <c r="A1" s="80" t="s">
        <v>25</v>
      </c>
      <c r="C1" s="82"/>
      <c r="D1" s="85" t="s">
        <v>26</v>
      </c>
      <c r="E1" s="84"/>
      <c r="G1" s="86"/>
      <c r="H1" s="87" t="s">
        <v>27</v>
      </c>
      <c r="I1" s="83"/>
      <c r="J1" s="88"/>
    </row>
    <row r="2" spans="2:10" ht="19.95" customHeight="1">
      <c r="B2" s="92"/>
      <c r="C2" s="93"/>
      <c r="D2" s="95" t="s">
        <v>43</v>
      </c>
      <c r="F2" s="96"/>
      <c r="G2" s="86"/>
      <c r="H2" s="97"/>
      <c r="I2" s="98"/>
      <c r="J2" s="99"/>
    </row>
    <row r="3" spans="1:10" ht="13.2">
      <c r="A3" s="100" t="s">
        <v>29</v>
      </c>
      <c r="B3" s="100"/>
      <c r="C3" s="100"/>
      <c r="D3" s="101" t="s">
        <v>14</v>
      </c>
      <c r="E3" s="100"/>
      <c r="F3" s="101" t="s">
        <v>30</v>
      </c>
      <c r="G3" s="101" t="s">
        <v>31</v>
      </c>
      <c r="H3" s="101" t="s">
        <v>32</v>
      </c>
      <c r="I3" s="100"/>
      <c r="J3" s="102" t="s">
        <v>33</v>
      </c>
    </row>
    <row r="4" spans="1:10" ht="12.75" thickBot="1">
      <c r="A4" s="103" t="s">
        <v>25</v>
      </c>
      <c r="B4" s="103"/>
      <c r="C4" s="104"/>
      <c r="D4" s="105"/>
      <c r="E4" s="105"/>
      <c r="F4" s="106"/>
      <c r="G4" s="107"/>
      <c r="H4" s="108"/>
      <c r="I4" s="265" t="s">
        <v>44</v>
      </c>
      <c r="J4" s="265"/>
    </row>
    <row r="5" spans="1:10" ht="13.2">
      <c r="A5" s="109"/>
      <c r="B5" s="109"/>
      <c r="C5" s="110"/>
      <c r="D5" s="110"/>
      <c r="E5" s="110"/>
      <c r="F5" s="109"/>
      <c r="G5" s="109"/>
      <c r="H5" s="109"/>
      <c r="I5" s="110"/>
      <c r="J5" s="111"/>
    </row>
    <row r="6" ht="12" customHeight="1">
      <c r="F6" s="112"/>
    </row>
    <row r="7" spans="1:5" ht="15" customHeight="1">
      <c r="A7" s="114">
        <v>1</v>
      </c>
      <c r="B7" s="243" t="s">
        <v>35</v>
      </c>
      <c r="C7" s="115" t="s">
        <v>124</v>
      </c>
      <c r="D7" s="115"/>
      <c r="E7" s="115"/>
    </row>
    <row r="8" spans="2:6" ht="15" customHeight="1">
      <c r="B8" s="244"/>
      <c r="E8" s="118"/>
      <c r="F8" s="115" t="s">
        <v>124</v>
      </c>
    </row>
    <row r="9" spans="1:12" ht="15" customHeight="1">
      <c r="A9" s="114">
        <v>2</v>
      </c>
      <c r="B9" s="243"/>
      <c r="C9" s="119" t="s">
        <v>45</v>
      </c>
      <c r="D9" s="115"/>
      <c r="E9" s="120"/>
      <c r="G9" s="121"/>
      <c r="H9" s="122"/>
      <c r="I9" s="122"/>
      <c r="J9" s="122"/>
      <c r="K9" s="123"/>
      <c r="L9" s="124"/>
    </row>
    <row r="10" spans="2:12" ht="15" customHeight="1">
      <c r="B10" s="244"/>
      <c r="C10" s="90"/>
      <c r="G10" s="115" t="s">
        <v>124</v>
      </c>
      <c r="H10" s="122"/>
      <c r="I10" s="122"/>
      <c r="J10" s="122"/>
      <c r="K10" s="123"/>
      <c r="L10" s="124"/>
    </row>
    <row r="11" spans="1:12" ht="15" customHeight="1">
      <c r="A11" s="114">
        <v>3</v>
      </c>
      <c r="B11" s="243" t="s">
        <v>46</v>
      </c>
      <c r="C11" s="119" t="s">
        <v>125</v>
      </c>
      <c r="D11" s="115"/>
      <c r="E11" s="115"/>
      <c r="G11" s="246" t="s">
        <v>117</v>
      </c>
      <c r="H11" s="122"/>
      <c r="I11" s="122"/>
      <c r="J11" s="122"/>
      <c r="K11" s="123"/>
      <c r="L11" s="124"/>
    </row>
    <row r="12" spans="2:12" ht="15" customHeight="1">
      <c r="B12" s="244"/>
      <c r="C12" s="90"/>
      <c r="E12" s="118"/>
      <c r="F12" s="119" t="s">
        <v>125</v>
      </c>
      <c r="G12" s="125"/>
      <c r="H12" s="122"/>
      <c r="I12" s="122"/>
      <c r="J12" s="122"/>
      <c r="K12" s="123"/>
      <c r="L12" s="124"/>
    </row>
    <row r="13" spans="1:12" ht="15" customHeight="1" thickBot="1">
      <c r="A13" s="114">
        <v>4</v>
      </c>
      <c r="B13" s="243" t="s">
        <v>36</v>
      </c>
      <c r="C13" s="119" t="s">
        <v>128</v>
      </c>
      <c r="D13" s="115"/>
      <c r="E13" s="120"/>
      <c r="F13" s="116" t="s">
        <v>117</v>
      </c>
      <c r="G13" s="126"/>
      <c r="H13" s="127"/>
      <c r="I13" s="122"/>
      <c r="J13" s="122"/>
      <c r="K13" s="123"/>
      <c r="L13" s="124"/>
    </row>
    <row r="14" spans="2:12" ht="15" customHeight="1">
      <c r="B14" s="244"/>
      <c r="C14" s="90"/>
      <c r="G14" s="127"/>
      <c r="H14" s="266" t="s">
        <v>129</v>
      </c>
      <c r="I14" s="267"/>
      <c r="J14" s="122"/>
      <c r="K14" s="123"/>
      <c r="L14" s="124"/>
    </row>
    <row r="15" spans="1:12" ht="15" customHeight="1" thickBot="1">
      <c r="A15" s="114">
        <v>5</v>
      </c>
      <c r="B15" s="243" t="s">
        <v>47</v>
      </c>
      <c r="C15" s="119" t="s">
        <v>129</v>
      </c>
      <c r="D15" s="115"/>
      <c r="E15" s="115"/>
      <c r="G15" s="127"/>
      <c r="H15" s="274" t="s">
        <v>116</v>
      </c>
      <c r="I15" s="275"/>
      <c r="J15" s="122"/>
      <c r="K15" s="123"/>
      <c r="L15" s="124"/>
    </row>
    <row r="16" spans="2:12" ht="15" customHeight="1">
      <c r="B16" s="244"/>
      <c r="C16" s="90"/>
      <c r="E16" s="118"/>
      <c r="F16" s="119" t="s">
        <v>129</v>
      </c>
      <c r="G16" s="128"/>
      <c r="H16" s="122"/>
      <c r="I16" s="122"/>
      <c r="J16" s="122"/>
      <c r="K16" s="123"/>
      <c r="L16" s="124"/>
    </row>
    <row r="17" spans="1:12" ht="15" customHeight="1">
      <c r="A17" s="114">
        <v>6</v>
      </c>
      <c r="B17" s="243" t="s">
        <v>37</v>
      </c>
      <c r="C17" s="119" t="s">
        <v>126</v>
      </c>
      <c r="D17" s="115"/>
      <c r="E17" s="120"/>
      <c r="F17" s="116" t="s">
        <v>117</v>
      </c>
      <c r="G17" s="125"/>
      <c r="H17" s="122"/>
      <c r="I17" s="122"/>
      <c r="J17" s="122"/>
      <c r="K17" s="123"/>
      <c r="L17" s="124"/>
    </row>
    <row r="18" spans="2:12" ht="15" customHeight="1">
      <c r="B18" s="244"/>
      <c r="C18" s="90"/>
      <c r="G18" s="119" t="s">
        <v>129</v>
      </c>
      <c r="H18" s="121"/>
      <c r="I18" s="122"/>
      <c r="J18" s="122"/>
      <c r="K18" s="123"/>
      <c r="L18" s="124"/>
    </row>
    <row r="19" spans="1:12" ht="15" customHeight="1">
      <c r="A19" s="114">
        <v>7</v>
      </c>
      <c r="B19" s="243"/>
      <c r="C19" s="119" t="s">
        <v>45</v>
      </c>
      <c r="D19" s="115"/>
      <c r="E19" s="115"/>
      <c r="G19" s="245" t="s">
        <v>116</v>
      </c>
      <c r="H19" s="122"/>
      <c r="I19" s="122"/>
      <c r="J19" s="122"/>
      <c r="K19" s="123"/>
      <c r="L19" s="124"/>
    </row>
    <row r="20" spans="2:12" ht="15" customHeight="1">
      <c r="B20" s="244"/>
      <c r="C20" s="90"/>
      <c r="E20" s="118"/>
      <c r="F20" s="119" t="s">
        <v>127</v>
      </c>
      <c r="G20" s="121"/>
      <c r="H20" s="122"/>
      <c r="I20" s="122"/>
      <c r="J20" s="122"/>
      <c r="K20" s="123"/>
      <c r="L20" s="124"/>
    </row>
    <row r="21" spans="1:12" ht="15" customHeight="1">
      <c r="A21" s="114">
        <v>8</v>
      </c>
      <c r="B21" s="243" t="s">
        <v>38</v>
      </c>
      <c r="C21" s="119" t="s">
        <v>127</v>
      </c>
      <c r="D21" s="115"/>
      <c r="E21" s="120"/>
      <c r="G21" s="122"/>
      <c r="H21" s="122"/>
      <c r="I21" s="122"/>
      <c r="J21" s="122"/>
      <c r="K21" s="123"/>
      <c r="L21" s="124"/>
    </row>
    <row r="22" spans="2:12" ht="12" customHeight="1">
      <c r="B22" s="244"/>
      <c r="C22" s="90"/>
      <c r="G22" s="122"/>
      <c r="H22" s="122"/>
      <c r="K22" s="123"/>
      <c r="L22" s="124"/>
    </row>
    <row r="23" spans="2:12" ht="12.75">
      <c r="B23" s="113"/>
      <c r="G23" s="122"/>
      <c r="H23" s="122"/>
      <c r="I23" s="122"/>
      <c r="J23" s="270"/>
      <c r="K23" s="270"/>
      <c r="L23" s="129"/>
    </row>
    <row r="24" spans="2:12" ht="12.75">
      <c r="B24" s="113"/>
      <c r="F24" s="81"/>
      <c r="G24" s="122"/>
      <c r="H24" s="122"/>
      <c r="I24" s="122"/>
      <c r="J24" s="122"/>
      <c r="K24" s="130"/>
      <c r="L24" s="129"/>
    </row>
    <row r="25" spans="2:12" ht="12.75">
      <c r="B25" s="113"/>
      <c r="G25" s="122"/>
      <c r="H25" s="122"/>
      <c r="I25" s="122"/>
      <c r="J25" s="122"/>
      <c r="K25" s="130"/>
      <c r="L25" s="129"/>
    </row>
    <row r="26" spans="2:12" ht="12.75">
      <c r="B26" s="113"/>
      <c r="G26" s="81"/>
      <c r="H26" s="122"/>
      <c r="I26" s="122"/>
      <c r="J26" s="122"/>
      <c r="K26" s="130"/>
      <c r="L26" s="129"/>
    </row>
    <row r="27" spans="2:12" ht="12.75">
      <c r="B27" s="113"/>
      <c r="G27" s="127"/>
      <c r="H27" s="122"/>
      <c r="I27" s="122"/>
      <c r="J27" s="122"/>
      <c r="K27" s="130"/>
      <c r="L27" s="129"/>
    </row>
    <row r="28" spans="2:12" ht="12.75">
      <c r="B28" s="113"/>
      <c r="F28" s="81"/>
      <c r="G28" s="122"/>
      <c r="H28" s="122"/>
      <c r="I28" s="122"/>
      <c r="J28" s="122"/>
      <c r="K28" s="130"/>
      <c r="L28" s="129"/>
    </row>
    <row r="29" spans="2:12" ht="12.75">
      <c r="B29" s="113"/>
      <c r="G29" s="127"/>
      <c r="H29" s="127"/>
      <c r="I29" s="122"/>
      <c r="J29" s="122"/>
      <c r="K29" s="130"/>
      <c r="L29" s="129"/>
    </row>
    <row r="30" spans="2:12" ht="12.75">
      <c r="B30" s="113"/>
      <c r="G30" s="127"/>
      <c r="H30" s="81"/>
      <c r="I30" s="122"/>
      <c r="J30" s="122"/>
      <c r="K30" s="130"/>
      <c r="L30" s="129"/>
    </row>
    <row r="31" spans="2:12" ht="12.75">
      <c r="B31" s="113"/>
      <c r="G31" s="127"/>
      <c r="H31" s="127"/>
      <c r="I31" s="122"/>
      <c r="J31" s="122"/>
      <c r="K31" s="123"/>
      <c r="L31" s="124"/>
    </row>
    <row r="32" spans="2:12" ht="12.75">
      <c r="B32" s="113"/>
      <c r="F32" s="81"/>
      <c r="G32" s="122"/>
      <c r="H32" s="122"/>
      <c r="I32" s="122"/>
      <c r="J32" s="122"/>
      <c r="K32" s="123"/>
      <c r="L32" s="124"/>
    </row>
    <row r="33" spans="2:12" ht="12.75">
      <c r="B33" s="113"/>
      <c r="G33" s="122"/>
      <c r="H33" s="122"/>
      <c r="I33" s="122"/>
      <c r="J33" s="122"/>
      <c r="K33" s="123"/>
      <c r="L33" s="124"/>
    </row>
    <row r="34" spans="2:12" ht="12.75">
      <c r="B34" s="113"/>
      <c r="G34" s="81"/>
      <c r="H34" s="122"/>
      <c r="I34" s="122"/>
      <c r="J34" s="122"/>
      <c r="K34" s="123"/>
      <c r="L34" s="124"/>
    </row>
    <row r="35" spans="2:12" ht="12.75">
      <c r="B35" s="113"/>
      <c r="G35" s="127"/>
      <c r="H35" s="122"/>
      <c r="I35" s="122"/>
      <c r="J35" s="122"/>
      <c r="K35" s="123"/>
      <c r="L35" s="124"/>
    </row>
    <row r="36" spans="2:12" ht="12.75">
      <c r="B36" s="113"/>
      <c r="F36" s="81"/>
      <c r="G36" s="122"/>
      <c r="H36" s="122"/>
      <c r="I36" s="122"/>
      <c r="J36" s="122"/>
      <c r="K36" s="123"/>
      <c r="L36" s="124"/>
    </row>
    <row r="37" spans="2:12" ht="12.75">
      <c r="B37" s="113"/>
      <c r="G37" s="122"/>
      <c r="H37" s="122"/>
      <c r="I37" s="122"/>
      <c r="J37" s="122"/>
      <c r="K37" s="123"/>
      <c r="L37" s="124"/>
    </row>
    <row r="38" spans="2:12" ht="12.75">
      <c r="B38" s="113"/>
      <c r="G38" s="122"/>
      <c r="H38" s="122"/>
      <c r="J38" s="122"/>
      <c r="K38" s="123"/>
      <c r="L38" s="124"/>
    </row>
    <row r="39" spans="2:12" ht="12.75">
      <c r="B39" s="113"/>
      <c r="G39" s="122"/>
      <c r="H39" s="122"/>
      <c r="I39" s="131"/>
      <c r="J39" s="122"/>
      <c r="K39" s="123"/>
      <c r="L39" s="124"/>
    </row>
    <row r="40" spans="2:12" ht="12.75">
      <c r="B40" s="113"/>
      <c r="F40" s="81"/>
      <c r="G40" s="122"/>
      <c r="H40" s="122"/>
      <c r="I40" s="122"/>
      <c r="J40" s="122"/>
      <c r="K40" s="123"/>
      <c r="L40" s="124"/>
    </row>
    <row r="41" spans="2:12" ht="12.75">
      <c r="B41" s="113"/>
      <c r="G41" s="122"/>
      <c r="H41" s="122"/>
      <c r="I41" s="122"/>
      <c r="J41" s="122"/>
      <c r="K41" s="123"/>
      <c r="L41" s="124"/>
    </row>
    <row r="42" spans="2:12" ht="12.75">
      <c r="B42" s="113"/>
      <c r="G42" s="81"/>
      <c r="H42" s="122"/>
      <c r="I42" s="122"/>
      <c r="J42" s="122"/>
      <c r="K42" s="123"/>
      <c r="L42" s="124"/>
    </row>
    <row r="43" spans="2:12" ht="12.75">
      <c r="B43" s="113"/>
      <c r="G43" s="127"/>
      <c r="H43" s="122"/>
      <c r="I43" s="122"/>
      <c r="J43" s="122"/>
      <c r="K43" s="123"/>
      <c r="L43" s="124"/>
    </row>
    <row r="44" spans="2:12" ht="12.75">
      <c r="B44" s="113"/>
      <c r="F44" s="81"/>
      <c r="G44" s="122"/>
      <c r="H44" s="122"/>
      <c r="I44" s="122"/>
      <c r="J44" s="122"/>
      <c r="K44" s="123"/>
      <c r="L44" s="124"/>
    </row>
    <row r="45" spans="2:12" ht="12.75">
      <c r="B45" s="113"/>
      <c r="G45" s="127"/>
      <c r="H45" s="127"/>
      <c r="I45" s="127"/>
      <c r="J45" s="122"/>
      <c r="K45" s="123"/>
      <c r="L45" s="124"/>
    </row>
    <row r="46" spans="2:12" ht="12.75">
      <c r="B46" s="113"/>
      <c r="G46" s="127"/>
      <c r="H46" s="81"/>
      <c r="I46" s="127"/>
      <c r="J46" s="122"/>
      <c r="K46" s="123"/>
      <c r="L46" s="124"/>
    </row>
    <row r="47" spans="2:12" ht="12.75">
      <c r="B47" s="113"/>
      <c r="G47" s="127"/>
      <c r="H47" s="127"/>
      <c r="I47" s="127"/>
      <c r="J47" s="122"/>
      <c r="K47" s="123"/>
      <c r="L47" s="124"/>
    </row>
    <row r="48" spans="2:12" ht="12.75">
      <c r="B48" s="113"/>
      <c r="F48" s="81"/>
      <c r="G48" s="127"/>
      <c r="H48" s="127"/>
      <c r="I48" s="127"/>
      <c r="J48" s="122"/>
      <c r="K48" s="123"/>
      <c r="L48" s="124"/>
    </row>
    <row r="49" spans="2:12" ht="12.75">
      <c r="B49" s="113"/>
      <c r="C49" s="122"/>
      <c r="G49" s="122"/>
      <c r="H49" s="122"/>
      <c r="I49" s="122"/>
      <c r="J49" s="122"/>
      <c r="K49" s="123"/>
      <c r="L49" s="124"/>
    </row>
    <row r="50" spans="2:12" ht="12.75">
      <c r="B50" s="113"/>
      <c r="G50" s="81"/>
      <c r="H50" s="122"/>
      <c r="I50" s="122"/>
      <c r="J50" s="122"/>
      <c r="K50" s="123"/>
      <c r="L50" s="124"/>
    </row>
    <row r="51" spans="2:12" ht="12.75">
      <c r="B51" s="113"/>
      <c r="G51" s="127"/>
      <c r="H51" s="122"/>
      <c r="I51" s="122"/>
      <c r="J51" s="122"/>
      <c r="K51" s="123"/>
      <c r="L51" s="124"/>
    </row>
    <row r="52" spans="2:12" ht="12.75">
      <c r="B52" s="113"/>
      <c r="F52" s="81"/>
      <c r="H52" s="122"/>
      <c r="I52" s="122"/>
      <c r="J52" s="122"/>
      <c r="K52" s="123"/>
      <c r="L52" s="124"/>
    </row>
    <row r="53" ht="12.75">
      <c r="B53" s="113"/>
    </row>
  </sheetData>
  <mergeCells count="4">
    <mergeCell ref="I4:J4"/>
    <mergeCell ref="H14:I14"/>
    <mergeCell ref="J23:K23"/>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4098"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48B0C-0ECE-4E88-A4B4-CF32070A81E4}">
  <dimension ref="A1:IV206"/>
  <sheetViews>
    <sheetView showGridLines="0" showZeros="0" zoomScale="50" zoomScaleNormal="50" workbookViewId="0" topLeftCell="A1">
      <selection activeCell="AJ18" sqref="AJ18"/>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59" t="s">
        <v>0</v>
      </c>
      <c r="I1" s="259"/>
      <c r="J1" s="259"/>
      <c r="K1" s="259"/>
      <c r="L1" s="259"/>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60"/>
      <c r="I2" s="7"/>
      <c r="J2" s="7"/>
      <c r="K2" s="8"/>
      <c r="L2" s="9"/>
      <c r="M2" s="2"/>
      <c r="N2" s="3"/>
      <c r="O2" s="10" t="str">
        <f>'[4]vnos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60"/>
      <c r="I3" s="12" t="s">
        <v>2</v>
      </c>
      <c r="J3" s="12" t="s">
        <v>48</v>
      </c>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61" t="s">
        <v>3</v>
      </c>
      <c r="D4" s="261"/>
      <c r="E4" s="262" t="s">
        <v>50</v>
      </c>
      <c r="F4" s="262"/>
      <c r="G4" s="263"/>
      <c r="H4" s="263"/>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61" t="s">
        <v>5</v>
      </c>
      <c r="D5" s="261"/>
      <c r="E5" s="262" t="str">
        <f>'[4]vnos podatkov'!$A$6</f>
        <v>OP 8-11 - MINI TENIS</v>
      </c>
      <c r="F5" s="262"/>
      <c r="G5" s="263"/>
      <c r="H5" s="263"/>
      <c r="I5" s="264"/>
      <c r="J5" s="264"/>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45" customHeight="1" thickBot="1">
      <c r="A7" s="1"/>
      <c r="B7" s="1"/>
      <c r="C7" s="276" t="s">
        <v>51</v>
      </c>
      <c r="D7" s="277"/>
      <c r="E7" s="24"/>
      <c r="F7" s="25"/>
      <c r="G7" s="251"/>
      <c r="H7" s="251"/>
      <c r="I7" s="251"/>
      <c r="J7" s="251"/>
      <c r="K7" s="252" t="s">
        <v>8</v>
      </c>
      <c r="L7" s="252" t="s">
        <v>9</v>
      </c>
      <c r="M7" s="2"/>
      <c r="N7" s="27"/>
      <c r="O7" s="256" t="s">
        <v>10</v>
      </c>
      <c r="P7" s="257"/>
      <c r="Q7" s="257"/>
      <c r="R7" s="257"/>
      <c r="S7" s="258"/>
      <c r="T7" s="14"/>
      <c r="U7" s="14"/>
      <c r="V7" s="14"/>
      <c r="W7" s="14"/>
      <c r="X7" s="14"/>
      <c r="Y7" s="14"/>
      <c r="Z7" s="14"/>
      <c r="AA7" s="14"/>
      <c r="AB7" s="14"/>
      <c r="AC7" s="14"/>
      <c r="AD7" s="14"/>
      <c r="AE7" s="14"/>
      <c r="AF7" s="14"/>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c r="D8" s="29"/>
      <c r="E8" s="29"/>
      <c r="F8" s="29"/>
      <c r="G8" s="251"/>
      <c r="H8" s="251"/>
      <c r="I8" s="251"/>
      <c r="J8" s="251"/>
      <c r="K8" s="252"/>
      <c r="L8" s="252"/>
      <c r="M8" s="2"/>
      <c r="N8" s="31"/>
      <c r="O8" s="32" t="s">
        <v>11</v>
      </c>
      <c r="P8" s="32" t="s">
        <v>12</v>
      </c>
      <c r="Q8" s="32" t="s">
        <v>13</v>
      </c>
      <c r="R8" s="32" t="s">
        <v>14</v>
      </c>
      <c r="S8" s="33"/>
      <c r="T8" s="33"/>
      <c r="U8" s="33"/>
      <c r="V8" s="33"/>
      <c r="W8" s="32"/>
      <c r="X8" s="32" t="s">
        <v>11</v>
      </c>
      <c r="Y8" s="32" t="s">
        <v>12</v>
      </c>
      <c r="Z8" s="32" t="s">
        <v>13</v>
      </c>
      <c r="AA8" s="32" t="s">
        <v>14</v>
      </c>
      <c r="AB8" s="32"/>
      <c r="AC8" s="32"/>
      <c r="AD8" s="32"/>
      <c r="AE8" s="32"/>
      <c r="AF8" s="34" t="s">
        <v>16</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72" customHeight="1">
      <c r="A9" s="36"/>
      <c r="B9" s="37">
        <v>1</v>
      </c>
      <c r="C9" s="142" t="str">
        <f>UPPER(IF($A9="","",VLOOKUP($A9,'[4]m round robin žrebna lista'!$A$7:$R$128,2)))</f>
        <v/>
      </c>
      <c r="D9" s="148" t="s">
        <v>53</v>
      </c>
      <c r="E9" s="143" t="str">
        <f>PROPER(IF($A9="","",VLOOKUP($A9,'[4]m round robin žrebna lista'!$A$7:$R$128,4)))</f>
        <v/>
      </c>
      <c r="F9" s="144"/>
      <c r="G9" s="41"/>
      <c r="H9" s="42" t="s">
        <v>115</v>
      </c>
      <c r="I9" s="42" t="s">
        <v>116</v>
      </c>
      <c r="J9" s="42"/>
      <c r="K9" s="43">
        <v>1</v>
      </c>
      <c r="L9" s="43">
        <v>2</v>
      </c>
      <c r="M9" s="44" t="str">
        <f>IF($A9="","",VLOOKUP($A9,'[4]m round robin žrebna lista'!$A$7:$R$128,14))</f>
        <v/>
      </c>
      <c r="N9" s="4"/>
      <c r="O9" s="45" t="str">
        <f>UPPER(IF($A9="","",VLOOKUP($A9,'[4]m round robin žrebna lista'!$A$7:$R$128,2)))</f>
        <v/>
      </c>
      <c r="P9" s="45" t="str">
        <f>UPPER(IF($A9="","",VLOOKUP($A9,'[4]m round robin žrebna lista'!$A$7:$R$128,3)))</f>
        <v/>
      </c>
      <c r="Q9" s="45" t="str">
        <f>PROPER(IF($A9="","",VLOOKUP($A9,'[4]m round robin žrebna lista'!$A$7:$R$128,4)))</f>
        <v/>
      </c>
      <c r="R9" s="45" t="str">
        <f>UPPER(IF($A9="","",VLOOKUP($A9,'[4]m round robin žrebna lista'!$A$7:$R$128,5)))</f>
        <v/>
      </c>
      <c r="S9" s="46"/>
      <c r="T9" s="47"/>
      <c r="U9" s="47"/>
      <c r="V9" s="47"/>
      <c r="W9" s="11"/>
      <c r="X9" s="45" t="str">
        <f>UPPER(IF($A9="","",VLOOKUP($A9,'[4]m round robin žrebna lista'!$A$7:$R$128,2)))</f>
        <v/>
      </c>
      <c r="Y9" s="45" t="str">
        <f>UPPER(IF($A9="","",VLOOKUP($A9,'[4]m round robin žrebna lista'!$A$7:$R$128,3)))</f>
        <v/>
      </c>
      <c r="Z9" s="45" t="str">
        <f>PROPER(IF($A9="","",VLOOKUP($A9,'[4]m round robin žrebna lista'!$A$7:$R$128,4)))</f>
        <v/>
      </c>
      <c r="AA9" s="45" t="str">
        <f>UPPER(IF($A9="","",VLOOKUP($A9,'[4]m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6"/>
      <c r="B10" s="37">
        <v>2</v>
      </c>
      <c r="C10" s="142"/>
      <c r="D10" s="148" t="s">
        <v>54</v>
      </c>
      <c r="E10" s="143" t="str">
        <f>PROPER(IF($A10="","",VLOOKUP($A10,'[4]m round robin žrebna lista'!$A$7:$R$128,4)))</f>
        <v/>
      </c>
      <c r="F10" s="144"/>
      <c r="G10" s="42" t="s">
        <v>117</v>
      </c>
      <c r="H10" s="41"/>
      <c r="I10" s="42" t="s">
        <v>117</v>
      </c>
      <c r="J10" s="42"/>
      <c r="K10" s="43">
        <v>2</v>
      </c>
      <c r="L10" s="43">
        <v>1</v>
      </c>
      <c r="M10" s="44" t="str">
        <f>IF($A10="","",VLOOKUP($A10,'[4]m round robin žrebna lista'!$A$7:$R$128,14))</f>
        <v/>
      </c>
      <c r="N10" s="4"/>
      <c r="O10" s="45" t="str">
        <f>UPPER(IF($A10="","",VLOOKUP($A10,'[4]m round robin žrebna lista'!$A$7:$R$128,2)))</f>
        <v/>
      </c>
      <c r="P10" s="45" t="str">
        <f>UPPER(IF($A10="","",VLOOKUP($A10,'[4]m round robin žrebna lista'!$A$7:$R$128,3)))</f>
        <v/>
      </c>
      <c r="Q10" s="45" t="str">
        <f>PROPER(IF($A10="","",VLOOKUP($A10,'[4]m round robin žrebna lista'!$A$7:$R$128,4)))</f>
        <v/>
      </c>
      <c r="R10" s="45" t="str">
        <f>UPPER(IF($A10="","",VLOOKUP($A10,'[4]m round robin žrebna lista'!$A$7:$R$128,5)))</f>
        <v/>
      </c>
      <c r="S10" s="47"/>
      <c r="T10" s="46"/>
      <c r="U10" s="47"/>
      <c r="V10" s="47"/>
      <c r="W10" s="11"/>
      <c r="X10" s="45" t="str">
        <f>UPPER(IF($A10="","",VLOOKUP($A10,'[4]m round robin žrebna lista'!$A$7:$R$128,2)))</f>
        <v/>
      </c>
      <c r="Y10" s="45" t="str">
        <f>UPPER(IF($A10="","",VLOOKUP($A10,'[4]m round robin žrebna lista'!$A$7:$R$128,3)))</f>
        <v/>
      </c>
      <c r="Z10" s="45" t="str">
        <f>PROPER(IF($A10="","",VLOOKUP($A10,'[4]m round robin žrebna lista'!$A$7:$R$128,4)))</f>
        <v/>
      </c>
      <c r="AA10" s="45" t="str">
        <f>UPPER(IF($A10="","",VLOOKUP($A10,'[4]m round robin žrebna lista'!$A$7:$R$128,5)))</f>
        <v/>
      </c>
      <c r="AB10" s="47" t="str">
        <f>IF(S10="","",IF(S10="1bb","1bb",IF(S10="2bb","2bb",IF(S10=1,0,M9))))</f>
        <v/>
      </c>
      <c r="AC10" s="46"/>
      <c r="AD10" s="47" t="str">
        <f>IF(U10="","",IF(U10="2bb","2bb",IF(U10="3bb","3bb",IF(U10=2,M11,0))))</f>
        <v/>
      </c>
      <c r="AE10" s="47"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6"/>
      <c r="B11" s="49">
        <v>3</v>
      </c>
      <c r="C11" s="142" t="str">
        <f>UPPER(IF($A11="","",VLOOKUP($A11,'[4]m round robin žrebna lista'!$A$7:$R$128,2)))</f>
        <v/>
      </c>
      <c r="D11" s="148" t="s">
        <v>55</v>
      </c>
      <c r="E11" s="143" t="str">
        <f>PROPER(IF($A11="","",VLOOKUP($A11,'[4]m round robin žrebna lista'!$A$7:$R$128,4)))</f>
        <v/>
      </c>
      <c r="F11" s="144" t="str">
        <f>UPPER(IF($A11="","",VLOOKUP($A11,'[4]m round robin žrebna lista'!$A$7:$R$128,5)))</f>
        <v/>
      </c>
      <c r="G11" s="42" t="s">
        <v>115</v>
      </c>
      <c r="H11" s="42" t="s">
        <v>115</v>
      </c>
      <c r="I11" s="41"/>
      <c r="J11" s="42"/>
      <c r="K11" s="43" t="s">
        <v>118</v>
      </c>
      <c r="L11" s="43">
        <v>3</v>
      </c>
      <c r="M11" s="44" t="str">
        <f>IF($A11="","",VLOOKUP($A11,'[4]m round robin žrebna lista'!$A$7:$R$128,14))</f>
        <v/>
      </c>
      <c r="N11" s="4"/>
      <c r="O11" s="45" t="str">
        <f>UPPER(IF($A11="","",VLOOKUP($A11,'[4]m round robin žrebna lista'!$A$7:$R$128,2)))</f>
        <v/>
      </c>
      <c r="P11" s="45" t="str">
        <f>UPPER(IF($A11="","",VLOOKUP($A11,'[4]m round robin žrebna lista'!$A$7:$R$128,3)))</f>
        <v/>
      </c>
      <c r="Q11" s="45" t="str">
        <f>PROPER(IF($A11="","",VLOOKUP($A11,'[4]m round robin žrebna lista'!$A$7:$R$128,4)))</f>
        <v/>
      </c>
      <c r="R11" s="45" t="str">
        <f>UPPER(IF($A11="","",VLOOKUP($A11,'[4]m round robin žrebna lista'!$A$7:$R$128,5)))</f>
        <v/>
      </c>
      <c r="S11" s="47"/>
      <c r="T11" s="47"/>
      <c r="U11" s="46"/>
      <c r="V11" s="47"/>
      <c r="W11" s="11"/>
      <c r="X11" s="45" t="str">
        <f>UPPER(IF($A11="","",VLOOKUP($A11,'[4]m round robin žrebna lista'!$A$7:$R$128,2)))</f>
        <v/>
      </c>
      <c r="Y11" s="45" t="str">
        <f>UPPER(IF($A11="","",VLOOKUP($A11,'[4]m round robin žrebna lista'!$A$7:$R$128,3)))</f>
        <v/>
      </c>
      <c r="Z11" s="45" t="str">
        <f>PROPER(IF($A11="","",VLOOKUP($A11,'[4]m round robin žrebna lista'!$A$7:$R$128,4)))</f>
        <v/>
      </c>
      <c r="AA11" s="45" t="str">
        <f>UPPER(IF($A11="","",VLOOKUP($A11,'[4]m round robin žrebna lista'!$A$7:$R$128,5)))</f>
        <v/>
      </c>
      <c r="AB11" s="47" t="str">
        <f>IF(S11="","",IF(S11="1bb","1bb",IF(S11="3bb","3bb",IF(S11=1,0,M9))))</f>
        <v/>
      </c>
      <c r="AC11" s="47" t="str">
        <f>IF(T11="","",IF(T11="2bb","2bb",IF(T11="3bb","3bb",IF(T11=2,0,M10))))</f>
        <v/>
      </c>
      <c r="AD11" s="46"/>
      <c r="AE11" s="47"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6"/>
      <c r="B12" s="37">
        <v>4</v>
      </c>
      <c r="C12" s="142" t="str">
        <f>UPPER(IF($A12="","",VLOOKUP($A12,'[4]m round robin žrebna lista'!$A$7:$R$128,2)))</f>
        <v/>
      </c>
      <c r="D12" s="143" t="str">
        <f>UPPER(IF($A12="","",VLOOKUP($A12,'[4]m round robin žrebna lista'!$A$7:$R$128,3)))</f>
        <v/>
      </c>
      <c r="E12" s="143" t="str">
        <f>PROPER(IF($A12="","",VLOOKUP($A12,'[4]m round robin žrebna lista'!$A$7:$R$128,4)))</f>
        <v/>
      </c>
      <c r="F12" s="144" t="str">
        <f>UPPER(IF($A12="","",VLOOKUP($A12,'[4]m round robin žrebna lista'!$A$7:$R$128,5)))</f>
        <v/>
      </c>
      <c r="G12" s="42"/>
      <c r="H12" s="42"/>
      <c r="I12" s="42"/>
      <c r="J12" s="41"/>
      <c r="K12" s="43"/>
      <c r="L12" s="43"/>
      <c r="M12" s="44" t="str">
        <f>IF($A12="","",VLOOKUP($A12,'[4]m round robin žrebna lista'!$A$7:$R$128,14))</f>
        <v/>
      </c>
      <c r="N12" s="4"/>
      <c r="O12" s="45" t="str">
        <f>UPPER(IF($A12="","",VLOOKUP($A12,'[4]m round robin žrebna lista'!$A$7:$R$128,2)))</f>
        <v/>
      </c>
      <c r="P12" s="45" t="str">
        <f>UPPER(IF($A12="","",VLOOKUP($A12,'[4]m round robin žrebna lista'!$A$7:$R$128,3)))</f>
        <v/>
      </c>
      <c r="Q12" s="45" t="str">
        <f>PROPER(IF($A12="","",VLOOKUP($A12,'[4]m round robin žrebna lista'!$A$7:$R$128,4)))</f>
        <v/>
      </c>
      <c r="R12" s="45" t="str">
        <f>UPPER(IF($A12="","",VLOOKUP($A12,'[4]m round robin žrebna lista'!$A$7:$R$128,5)))</f>
        <v/>
      </c>
      <c r="S12" s="47"/>
      <c r="T12" s="47"/>
      <c r="U12" s="47"/>
      <c r="V12" s="46"/>
      <c r="W12" s="11"/>
      <c r="X12" s="45" t="str">
        <f>UPPER(IF($A12="","",VLOOKUP($A12,'[4]m round robin žrebna lista'!$A$7:$R$128,2)))</f>
        <v/>
      </c>
      <c r="Y12" s="45" t="str">
        <f>UPPER(IF($A12="","",VLOOKUP($A12,'[4]m round robin žrebna lista'!$A$7:$R$128,3)))</f>
        <v/>
      </c>
      <c r="Z12" s="45" t="str">
        <f>PROPER(IF($A12="","",VLOOKUP($A12,'[4]m round robin žrebna lista'!$A$7:$R$128,4)))</f>
        <v/>
      </c>
      <c r="AA12" s="45" t="str">
        <f>UPPER(IF($A12="","",VLOOKUP($A12,'[4]m round robin žrebna lista'!$A$7:$R$128,5)))</f>
        <v/>
      </c>
      <c r="AB12" s="47" t="str">
        <f>IF(S12="","",IF(S12="1bb","1bb",IF(S12="4bb","4bb",IF(S12=1,0,M9))))</f>
        <v/>
      </c>
      <c r="AC12" s="47" t="str">
        <f>IF(T12="","",IF(T12="2bb","2bb",IF(T12="4bb","4bb",IF(T12=2,0,M10))))</f>
        <v/>
      </c>
      <c r="AD12" s="47" t="str">
        <f>IF(U12="","",IF(U12="3bb","3bb",IF(U12="4bb","4bb",IF(U12=3,0,M11))))</f>
        <v/>
      </c>
      <c r="AE12" s="46"/>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145"/>
      <c r="D13" s="146"/>
      <c r="E13" s="146"/>
      <c r="F13" s="147"/>
      <c r="G13" s="55"/>
      <c r="H13" s="55"/>
      <c r="I13" s="55"/>
      <c r="J13" s="56"/>
      <c r="K13" s="57"/>
      <c r="L13" s="57"/>
      <c r="M13" s="44"/>
      <c r="N13" s="4"/>
      <c r="O13" s="11"/>
      <c r="P13" s="11"/>
      <c r="Q13" s="11"/>
      <c r="R13" s="11"/>
      <c r="S13" s="33"/>
      <c r="T13" s="33"/>
      <c r="U13" s="33"/>
      <c r="V13" s="58"/>
      <c r="W13" s="11"/>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76" t="s">
        <v>52</v>
      </c>
      <c r="D14" s="277"/>
      <c r="E14" s="24"/>
      <c r="F14" s="25"/>
      <c r="G14" s="251"/>
      <c r="H14" s="251"/>
      <c r="I14" s="251"/>
      <c r="J14" s="251"/>
      <c r="K14" s="252" t="s">
        <v>8</v>
      </c>
      <c r="L14" s="252"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c r="D15" s="29"/>
      <c r="E15" s="59"/>
      <c r="F15" s="29"/>
      <c r="G15" s="251"/>
      <c r="H15" s="251"/>
      <c r="I15" s="251"/>
      <c r="J15" s="251"/>
      <c r="K15" s="252"/>
      <c r="L15" s="252"/>
      <c r="M15" s="2"/>
      <c r="N15" s="31"/>
      <c r="O15" s="32" t="s">
        <v>11</v>
      </c>
      <c r="P15" s="32" t="s">
        <v>12</v>
      </c>
      <c r="Q15" s="32" t="s">
        <v>13</v>
      </c>
      <c r="R15" s="32" t="s">
        <v>14</v>
      </c>
      <c r="S15" s="33"/>
      <c r="T15" s="30"/>
      <c r="U15" s="30"/>
      <c r="V15" s="30"/>
      <c r="W15" s="30"/>
      <c r="X15" s="32" t="s">
        <v>11</v>
      </c>
      <c r="Y15" s="32" t="s">
        <v>12</v>
      </c>
      <c r="Z15" s="32" t="s">
        <v>13</v>
      </c>
      <c r="AA15" s="32" t="s">
        <v>14</v>
      </c>
      <c r="AB15" s="32"/>
      <c r="AC15" s="32"/>
      <c r="AD15" s="32"/>
      <c r="AE15" s="32"/>
      <c r="AF15" s="34" t="s">
        <v>16</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72.9" customHeight="1">
      <c r="A16" s="36">
        <v>2</v>
      </c>
      <c r="B16" s="37">
        <v>1</v>
      </c>
      <c r="C16" s="142" t="str">
        <f>UPPER(IF($A16="","",VLOOKUP($A16,'[4]m round robin žrebna lista'!$A$7:$R$128,2)))</f>
        <v/>
      </c>
      <c r="D16" s="149" t="s">
        <v>56</v>
      </c>
      <c r="E16" s="143"/>
      <c r="F16" s="144"/>
      <c r="G16" s="41"/>
      <c r="H16" s="42" t="s">
        <v>115</v>
      </c>
      <c r="I16" s="42" t="s">
        <v>115</v>
      </c>
      <c r="J16" s="42" t="s">
        <v>115</v>
      </c>
      <c r="K16" s="43" t="s">
        <v>118</v>
      </c>
      <c r="L16" s="43">
        <v>4</v>
      </c>
      <c r="M16" s="44">
        <f>IF($A16="","",VLOOKUP($A16,'[4]m round robin žrebna lista'!$A$7:$R$128,14))</f>
        <v>0</v>
      </c>
      <c r="N16" s="4"/>
      <c r="O16" s="45" t="str">
        <f>UPPER(IF($A16="","",VLOOKUP($A16,'[4]m round robin žrebna lista'!$A$7:$R$128,2)))</f>
        <v/>
      </c>
      <c r="P16" s="45" t="str">
        <f>UPPER(IF($A16="","",VLOOKUP($A16,'[4]m round robin žrebna lista'!$A$7:$R$128,3)))</f>
        <v>ČEH</v>
      </c>
      <c r="Q16" s="45" t="str">
        <f>PROPER(IF($A16="","",VLOOKUP($A16,'[4]m round robin žrebna lista'!$A$7:$R$128,4)))</f>
        <v>Tine</v>
      </c>
      <c r="R16" s="45" t="str">
        <f>UPPER(IF($A16="","",VLOOKUP($A16,'[4]m round robin žrebna lista'!$A$7:$R$128,5)))</f>
        <v>CTA</v>
      </c>
      <c r="S16" s="46"/>
      <c r="T16" s="47"/>
      <c r="U16" s="47"/>
      <c r="V16" s="47"/>
      <c r="W16" s="4"/>
      <c r="X16" s="45" t="str">
        <f>UPPER(IF($A16="","",VLOOKUP($A16,'[4]m round robin žrebna lista'!$A$7:$R$128,2)))</f>
        <v/>
      </c>
      <c r="Y16" s="45" t="str">
        <f>UPPER(IF($A16="","",VLOOKUP($A16,'[4]m round robin žrebna lista'!$A$7:$R$128,3)))</f>
        <v>ČEH</v>
      </c>
      <c r="Z16" s="45" t="str">
        <f>PROPER(IF($A16="","",VLOOKUP($A16,'[4]m round robin žrebna lista'!$A$7:$R$128,4)))</f>
        <v>Tine</v>
      </c>
      <c r="AA16" s="45" t="str">
        <f>UPPER(IF($A16="","",VLOOKUP($A16,'[4]m round robin žrebna lista'!$A$7:$R$128,5)))</f>
        <v>CTA</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6">
        <v>4</v>
      </c>
      <c r="B17" s="37">
        <v>2</v>
      </c>
      <c r="C17" s="142" t="str">
        <f>UPPER(IF($A17="","",VLOOKUP($A17,'[4]m round robin žrebna lista'!$A$7:$R$128,2)))</f>
        <v/>
      </c>
      <c r="D17" s="149" t="s">
        <v>57</v>
      </c>
      <c r="E17" s="143"/>
      <c r="F17" s="144"/>
      <c r="G17" s="42" t="s">
        <v>117</v>
      </c>
      <c r="H17" s="41"/>
      <c r="I17" s="42" t="s">
        <v>115</v>
      </c>
      <c r="J17" s="42" t="s">
        <v>117</v>
      </c>
      <c r="K17" s="43">
        <v>2</v>
      </c>
      <c r="L17" s="43">
        <v>2</v>
      </c>
      <c r="M17" s="44">
        <f>IF($A17="","",VLOOKUP($A17,'[4]m round robin žrebna lista'!$A$7:$R$128,14))</f>
        <v>0</v>
      </c>
      <c r="N17" s="4"/>
      <c r="O17" s="45" t="str">
        <f>UPPER(IF($A17="","",VLOOKUP($A17,'[4]m round robin žrebna lista'!$A$7:$R$128,2)))</f>
        <v/>
      </c>
      <c r="P17" s="45" t="str">
        <f>UPPER(IF($A17="","",VLOOKUP($A17,'[4]m round robin žrebna lista'!$A$7:$R$128,3)))</f>
        <v>GRABNAR</v>
      </c>
      <c r="Q17" s="45" t="str">
        <f>PROPER(IF($A17="","",VLOOKUP($A17,'[4]m round robin žrebna lista'!$A$7:$R$128,4)))</f>
        <v>Gašper</v>
      </c>
      <c r="R17" s="45" t="str">
        <f>UPPER(IF($A17="","",VLOOKUP($A17,'[4]m round robin žrebna lista'!$A$7:$R$128,5)))</f>
        <v/>
      </c>
      <c r="S17" s="47"/>
      <c r="T17" s="46"/>
      <c r="U17" s="47"/>
      <c r="V17" s="47"/>
      <c r="W17" s="4"/>
      <c r="X17" s="45" t="str">
        <f>UPPER(IF($A17="","",VLOOKUP($A17,'[4]m round robin žrebna lista'!$A$7:$R$128,2)))</f>
        <v/>
      </c>
      <c r="Y17" s="45" t="str">
        <f>UPPER(IF($A17="","",VLOOKUP($A17,'[4]m round robin žrebna lista'!$A$7:$R$128,3)))</f>
        <v>GRABNAR</v>
      </c>
      <c r="Z17" s="45" t="str">
        <f>PROPER(IF($A17="","",VLOOKUP($A17,'[4]m round robin žrebna lista'!$A$7:$R$128,4)))</f>
        <v>Gašper</v>
      </c>
      <c r="AA17" s="45" t="str">
        <f>UPPER(IF($A17="","",VLOOKUP($A17,'[4]m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6">
        <v>6</v>
      </c>
      <c r="B18" s="37">
        <v>3</v>
      </c>
      <c r="C18" s="142" t="str">
        <f>UPPER(IF($A18="","",VLOOKUP($A18,'[4]m round robin žrebna lista'!$A$7:$R$128,2)))</f>
        <v/>
      </c>
      <c r="D18" s="149" t="s">
        <v>58</v>
      </c>
      <c r="E18" s="143"/>
      <c r="F18" s="144"/>
      <c r="G18" s="42" t="s">
        <v>117</v>
      </c>
      <c r="H18" s="42" t="s">
        <v>117</v>
      </c>
      <c r="I18" s="41"/>
      <c r="J18" s="42" t="s">
        <v>117</v>
      </c>
      <c r="K18" s="43">
        <v>3</v>
      </c>
      <c r="L18" s="43">
        <v>1</v>
      </c>
      <c r="M18" s="44">
        <f>IF($A18="","",VLOOKUP($A18,'[4]m round robin žrebna lista'!$A$7:$R$128,14))</f>
        <v>0</v>
      </c>
      <c r="N18" s="4"/>
      <c r="O18" s="45" t="str">
        <f>UPPER(IF($A18="","",VLOOKUP($A18,'[4]m round robin žrebna lista'!$A$7:$R$128,2)))</f>
        <v/>
      </c>
      <c r="P18" s="45" t="str">
        <f>UPPER(IF($A18="","",VLOOKUP($A18,'[4]m round robin žrebna lista'!$A$7:$R$128,3)))</f>
        <v>ZEVNIK</v>
      </c>
      <c r="Q18" s="45" t="str">
        <f>PROPER(IF($A18="","",VLOOKUP($A18,'[4]m round robin žrebna lista'!$A$7:$R$128,4)))</f>
        <v>Jan</v>
      </c>
      <c r="R18" s="45" t="str">
        <f>UPPER(IF($A18="","",VLOOKUP($A18,'[4]m round robin žrebna lista'!$A$7:$R$128,5)))</f>
        <v>ASLIT</v>
      </c>
      <c r="S18" s="47"/>
      <c r="T18" s="47"/>
      <c r="U18" s="46"/>
      <c r="V18" s="47"/>
      <c r="W18" s="4"/>
      <c r="X18" s="45" t="str">
        <f>UPPER(IF($A18="","",VLOOKUP($A18,'[4]m round robin žrebna lista'!$A$7:$R$128,2)))</f>
        <v/>
      </c>
      <c r="Y18" s="45" t="str">
        <f>UPPER(IF($A18="","",VLOOKUP($A18,'[4]m round robin žrebna lista'!$A$7:$R$128,3)))</f>
        <v>ZEVNIK</v>
      </c>
      <c r="Z18" s="45" t="str">
        <f>PROPER(IF($A18="","",VLOOKUP($A18,'[4]m round robin žrebna lista'!$A$7:$R$128,4)))</f>
        <v>Jan</v>
      </c>
      <c r="AA18" s="45" t="str">
        <f>UPPER(IF($A18="","",VLOOKUP($A18,'[4]m round robin žrebna lista'!$A$7:$R$128,5)))</f>
        <v>ASLIT</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6">
        <v>8</v>
      </c>
      <c r="B19" s="37">
        <v>4</v>
      </c>
      <c r="C19" s="142" t="str">
        <f>UPPER(IF($A19="","",VLOOKUP($A19,'[4]m round robin žrebna lista'!$A$7:$R$128,2)))</f>
        <v/>
      </c>
      <c r="D19" s="143" t="s">
        <v>119</v>
      </c>
      <c r="E19" s="143" t="str">
        <f>PROPER(IF($A19="","",VLOOKUP($A19,'[4]m round robin žrebna lista'!$A$7:$R$128,4)))</f>
        <v/>
      </c>
      <c r="F19" s="144" t="str">
        <f>UPPER(IF($A19="","",VLOOKUP($A19,'[4]m round robin žrebna lista'!$A$7:$R$128,5)))</f>
        <v/>
      </c>
      <c r="G19" s="42" t="s">
        <v>117</v>
      </c>
      <c r="H19" s="42" t="s">
        <v>115</v>
      </c>
      <c r="I19" s="42" t="s">
        <v>115</v>
      </c>
      <c r="J19" s="41"/>
      <c r="K19" s="43">
        <v>1</v>
      </c>
      <c r="L19" s="43">
        <v>3</v>
      </c>
      <c r="M19" s="44">
        <f>IF($A19="","",VLOOKUP($A19,'[4]m round robin žrebna lista'!$A$7:$R$128,14))</f>
        <v>0</v>
      </c>
      <c r="N19" s="4"/>
      <c r="O19" s="45" t="str">
        <f>UPPER(IF($A19="","",VLOOKUP($A19,'[4]m round robin žrebna lista'!$A$7:$R$128,2)))</f>
        <v/>
      </c>
      <c r="P19" s="45" t="str">
        <f>UPPER(IF($A19="","",VLOOKUP($A19,'[4]m round robin žrebna lista'!$A$7:$R$128,3)))</f>
        <v/>
      </c>
      <c r="Q19" s="45" t="str">
        <f>PROPER(IF($A19="","",VLOOKUP($A19,'[4]m round robin žrebna lista'!$A$7:$R$128,4)))</f>
        <v/>
      </c>
      <c r="R19" s="45" t="str">
        <f>UPPER(IF($A19="","",VLOOKUP($A19,'[4]m round robin žrebna lista'!$A$7:$R$128,5)))</f>
        <v/>
      </c>
      <c r="S19" s="47"/>
      <c r="T19" s="47"/>
      <c r="U19" s="47"/>
      <c r="V19" s="46"/>
      <c r="W19" s="4"/>
      <c r="X19" s="45" t="str">
        <f>UPPER(IF($A19="","",VLOOKUP($A19,'[4]m round robin žrebna lista'!$A$7:$R$128,2)))</f>
        <v/>
      </c>
      <c r="Y19" s="45" t="str">
        <f>UPPER(IF($A19="","",VLOOKUP($A19,'[4]m round robin žrebna lista'!$A$7:$R$128,3)))</f>
        <v/>
      </c>
      <c r="Z19" s="45" t="str">
        <f>PROPER(IF($A19="","",VLOOKUP($A19,'[4]m round robin žrebna lista'!$A$7:$R$128,4)))</f>
        <v/>
      </c>
      <c r="AA19" s="45" t="str">
        <f>UPPER(IF($A19="","",VLOOKUP($A19,'[4]m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52.2" customHeight="1">
      <c r="A20" s="250"/>
      <c r="B20" s="250"/>
      <c r="C20" s="253"/>
      <c r="D20" s="253"/>
      <c r="E20" s="1"/>
      <c r="F20" s="61" t="s">
        <v>19</v>
      </c>
      <c r="G20" s="62"/>
      <c r="H20" s="62"/>
      <c r="I20" s="62"/>
      <c r="J20" s="63" t="s">
        <v>20</v>
      </c>
      <c r="K20" s="254"/>
      <c r="L20" s="254"/>
      <c r="M20" s="2"/>
      <c r="N20" s="3"/>
      <c r="O20" s="4"/>
      <c r="P20" s="4"/>
      <c r="Q20" s="4"/>
      <c r="R20" s="4"/>
      <c r="S20" s="4"/>
      <c r="T20" s="4"/>
      <c r="U20" s="4"/>
      <c r="V20" s="4"/>
      <c r="W20" s="4"/>
      <c r="X20" s="4"/>
      <c r="Y20" s="4"/>
      <c r="Z20" s="4"/>
      <c r="AA20" s="4"/>
      <c r="AB20" s="4"/>
      <c r="AC20" s="4"/>
      <c r="AD20" s="4"/>
      <c r="AE20" s="4"/>
      <c r="AF20" s="4"/>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8" customFormat="1" ht="50.1" customHeight="1">
      <c r="A21" s="250"/>
      <c r="B21" s="250"/>
      <c r="C21" s="64" t="s">
        <v>21</v>
      </c>
      <c r="D21" s="1"/>
      <c r="E21" s="1"/>
      <c r="F21" s="65" t="s">
        <v>22</v>
      </c>
      <c r="G21" s="255" t="str">
        <f>'[4]vnos podatkov'!$E$10</f>
        <v>ANJA REGENT</v>
      </c>
      <c r="H21" s="255" t="str">
        <f>'[4]vnos podatkov'!$E$10</f>
        <v>ANJA REGENT</v>
      </c>
      <c r="I21" s="255" t="str">
        <f>'[4]vnos podatkov'!$E$10</f>
        <v>ANJA REGENT</v>
      </c>
      <c r="J21" s="63" t="s">
        <v>20</v>
      </c>
      <c r="K21" s="249"/>
      <c r="L21" s="249"/>
      <c r="M21" s="2"/>
      <c r="N21" s="27"/>
      <c r="O21" s="66"/>
      <c r="P21" s="66"/>
      <c r="Q21" s="66"/>
      <c r="R21" s="66"/>
      <c r="S21" s="66"/>
      <c r="T21" s="66"/>
      <c r="U21" s="66"/>
      <c r="V21" s="66"/>
      <c r="W21" s="66"/>
      <c r="X21" s="66"/>
      <c r="Y21" s="66"/>
      <c r="Z21" s="66"/>
      <c r="AA21" s="66"/>
      <c r="AB21" s="66"/>
      <c r="AC21" s="66"/>
      <c r="AD21" s="66"/>
      <c r="AE21" s="66"/>
      <c r="AF21" s="6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row>
    <row r="22" spans="1:13" ht="50.1" customHeight="1">
      <c r="A22" s="250"/>
      <c r="B22" s="250"/>
      <c r="C22" s="67" t="s">
        <v>23</v>
      </c>
      <c r="D22" s="1"/>
      <c r="E22" s="1"/>
      <c r="F22" s="61" t="s">
        <v>24</v>
      </c>
      <c r="G22" s="255"/>
      <c r="H22" s="255"/>
      <c r="I22" s="255"/>
      <c r="J22" s="63" t="s">
        <v>20</v>
      </c>
      <c r="K22" s="249"/>
      <c r="L22" s="249"/>
      <c r="M22" s="2"/>
    </row>
    <row r="23" spans="1:255" ht="12.75">
      <c r="A23" s="250"/>
      <c r="B23" s="250"/>
      <c r="C23" s="250"/>
      <c r="D23" s="250"/>
      <c r="E23" s="250"/>
      <c r="F23" s="250"/>
      <c r="G23" s="250"/>
      <c r="H23" s="250"/>
      <c r="I23" s="250"/>
      <c r="J23" s="250"/>
      <c r="K23" s="250"/>
      <c r="L23" s="250"/>
      <c r="M23" s="2"/>
      <c r="N23" s="69"/>
      <c r="O23" s="70"/>
      <c r="P23" s="70"/>
      <c r="Q23" s="70"/>
      <c r="R23" s="70"/>
      <c r="S23" s="70"/>
      <c r="T23" s="70"/>
      <c r="U23" s="70"/>
      <c r="V23" s="70"/>
      <c r="W23" s="70"/>
      <c r="X23" s="70"/>
      <c r="Y23" s="70"/>
      <c r="Z23" s="70"/>
      <c r="AA23" s="70"/>
      <c r="AB23" s="70"/>
      <c r="AC23" s="70"/>
      <c r="AD23" s="70"/>
      <c r="AE23" s="70"/>
      <c r="AF23" s="70"/>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row>
    <row r="24" spans="1:255" s="28" customFormat="1" ht="30.6">
      <c r="A24" s="64"/>
      <c r="B24" s="64"/>
      <c r="C24" s="64"/>
      <c r="D24" s="64"/>
      <c r="E24" s="64"/>
      <c r="F24" s="5"/>
      <c r="G24" s="64"/>
      <c r="H24" s="64"/>
      <c r="I24" s="64"/>
      <c r="J24" s="64"/>
      <c r="K24" s="64"/>
      <c r="L24" s="64"/>
      <c r="M24" s="71"/>
      <c r="N24" s="27"/>
      <c r="O24" s="66"/>
      <c r="P24" s="66"/>
      <c r="Q24" s="66"/>
      <c r="R24" s="66"/>
      <c r="S24" s="66"/>
      <c r="T24" s="66"/>
      <c r="U24" s="66"/>
      <c r="V24" s="66"/>
      <c r="W24" s="66"/>
      <c r="X24" s="66"/>
      <c r="Y24" s="66"/>
      <c r="Z24" s="66"/>
      <c r="AA24" s="66"/>
      <c r="AB24" s="66"/>
      <c r="AC24" s="66"/>
      <c r="AD24" s="66"/>
      <c r="AE24" s="66"/>
      <c r="AF24" s="6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row>
    <row r="25" spans="1:255" ht="12.75">
      <c r="A25" s="6"/>
      <c r="B25" s="72"/>
      <c r="C25" s="72"/>
      <c r="D25" s="72"/>
      <c r="E25" s="72"/>
      <c r="F25" s="72"/>
      <c r="G25" s="72"/>
      <c r="H25" s="72"/>
      <c r="I25" s="72"/>
      <c r="J25" s="72"/>
      <c r="K25" s="72"/>
      <c r="L25" s="72"/>
      <c r="M25" s="73"/>
      <c r="N25" s="69"/>
      <c r="O25" s="70"/>
      <c r="P25" s="70"/>
      <c r="Q25" s="70"/>
      <c r="R25" s="70"/>
      <c r="S25" s="70"/>
      <c r="T25" s="70"/>
      <c r="U25" s="70"/>
      <c r="V25" s="70"/>
      <c r="W25" s="70"/>
      <c r="X25" s="70"/>
      <c r="Y25" s="70"/>
      <c r="Z25" s="70"/>
      <c r="AA25" s="70"/>
      <c r="AB25" s="70"/>
      <c r="AC25" s="70"/>
      <c r="AD25" s="70"/>
      <c r="AE25" s="70"/>
      <c r="AF25" s="70"/>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row>
    <row r="26" spans="14:255" ht="12.75">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4:255" ht="12.75">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0:255" ht="30">
      <c r="J28" s="76"/>
      <c r="K28" s="76"/>
      <c r="N28" s="3"/>
      <c r="O28" s="4"/>
      <c r="P28" s="4"/>
      <c r="Q28" s="4"/>
      <c r="R28" s="4"/>
      <c r="S28" s="4"/>
      <c r="T28" s="4"/>
      <c r="U28" s="4"/>
      <c r="V28" s="4"/>
      <c r="W28" s="4"/>
      <c r="X28" s="4"/>
      <c r="Y28" s="4"/>
      <c r="Z28" s="4"/>
      <c r="AA28" s="4"/>
      <c r="AB28" s="4"/>
      <c r="AC28" s="4"/>
      <c r="AD28" s="4"/>
      <c r="AE28" s="4"/>
      <c r="AF28" s="4"/>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0:255" ht="30">
      <c r="J29" s="76"/>
      <c r="K29" s="76"/>
      <c r="N29" s="3"/>
      <c r="O29" s="4"/>
      <c r="P29" s="4"/>
      <c r="Q29" s="4"/>
      <c r="R29" s="4"/>
      <c r="S29" s="4"/>
      <c r="T29" s="4"/>
      <c r="U29" s="4"/>
      <c r="V29" s="4"/>
      <c r="W29" s="4"/>
      <c r="X29" s="4"/>
      <c r="Y29" s="4"/>
      <c r="Z29" s="4"/>
      <c r="AA29" s="4"/>
      <c r="AB29" s="4"/>
      <c r="AC29" s="4"/>
      <c r="AD29" s="4"/>
      <c r="AE29" s="4"/>
      <c r="AF29" s="4"/>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0:255" ht="30">
      <c r="J30" s="76"/>
      <c r="K30" s="76"/>
      <c r="N30" s="3"/>
      <c r="O30" s="4"/>
      <c r="P30" s="4"/>
      <c r="Q30" s="4"/>
      <c r="R30" s="4"/>
      <c r="S30" s="4"/>
      <c r="T30" s="4"/>
      <c r="U30" s="4"/>
      <c r="V30" s="4"/>
      <c r="W30" s="4"/>
      <c r="X30" s="4"/>
      <c r="Y30" s="4"/>
      <c r="Z30" s="4"/>
      <c r="AA30" s="4"/>
      <c r="AB30" s="4"/>
      <c r="AC30" s="4"/>
      <c r="AD30" s="4"/>
      <c r="AE30" s="4"/>
      <c r="AF30" s="4"/>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0:255" ht="30">
      <c r="J33" s="76"/>
      <c r="K33" s="76"/>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0:255" ht="30">
      <c r="J34" s="76"/>
      <c r="K34" s="76"/>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0" ht="30">
      <c r="J35" s="76"/>
      <c r="K35" s="76"/>
      <c r="N35" s="77"/>
      <c r="O35" s="78"/>
      <c r="P35" s="78"/>
      <c r="Q35" s="78"/>
      <c r="R35" s="78"/>
      <c r="S35" s="78"/>
      <c r="T35" s="78"/>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256" s="68" customFormat="1" ht="30">
      <c r="A42" s="74"/>
      <c r="B42" s="74"/>
      <c r="C42" s="74"/>
      <c r="D42" s="74"/>
      <c r="E42" s="74"/>
      <c r="F42" s="74"/>
      <c r="G42" s="74"/>
      <c r="H42" s="74"/>
      <c r="I42" s="74"/>
      <c r="J42" s="76"/>
      <c r="K42" s="76"/>
      <c r="L42" s="74"/>
      <c r="M42" s="75"/>
      <c r="N42" s="77"/>
      <c r="O42" s="78"/>
      <c r="P42" s="78"/>
      <c r="Q42" s="78"/>
      <c r="R42" s="78"/>
      <c r="S42" s="78"/>
      <c r="T42" s="78"/>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68" customFormat="1" ht="30">
      <c r="A76" s="74"/>
      <c r="B76" s="74"/>
      <c r="C76" s="74"/>
      <c r="D76" s="74"/>
      <c r="E76" s="74"/>
      <c r="F76" s="74"/>
      <c r="G76" s="74"/>
      <c r="H76" s="74"/>
      <c r="I76" s="74"/>
      <c r="J76" s="76"/>
      <c r="K76" s="79"/>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68" customFormat="1" ht="30">
      <c r="A77" s="74"/>
      <c r="B77" s="74"/>
      <c r="C77" s="74"/>
      <c r="D77" s="74"/>
      <c r="E77" s="74"/>
      <c r="F77" s="74"/>
      <c r="G77" s="74"/>
      <c r="H77" s="74"/>
      <c r="I77" s="74"/>
      <c r="J77" s="76"/>
      <c r="K77" s="76"/>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68" customFormat="1" ht="12.75">
      <c r="A166" s="74"/>
      <c r="B166" s="74"/>
      <c r="C166" s="74"/>
      <c r="D166" s="74"/>
      <c r="E166" s="74"/>
      <c r="F166" s="74"/>
      <c r="G166" s="74"/>
      <c r="H166" s="74"/>
      <c r="I166" s="74"/>
      <c r="J166" s="74"/>
      <c r="K166" s="74"/>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sheetData>
  <mergeCells count="24">
    <mergeCell ref="C4:D4"/>
    <mergeCell ref="E4:H4"/>
    <mergeCell ref="C5:D5"/>
    <mergeCell ref="E5:H5"/>
    <mergeCell ref="I5:J5"/>
    <mergeCell ref="O7:S7"/>
    <mergeCell ref="G14:J15"/>
    <mergeCell ref="K14:K15"/>
    <mergeCell ref="L14:L15"/>
    <mergeCell ref="H1:L1"/>
    <mergeCell ref="H2:H3"/>
    <mergeCell ref="A23:L23"/>
    <mergeCell ref="C7:D7"/>
    <mergeCell ref="C14:D14"/>
    <mergeCell ref="A20:B22"/>
    <mergeCell ref="C20:D20"/>
    <mergeCell ref="K20:L20"/>
    <mergeCell ref="G21:I21"/>
    <mergeCell ref="K21:L21"/>
    <mergeCell ref="G22:I22"/>
    <mergeCell ref="K22:L22"/>
    <mergeCell ref="G7:J8"/>
    <mergeCell ref="K7:K8"/>
    <mergeCell ref="L7:L8"/>
  </mergeCells>
  <conditionalFormatting sqref="A9:A13 A16:A19">
    <cfRule type="cellIs" priority="2" dxfId="14" operator="greaterThan" stopIfTrue="1">
      <formula>0</formula>
    </cfRule>
  </conditionalFormatting>
  <conditionalFormatting sqref="K3:K4 E4:H6 G20 G21:I21">
    <cfRule type="cellIs" priority="1" dxfId="13" operator="equal" stopIfTrue="1">
      <formula>0</formula>
    </cfRule>
  </conditionalFormatting>
  <conditionalFormatting sqref="S10">
    <cfRule type="expression" priority="4" dxfId="10" stopIfTrue="1">
      <formula>$S$10&lt;&gt;$T$9</formula>
    </cfRule>
  </conditionalFormatting>
  <conditionalFormatting sqref="T9">
    <cfRule type="expression" priority="3" dxfId="10" stopIfTrue="1">
      <formula>S10&lt;&gt;T9</formula>
    </cfRule>
  </conditionalFormatting>
  <conditionalFormatting sqref="T16 S17">
    <cfRule type="expression" priority="10" dxfId="10" stopIfTrue="1">
      <formula>$S$17&lt;&gt;$T$16</formula>
    </cfRule>
  </conditionalFormatting>
  <conditionalFormatting sqref="U9 S11">
    <cfRule type="expression" priority="5" dxfId="7" stopIfTrue="1">
      <formula>$U$9&lt;&gt;$S$11</formula>
    </cfRule>
  </conditionalFormatting>
  <conditionalFormatting sqref="U10 T11">
    <cfRule type="expression" priority="7" dxfId="6" stopIfTrue="1">
      <formula>$U$10&lt;&gt;$T$11</formula>
    </cfRule>
  </conditionalFormatting>
  <conditionalFormatting sqref="U16 S18">
    <cfRule type="expression" priority="11" dxfId="7" stopIfTrue="1">
      <formula>$U$16&lt;&gt;$S$18</formula>
    </cfRule>
  </conditionalFormatting>
  <conditionalFormatting sqref="U17 T18">
    <cfRule type="expression" priority="13" dxfId="6" stopIfTrue="1">
      <formula>$U$17&lt;&gt;$T$18</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
    <cfRule type="expression" priority="12" dxfId="2" stopIfTrue="1">
      <formula>$V$16&lt;&gt;$S$19</formula>
    </cfRule>
  </conditionalFormatting>
  <conditionalFormatting sqref="V17 T19">
    <cfRule type="expression" priority="14" dxfId="1" stopIfTrue="1">
      <formula>$V$17&lt;&gt;$T$19</formula>
    </cfRule>
  </conditionalFormatting>
  <conditionalFormatting sqref="V18 U19">
    <cfRule type="expression" priority="15"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08E8-7244-477C-B1E3-7C9BDA484D82}">
  <dimension ref="A1:L24"/>
  <sheetViews>
    <sheetView tabSelected="1" workbookViewId="0" topLeftCell="A1">
      <selection activeCell="O11" sqref="O11"/>
    </sheetView>
  </sheetViews>
  <sheetFormatPr defaultColWidth="9.140625" defaultRowHeight="12.75"/>
  <cols>
    <col min="1" max="1" width="23.421875" style="156" customWidth="1"/>
    <col min="2" max="2" width="13.28125" style="156" customWidth="1"/>
    <col min="3" max="3" width="16.28125" style="156" customWidth="1"/>
    <col min="4" max="4" width="3.7109375" style="156" customWidth="1"/>
    <col min="5" max="5" width="11.00390625" style="156" customWidth="1"/>
    <col min="6" max="6" width="11.28125" style="156" customWidth="1"/>
    <col min="7" max="7" width="1.421875" style="156" customWidth="1"/>
    <col min="8" max="8" width="15.28125" style="156" customWidth="1"/>
    <col min="9" max="9" width="11.57421875" style="156" customWidth="1"/>
    <col min="10" max="10" width="24.57421875" style="156" customWidth="1"/>
    <col min="11" max="11" width="13.28125" style="156" customWidth="1"/>
    <col min="12" max="255" width="9.140625" style="156" customWidth="1"/>
    <col min="256" max="256" width="10.8515625" style="156" customWidth="1"/>
    <col min="257" max="257" width="11.421875" style="156" customWidth="1"/>
    <col min="258" max="258" width="10.57421875" style="156" customWidth="1"/>
    <col min="259" max="259" width="12.00390625" style="156" customWidth="1"/>
    <col min="260" max="260" width="3.7109375" style="156" customWidth="1"/>
    <col min="261" max="261" width="11.00390625" style="156" customWidth="1"/>
    <col min="262" max="262" width="7.00390625" style="156" customWidth="1"/>
    <col min="263" max="263" width="9.140625" style="156" customWidth="1"/>
    <col min="264" max="264" width="11.8515625" style="156" customWidth="1"/>
    <col min="265" max="265" width="11.57421875" style="156" customWidth="1"/>
    <col min="266" max="266" width="12.57421875" style="156" customWidth="1"/>
    <col min="267" max="267" width="13.28125" style="156" customWidth="1"/>
    <col min="268" max="511" width="9.140625" style="156" customWidth="1"/>
    <col min="512" max="512" width="10.8515625" style="156" customWidth="1"/>
    <col min="513" max="513" width="11.421875" style="156" customWidth="1"/>
    <col min="514" max="514" width="10.57421875" style="156" customWidth="1"/>
    <col min="515" max="515" width="12.00390625" style="156" customWidth="1"/>
    <col min="516" max="516" width="3.7109375" style="156" customWidth="1"/>
    <col min="517" max="517" width="11.00390625" style="156" customWidth="1"/>
    <col min="518" max="518" width="7.00390625" style="156" customWidth="1"/>
    <col min="519" max="519" width="9.140625" style="156" customWidth="1"/>
    <col min="520" max="520" width="11.8515625" style="156" customWidth="1"/>
    <col min="521" max="521" width="11.57421875" style="156" customWidth="1"/>
    <col min="522" max="522" width="12.57421875" style="156" customWidth="1"/>
    <col min="523" max="523" width="13.28125" style="156" customWidth="1"/>
    <col min="524" max="767" width="9.140625" style="156" customWidth="1"/>
    <col min="768" max="768" width="10.8515625" style="156" customWidth="1"/>
    <col min="769" max="769" width="11.421875" style="156" customWidth="1"/>
    <col min="770" max="770" width="10.57421875" style="156" customWidth="1"/>
    <col min="771" max="771" width="12.00390625" style="156" customWidth="1"/>
    <col min="772" max="772" width="3.7109375" style="156" customWidth="1"/>
    <col min="773" max="773" width="11.00390625" style="156" customWidth="1"/>
    <col min="774" max="774" width="7.00390625" style="156" customWidth="1"/>
    <col min="775" max="775" width="9.140625" style="156" customWidth="1"/>
    <col min="776" max="776" width="11.8515625" style="156" customWidth="1"/>
    <col min="777" max="777" width="11.57421875" style="156" customWidth="1"/>
    <col min="778" max="778" width="12.57421875" style="156" customWidth="1"/>
    <col min="779" max="779" width="13.28125" style="156" customWidth="1"/>
    <col min="780" max="1023" width="9.140625" style="156" customWidth="1"/>
    <col min="1024" max="1024" width="10.8515625" style="156" customWidth="1"/>
    <col min="1025" max="1025" width="11.421875" style="156" customWidth="1"/>
    <col min="1026" max="1026" width="10.57421875" style="156" customWidth="1"/>
    <col min="1027" max="1027" width="12.00390625" style="156" customWidth="1"/>
    <col min="1028" max="1028" width="3.7109375" style="156" customWidth="1"/>
    <col min="1029" max="1029" width="11.00390625" style="156" customWidth="1"/>
    <col min="1030" max="1030" width="7.00390625" style="156" customWidth="1"/>
    <col min="1031" max="1031" width="9.140625" style="156" customWidth="1"/>
    <col min="1032" max="1032" width="11.8515625" style="156" customWidth="1"/>
    <col min="1033" max="1033" width="11.57421875" style="156" customWidth="1"/>
    <col min="1034" max="1034" width="12.57421875" style="156" customWidth="1"/>
    <col min="1035" max="1035" width="13.28125" style="156" customWidth="1"/>
    <col min="1036" max="1279" width="9.140625" style="156" customWidth="1"/>
    <col min="1280" max="1280" width="10.8515625" style="156" customWidth="1"/>
    <col min="1281" max="1281" width="11.421875" style="156" customWidth="1"/>
    <col min="1282" max="1282" width="10.57421875" style="156" customWidth="1"/>
    <col min="1283" max="1283" width="12.00390625" style="156" customWidth="1"/>
    <col min="1284" max="1284" width="3.7109375" style="156" customWidth="1"/>
    <col min="1285" max="1285" width="11.00390625" style="156" customWidth="1"/>
    <col min="1286" max="1286" width="7.00390625" style="156" customWidth="1"/>
    <col min="1287" max="1287" width="9.140625" style="156" customWidth="1"/>
    <col min="1288" max="1288" width="11.8515625" style="156" customWidth="1"/>
    <col min="1289" max="1289" width="11.57421875" style="156" customWidth="1"/>
    <col min="1290" max="1290" width="12.57421875" style="156" customWidth="1"/>
    <col min="1291" max="1291" width="13.28125" style="156" customWidth="1"/>
    <col min="1292" max="1535" width="9.140625" style="156" customWidth="1"/>
    <col min="1536" max="1536" width="10.8515625" style="156" customWidth="1"/>
    <col min="1537" max="1537" width="11.421875" style="156" customWidth="1"/>
    <col min="1538" max="1538" width="10.57421875" style="156" customWidth="1"/>
    <col min="1539" max="1539" width="12.00390625" style="156" customWidth="1"/>
    <col min="1540" max="1540" width="3.7109375" style="156" customWidth="1"/>
    <col min="1541" max="1541" width="11.00390625" style="156" customWidth="1"/>
    <col min="1542" max="1542" width="7.00390625" style="156" customWidth="1"/>
    <col min="1543" max="1543" width="9.140625" style="156" customWidth="1"/>
    <col min="1544" max="1544" width="11.8515625" style="156" customWidth="1"/>
    <col min="1545" max="1545" width="11.57421875" style="156" customWidth="1"/>
    <col min="1546" max="1546" width="12.57421875" style="156" customWidth="1"/>
    <col min="1547" max="1547" width="13.28125" style="156" customWidth="1"/>
    <col min="1548" max="1791" width="9.140625" style="156" customWidth="1"/>
    <col min="1792" max="1792" width="10.8515625" style="156" customWidth="1"/>
    <col min="1793" max="1793" width="11.421875" style="156" customWidth="1"/>
    <col min="1794" max="1794" width="10.57421875" style="156" customWidth="1"/>
    <col min="1795" max="1795" width="12.00390625" style="156" customWidth="1"/>
    <col min="1796" max="1796" width="3.7109375" style="156" customWidth="1"/>
    <col min="1797" max="1797" width="11.00390625" style="156" customWidth="1"/>
    <col min="1798" max="1798" width="7.00390625" style="156" customWidth="1"/>
    <col min="1799" max="1799" width="9.140625" style="156" customWidth="1"/>
    <col min="1800" max="1800" width="11.8515625" style="156" customWidth="1"/>
    <col min="1801" max="1801" width="11.57421875" style="156" customWidth="1"/>
    <col min="1802" max="1802" width="12.57421875" style="156" customWidth="1"/>
    <col min="1803" max="1803" width="13.28125" style="156" customWidth="1"/>
    <col min="1804" max="2047" width="9.140625" style="156" customWidth="1"/>
    <col min="2048" max="2048" width="10.8515625" style="156" customWidth="1"/>
    <col min="2049" max="2049" width="11.421875" style="156" customWidth="1"/>
    <col min="2050" max="2050" width="10.57421875" style="156" customWidth="1"/>
    <col min="2051" max="2051" width="12.00390625" style="156" customWidth="1"/>
    <col min="2052" max="2052" width="3.7109375" style="156" customWidth="1"/>
    <col min="2053" max="2053" width="11.00390625" style="156" customWidth="1"/>
    <col min="2054" max="2054" width="7.00390625" style="156" customWidth="1"/>
    <col min="2055" max="2055" width="9.140625" style="156" customWidth="1"/>
    <col min="2056" max="2056" width="11.8515625" style="156" customWidth="1"/>
    <col min="2057" max="2057" width="11.57421875" style="156" customWidth="1"/>
    <col min="2058" max="2058" width="12.57421875" style="156" customWidth="1"/>
    <col min="2059" max="2059" width="13.28125" style="156" customWidth="1"/>
    <col min="2060" max="2303" width="9.140625" style="156" customWidth="1"/>
    <col min="2304" max="2304" width="10.8515625" style="156" customWidth="1"/>
    <col min="2305" max="2305" width="11.421875" style="156" customWidth="1"/>
    <col min="2306" max="2306" width="10.57421875" style="156" customWidth="1"/>
    <col min="2307" max="2307" width="12.00390625" style="156" customWidth="1"/>
    <col min="2308" max="2308" width="3.7109375" style="156" customWidth="1"/>
    <col min="2309" max="2309" width="11.00390625" style="156" customWidth="1"/>
    <col min="2310" max="2310" width="7.00390625" style="156" customWidth="1"/>
    <col min="2311" max="2311" width="9.140625" style="156" customWidth="1"/>
    <col min="2312" max="2312" width="11.8515625" style="156" customWidth="1"/>
    <col min="2313" max="2313" width="11.57421875" style="156" customWidth="1"/>
    <col min="2314" max="2314" width="12.57421875" style="156" customWidth="1"/>
    <col min="2315" max="2315" width="13.28125" style="156" customWidth="1"/>
    <col min="2316" max="2559" width="9.140625" style="156" customWidth="1"/>
    <col min="2560" max="2560" width="10.8515625" style="156" customWidth="1"/>
    <col min="2561" max="2561" width="11.421875" style="156" customWidth="1"/>
    <col min="2562" max="2562" width="10.57421875" style="156" customWidth="1"/>
    <col min="2563" max="2563" width="12.00390625" style="156" customWidth="1"/>
    <col min="2564" max="2564" width="3.7109375" style="156" customWidth="1"/>
    <col min="2565" max="2565" width="11.00390625" style="156" customWidth="1"/>
    <col min="2566" max="2566" width="7.00390625" style="156" customWidth="1"/>
    <col min="2567" max="2567" width="9.140625" style="156" customWidth="1"/>
    <col min="2568" max="2568" width="11.8515625" style="156" customWidth="1"/>
    <col min="2569" max="2569" width="11.57421875" style="156" customWidth="1"/>
    <col min="2570" max="2570" width="12.57421875" style="156" customWidth="1"/>
    <col min="2571" max="2571" width="13.28125" style="156" customWidth="1"/>
    <col min="2572" max="2815" width="9.140625" style="156" customWidth="1"/>
    <col min="2816" max="2816" width="10.8515625" style="156" customWidth="1"/>
    <col min="2817" max="2817" width="11.421875" style="156" customWidth="1"/>
    <col min="2818" max="2818" width="10.57421875" style="156" customWidth="1"/>
    <col min="2819" max="2819" width="12.00390625" style="156" customWidth="1"/>
    <col min="2820" max="2820" width="3.7109375" style="156" customWidth="1"/>
    <col min="2821" max="2821" width="11.00390625" style="156" customWidth="1"/>
    <col min="2822" max="2822" width="7.00390625" style="156" customWidth="1"/>
    <col min="2823" max="2823" width="9.140625" style="156" customWidth="1"/>
    <col min="2824" max="2824" width="11.8515625" style="156" customWidth="1"/>
    <col min="2825" max="2825" width="11.57421875" style="156" customWidth="1"/>
    <col min="2826" max="2826" width="12.57421875" style="156" customWidth="1"/>
    <col min="2827" max="2827" width="13.28125" style="156" customWidth="1"/>
    <col min="2828" max="3071" width="9.140625" style="156" customWidth="1"/>
    <col min="3072" max="3072" width="10.8515625" style="156" customWidth="1"/>
    <col min="3073" max="3073" width="11.421875" style="156" customWidth="1"/>
    <col min="3074" max="3074" width="10.57421875" style="156" customWidth="1"/>
    <col min="3075" max="3075" width="12.00390625" style="156" customWidth="1"/>
    <col min="3076" max="3076" width="3.7109375" style="156" customWidth="1"/>
    <col min="3077" max="3077" width="11.00390625" style="156" customWidth="1"/>
    <col min="3078" max="3078" width="7.00390625" style="156" customWidth="1"/>
    <col min="3079" max="3079" width="9.140625" style="156" customWidth="1"/>
    <col min="3080" max="3080" width="11.8515625" style="156" customWidth="1"/>
    <col min="3081" max="3081" width="11.57421875" style="156" customWidth="1"/>
    <col min="3082" max="3082" width="12.57421875" style="156" customWidth="1"/>
    <col min="3083" max="3083" width="13.28125" style="156" customWidth="1"/>
    <col min="3084" max="3327" width="9.140625" style="156" customWidth="1"/>
    <col min="3328" max="3328" width="10.8515625" style="156" customWidth="1"/>
    <col min="3329" max="3329" width="11.421875" style="156" customWidth="1"/>
    <col min="3330" max="3330" width="10.57421875" style="156" customWidth="1"/>
    <col min="3331" max="3331" width="12.00390625" style="156" customWidth="1"/>
    <col min="3332" max="3332" width="3.7109375" style="156" customWidth="1"/>
    <col min="3333" max="3333" width="11.00390625" style="156" customWidth="1"/>
    <col min="3334" max="3334" width="7.00390625" style="156" customWidth="1"/>
    <col min="3335" max="3335" width="9.140625" style="156" customWidth="1"/>
    <col min="3336" max="3336" width="11.8515625" style="156" customWidth="1"/>
    <col min="3337" max="3337" width="11.57421875" style="156" customWidth="1"/>
    <col min="3338" max="3338" width="12.57421875" style="156" customWidth="1"/>
    <col min="3339" max="3339" width="13.28125" style="156" customWidth="1"/>
    <col min="3340" max="3583" width="9.140625" style="156" customWidth="1"/>
    <col min="3584" max="3584" width="10.8515625" style="156" customWidth="1"/>
    <col min="3585" max="3585" width="11.421875" style="156" customWidth="1"/>
    <col min="3586" max="3586" width="10.57421875" style="156" customWidth="1"/>
    <col min="3587" max="3587" width="12.00390625" style="156" customWidth="1"/>
    <col min="3588" max="3588" width="3.7109375" style="156" customWidth="1"/>
    <col min="3589" max="3589" width="11.00390625" style="156" customWidth="1"/>
    <col min="3590" max="3590" width="7.00390625" style="156" customWidth="1"/>
    <col min="3591" max="3591" width="9.140625" style="156" customWidth="1"/>
    <col min="3592" max="3592" width="11.8515625" style="156" customWidth="1"/>
    <col min="3593" max="3593" width="11.57421875" style="156" customWidth="1"/>
    <col min="3594" max="3594" width="12.57421875" style="156" customWidth="1"/>
    <col min="3595" max="3595" width="13.28125" style="156" customWidth="1"/>
    <col min="3596" max="3839" width="9.140625" style="156" customWidth="1"/>
    <col min="3840" max="3840" width="10.8515625" style="156" customWidth="1"/>
    <col min="3841" max="3841" width="11.421875" style="156" customWidth="1"/>
    <col min="3842" max="3842" width="10.57421875" style="156" customWidth="1"/>
    <col min="3843" max="3843" width="12.00390625" style="156" customWidth="1"/>
    <col min="3844" max="3844" width="3.7109375" style="156" customWidth="1"/>
    <col min="3845" max="3845" width="11.00390625" style="156" customWidth="1"/>
    <col min="3846" max="3846" width="7.00390625" style="156" customWidth="1"/>
    <col min="3847" max="3847" width="9.140625" style="156" customWidth="1"/>
    <col min="3848" max="3848" width="11.8515625" style="156" customWidth="1"/>
    <col min="3849" max="3849" width="11.57421875" style="156" customWidth="1"/>
    <col min="3850" max="3850" width="12.57421875" style="156" customWidth="1"/>
    <col min="3851" max="3851" width="13.28125" style="156" customWidth="1"/>
    <col min="3852" max="4095" width="9.140625" style="156" customWidth="1"/>
    <col min="4096" max="4096" width="10.8515625" style="156" customWidth="1"/>
    <col min="4097" max="4097" width="11.421875" style="156" customWidth="1"/>
    <col min="4098" max="4098" width="10.57421875" style="156" customWidth="1"/>
    <col min="4099" max="4099" width="12.00390625" style="156" customWidth="1"/>
    <col min="4100" max="4100" width="3.7109375" style="156" customWidth="1"/>
    <col min="4101" max="4101" width="11.00390625" style="156" customWidth="1"/>
    <col min="4102" max="4102" width="7.00390625" style="156" customWidth="1"/>
    <col min="4103" max="4103" width="9.140625" style="156" customWidth="1"/>
    <col min="4104" max="4104" width="11.8515625" style="156" customWidth="1"/>
    <col min="4105" max="4105" width="11.57421875" style="156" customWidth="1"/>
    <col min="4106" max="4106" width="12.57421875" style="156" customWidth="1"/>
    <col min="4107" max="4107" width="13.28125" style="156" customWidth="1"/>
    <col min="4108" max="4351" width="9.140625" style="156" customWidth="1"/>
    <col min="4352" max="4352" width="10.8515625" style="156" customWidth="1"/>
    <col min="4353" max="4353" width="11.421875" style="156" customWidth="1"/>
    <col min="4354" max="4354" width="10.57421875" style="156" customWidth="1"/>
    <col min="4355" max="4355" width="12.00390625" style="156" customWidth="1"/>
    <col min="4356" max="4356" width="3.7109375" style="156" customWidth="1"/>
    <col min="4357" max="4357" width="11.00390625" style="156" customWidth="1"/>
    <col min="4358" max="4358" width="7.00390625" style="156" customWidth="1"/>
    <col min="4359" max="4359" width="9.140625" style="156" customWidth="1"/>
    <col min="4360" max="4360" width="11.8515625" style="156" customWidth="1"/>
    <col min="4361" max="4361" width="11.57421875" style="156" customWidth="1"/>
    <col min="4362" max="4362" width="12.57421875" style="156" customWidth="1"/>
    <col min="4363" max="4363" width="13.28125" style="156" customWidth="1"/>
    <col min="4364" max="4607" width="9.140625" style="156" customWidth="1"/>
    <col min="4608" max="4608" width="10.8515625" style="156" customWidth="1"/>
    <col min="4609" max="4609" width="11.421875" style="156" customWidth="1"/>
    <col min="4610" max="4610" width="10.57421875" style="156" customWidth="1"/>
    <col min="4611" max="4611" width="12.00390625" style="156" customWidth="1"/>
    <col min="4612" max="4612" width="3.7109375" style="156" customWidth="1"/>
    <col min="4613" max="4613" width="11.00390625" style="156" customWidth="1"/>
    <col min="4614" max="4614" width="7.00390625" style="156" customWidth="1"/>
    <col min="4615" max="4615" width="9.140625" style="156" customWidth="1"/>
    <col min="4616" max="4616" width="11.8515625" style="156" customWidth="1"/>
    <col min="4617" max="4617" width="11.57421875" style="156" customWidth="1"/>
    <col min="4618" max="4618" width="12.57421875" style="156" customWidth="1"/>
    <col min="4619" max="4619" width="13.28125" style="156" customWidth="1"/>
    <col min="4620" max="4863" width="9.140625" style="156" customWidth="1"/>
    <col min="4864" max="4864" width="10.8515625" style="156" customWidth="1"/>
    <col min="4865" max="4865" width="11.421875" style="156" customWidth="1"/>
    <col min="4866" max="4866" width="10.57421875" style="156" customWidth="1"/>
    <col min="4867" max="4867" width="12.00390625" style="156" customWidth="1"/>
    <col min="4868" max="4868" width="3.7109375" style="156" customWidth="1"/>
    <col min="4869" max="4869" width="11.00390625" style="156" customWidth="1"/>
    <col min="4870" max="4870" width="7.00390625" style="156" customWidth="1"/>
    <col min="4871" max="4871" width="9.140625" style="156" customWidth="1"/>
    <col min="4872" max="4872" width="11.8515625" style="156" customWidth="1"/>
    <col min="4873" max="4873" width="11.57421875" style="156" customWidth="1"/>
    <col min="4874" max="4874" width="12.57421875" style="156" customWidth="1"/>
    <col min="4875" max="4875" width="13.28125" style="156" customWidth="1"/>
    <col min="4876" max="5119" width="9.140625" style="156" customWidth="1"/>
    <col min="5120" max="5120" width="10.8515625" style="156" customWidth="1"/>
    <col min="5121" max="5121" width="11.421875" style="156" customWidth="1"/>
    <col min="5122" max="5122" width="10.57421875" style="156" customWidth="1"/>
    <col min="5123" max="5123" width="12.00390625" style="156" customWidth="1"/>
    <col min="5124" max="5124" width="3.7109375" style="156" customWidth="1"/>
    <col min="5125" max="5125" width="11.00390625" style="156" customWidth="1"/>
    <col min="5126" max="5126" width="7.00390625" style="156" customWidth="1"/>
    <col min="5127" max="5127" width="9.140625" style="156" customWidth="1"/>
    <col min="5128" max="5128" width="11.8515625" style="156" customWidth="1"/>
    <col min="5129" max="5129" width="11.57421875" style="156" customWidth="1"/>
    <col min="5130" max="5130" width="12.57421875" style="156" customWidth="1"/>
    <col min="5131" max="5131" width="13.28125" style="156" customWidth="1"/>
    <col min="5132" max="5375" width="9.140625" style="156" customWidth="1"/>
    <col min="5376" max="5376" width="10.8515625" style="156" customWidth="1"/>
    <col min="5377" max="5377" width="11.421875" style="156" customWidth="1"/>
    <col min="5378" max="5378" width="10.57421875" style="156" customWidth="1"/>
    <col min="5379" max="5379" width="12.00390625" style="156" customWidth="1"/>
    <col min="5380" max="5380" width="3.7109375" style="156" customWidth="1"/>
    <col min="5381" max="5381" width="11.00390625" style="156" customWidth="1"/>
    <col min="5382" max="5382" width="7.00390625" style="156" customWidth="1"/>
    <col min="5383" max="5383" width="9.140625" style="156" customWidth="1"/>
    <col min="5384" max="5384" width="11.8515625" style="156" customWidth="1"/>
    <col min="5385" max="5385" width="11.57421875" style="156" customWidth="1"/>
    <col min="5386" max="5386" width="12.57421875" style="156" customWidth="1"/>
    <col min="5387" max="5387" width="13.28125" style="156" customWidth="1"/>
    <col min="5388" max="5631" width="9.140625" style="156" customWidth="1"/>
    <col min="5632" max="5632" width="10.8515625" style="156" customWidth="1"/>
    <col min="5633" max="5633" width="11.421875" style="156" customWidth="1"/>
    <col min="5634" max="5634" width="10.57421875" style="156" customWidth="1"/>
    <col min="5635" max="5635" width="12.00390625" style="156" customWidth="1"/>
    <col min="5636" max="5636" width="3.7109375" style="156" customWidth="1"/>
    <col min="5637" max="5637" width="11.00390625" style="156" customWidth="1"/>
    <col min="5638" max="5638" width="7.00390625" style="156" customWidth="1"/>
    <col min="5639" max="5639" width="9.140625" style="156" customWidth="1"/>
    <col min="5640" max="5640" width="11.8515625" style="156" customWidth="1"/>
    <col min="5641" max="5641" width="11.57421875" style="156" customWidth="1"/>
    <col min="5642" max="5642" width="12.57421875" style="156" customWidth="1"/>
    <col min="5643" max="5643" width="13.28125" style="156" customWidth="1"/>
    <col min="5644" max="5887" width="9.140625" style="156" customWidth="1"/>
    <col min="5888" max="5888" width="10.8515625" style="156" customWidth="1"/>
    <col min="5889" max="5889" width="11.421875" style="156" customWidth="1"/>
    <col min="5890" max="5890" width="10.57421875" style="156" customWidth="1"/>
    <col min="5891" max="5891" width="12.00390625" style="156" customWidth="1"/>
    <col min="5892" max="5892" width="3.7109375" style="156" customWidth="1"/>
    <col min="5893" max="5893" width="11.00390625" style="156" customWidth="1"/>
    <col min="5894" max="5894" width="7.00390625" style="156" customWidth="1"/>
    <col min="5895" max="5895" width="9.140625" style="156" customWidth="1"/>
    <col min="5896" max="5896" width="11.8515625" style="156" customWidth="1"/>
    <col min="5897" max="5897" width="11.57421875" style="156" customWidth="1"/>
    <col min="5898" max="5898" width="12.57421875" style="156" customWidth="1"/>
    <col min="5899" max="5899" width="13.28125" style="156" customWidth="1"/>
    <col min="5900" max="6143" width="9.140625" style="156" customWidth="1"/>
    <col min="6144" max="6144" width="10.8515625" style="156" customWidth="1"/>
    <col min="6145" max="6145" width="11.421875" style="156" customWidth="1"/>
    <col min="6146" max="6146" width="10.57421875" style="156" customWidth="1"/>
    <col min="6147" max="6147" width="12.00390625" style="156" customWidth="1"/>
    <col min="6148" max="6148" width="3.7109375" style="156" customWidth="1"/>
    <col min="6149" max="6149" width="11.00390625" style="156" customWidth="1"/>
    <col min="6150" max="6150" width="7.00390625" style="156" customWidth="1"/>
    <col min="6151" max="6151" width="9.140625" style="156" customWidth="1"/>
    <col min="6152" max="6152" width="11.8515625" style="156" customWidth="1"/>
    <col min="6153" max="6153" width="11.57421875" style="156" customWidth="1"/>
    <col min="6154" max="6154" width="12.57421875" style="156" customWidth="1"/>
    <col min="6155" max="6155" width="13.28125" style="156" customWidth="1"/>
    <col min="6156" max="6399" width="9.140625" style="156" customWidth="1"/>
    <col min="6400" max="6400" width="10.8515625" style="156" customWidth="1"/>
    <col min="6401" max="6401" width="11.421875" style="156" customWidth="1"/>
    <col min="6402" max="6402" width="10.57421875" style="156" customWidth="1"/>
    <col min="6403" max="6403" width="12.00390625" style="156" customWidth="1"/>
    <col min="6404" max="6404" width="3.7109375" style="156" customWidth="1"/>
    <col min="6405" max="6405" width="11.00390625" style="156" customWidth="1"/>
    <col min="6406" max="6406" width="7.00390625" style="156" customWidth="1"/>
    <col min="6407" max="6407" width="9.140625" style="156" customWidth="1"/>
    <col min="6408" max="6408" width="11.8515625" style="156" customWidth="1"/>
    <col min="6409" max="6409" width="11.57421875" style="156" customWidth="1"/>
    <col min="6410" max="6410" width="12.57421875" style="156" customWidth="1"/>
    <col min="6411" max="6411" width="13.28125" style="156" customWidth="1"/>
    <col min="6412" max="6655" width="9.140625" style="156" customWidth="1"/>
    <col min="6656" max="6656" width="10.8515625" style="156" customWidth="1"/>
    <col min="6657" max="6657" width="11.421875" style="156" customWidth="1"/>
    <col min="6658" max="6658" width="10.57421875" style="156" customWidth="1"/>
    <col min="6659" max="6659" width="12.00390625" style="156" customWidth="1"/>
    <col min="6660" max="6660" width="3.7109375" style="156" customWidth="1"/>
    <col min="6661" max="6661" width="11.00390625" style="156" customWidth="1"/>
    <col min="6662" max="6662" width="7.00390625" style="156" customWidth="1"/>
    <col min="6663" max="6663" width="9.140625" style="156" customWidth="1"/>
    <col min="6664" max="6664" width="11.8515625" style="156" customWidth="1"/>
    <col min="6665" max="6665" width="11.57421875" style="156" customWidth="1"/>
    <col min="6666" max="6666" width="12.57421875" style="156" customWidth="1"/>
    <col min="6667" max="6667" width="13.28125" style="156" customWidth="1"/>
    <col min="6668" max="6911" width="9.140625" style="156" customWidth="1"/>
    <col min="6912" max="6912" width="10.8515625" style="156" customWidth="1"/>
    <col min="6913" max="6913" width="11.421875" style="156" customWidth="1"/>
    <col min="6914" max="6914" width="10.57421875" style="156" customWidth="1"/>
    <col min="6915" max="6915" width="12.00390625" style="156" customWidth="1"/>
    <col min="6916" max="6916" width="3.7109375" style="156" customWidth="1"/>
    <col min="6917" max="6917" width="11.00390625" style="156" customWidth="1"/>
    <col min="6918" max="6918" width="7.00390625" style="156" customWidth="1"/>
    <col min="6919" max="6919" width="9.140625" style="156" customWidth="1"/>
    <col min="6920" max="6920" width="11.8515625" style="156" customWidth="1"/>
    <col min="6921" max="6921" width="11.57421875" style="156" customWidth="1"/>
    <col min="6922" max="6922" width="12.57421875" style="156" customWidth="1"/>
    <col min="6923" max="6923" width="13.28125" style="156" customWidth="1"/>
    <col min="6924" max="7167" width="9.140625" style="156" customWidth="1"/>
    <col min="7168" max="7168" width="10.8515625" style="156" customWidth="1"/>
    <col min="7169" max="7169" width="11.421875" style="156" customWidth="1"/>
    <col min="7170" max="7170" width="10.57421875" style="156" customWidth="1"/>
    <col min="7171" max="7171" width="12.00390625" style="156" customWidth="1"/>
    <col min="7172" max="7172" width="3.7109375" style="156" customWidth="1"/>
    <col min="7173" max="7173" width="11.00390625" style="156" customWidth="1"/>
    <col min="7174" max="7174" width="7.00390625" style="156" customWidth="1"/>
    <col min="7175" max="7175" width="9.140625" style="156" customWidth="1"/>
    <col min="7176" max="7176" width="11.8515625" style="156" customWidth="1"/>
    <col min="7177" max="7177" width="11.57421875" style="156" customWidth="1"/>
    <col min="7178" max="7178" width="12.57421875" style="156" customWidth="1"/>
    <col min="7179" max="7179" width="13.28125" style="156" customWidth="1"/>
    <col min="7180" max="7423" width="9.140625" style="156" customWidth="1"/>
    <col min="7424" max="7424" width="10.8515625" style="156" customWidth="1"/>
    <col min="7425" max="7425" width="11.421875" style="156" customWidth="1"/>
    <col min="7426" max="7426" width="10.57421875" style="156" customWidth="1"/>
    <col min="7427" max="7427" width="12.00390625" style="156" customWidth="1"/>
    <col min="7428" max="7428" width="3.7109375" style="156" customWidth="1"/>
    <col min="7429" max="7429" width="11.00390625" style="156" customWidth="1"/>
    <col min="7430" max="7430" width="7.00390625" style="156" customWidth="1"/>
    <col min="7431" max="7431" width="9.140625" style="156" customWidth="1"/>
    <col min="7432" max="7432" width="11.8515625" style="156" customWidth="1"/>
    <col min="7433" max="7433" width="11.57421875" style="156" customWidth="1"/>
    <col min="7434" max="7434" width="12.57421875" style="156" customWidth="1"/>
    <col min="7435" max="7435" width="13.28125" style="156" customWidth="1"/>
    <col min="7436" max="7679" width="9.140625" style="156" customWidth="1"/>
    <col min="7680" max="7680" width="10.8515625" style="156" customWidth="1"/>
    <col min="7681" max="7681" width="11.421875" style="156" customWidth="1"/>
    <col min="7682" max="7682" width="10.57421875" style="156" customWidth="1"/>
    <col min="7683" max="7683" width="12.00390625" style="156" customWidth="1"/>
    <col min="7684" max="7684" width="3.7109375" style="156" customWidth="1"/>
    <col min="7685" max="7685" width="11.00390625" style="156" customWidth="1"/>
    <col min="7686" max="7686" width="7.00390625" style="156" customWidth="1"/>
    <col min="7687" max="7687" width="9.140625" style="156" customWidth="1"/>
    <col min="7688" max="7688" width="11.8515625" style="156" customWidth="1"/>
    <col min="7689" max="7689" width="11.57421875" style="156" customWidth="1"/>
    <col min="7690" max="7690" width="12.57421875" style="156" customWidth="1"/>
    <col min="7691" max="7691" width="13.28125" style="156" customWidth="1"/>
    <col min="7692" max="7935" width="9.140625" style="156" customWidth="1"/>
    <col min="7936" max="7936" width="10.8515625" style="156" customWidth="1"/>
    <col min="7937" max="7937" width="11.421875" style="156" customWidth="1"/>
    <col min="7938" max="7938" width="10.57421875" style="156" customWidth="1"/>
    <col min="7939" max="7939" width="12.00390625" style="156" customWidth="1"/>
    <col min="7940" max="7940" width="3.7109375" style="156" customWidth="1"/>
    <col min="7941" max="7941" width="11.00390625" style="156" customWidth="1"/>
    <col min="7942" max="7942" width="7.00390625" style="156" customWidth="1"/>
    <col min="7943" max="7943" width="9.140625" style="156" customWidth="1"/>
    <col min="7944" max="7944" width="11.8515625" style="156" customWidth="1"/>
    <col min="7945" max="7945" width="11.57421875" style="156" customWidth="1"/>
    <col min="7946" max="7946" width="12.57421875" style="156" customWidth="1"/>
    <col min="7947" max="7947" width="13.28125" style="156" customWidth="1"/>
    <col min="7948" max="8191" width="9.140625" style="156" customWidth="1"/>
    <col min="8192" max="8192" width="10.8515625" style="156" customWidth="1"/>
    <col min="8193" max="8193" width="11.421875" style="156" customWidth="1"/>
    <col min="8194" max="8194" width="10.57421875" style="156" customWidth="1"/>
    <col min="8195" max="8195" width="12.00390625" style="156" customWidth="1"/>
    <col min="8196" max="8196" width="3.7109375" style="156" customWidth="1"/>
    <col min="8197" max="8197" width="11.00390625" style="156" customWidth="1"/>
    <col min="8198" max="8198" width="7.00390625" style="156" customWidth="1"/>
    <col min="8199" max="8199" width="9.140625" style="156" customWidth="1"/>
    <col min="8200" max="8200" width="11.8515625" style="156" customWidth="1"/>
    <col min="8201" max="8201" width="11.57421875" style="156" customWidth="1"/>
    <col min="8202" max="8202" width="12.57421875" style="156" customWidth="1"/>
    <col min="8203" max="8203" width="13.28125" style="156" customWidth="1"/>
    <col min="8204" max="8447" width="9.140625" style="156" customWidth="1"/>
    <col min="8448" max="8448" width="10.8515625" style="156" customWidth="1"/>
    <col min="8449" max="8449" width="11.421875" style="156" customWidth="1"/>
    <col min="8450" max="8450" width="10.57421875" style="156" customWidth="1"/>
    <col min="8451" max="8451" width="12.00390625" style="156" customWidth="1"/>
    <col min="8452" max="8452" width="3.7109375" style="156" customWidth="1"/>
    <col min="8453" max="8453" width="11.00390625" style="156" customWidth="1"/>
    <col min="8454" max="8454" width="7.00390625" style="156" customWidth="1"/>
    <col min="8455" max="8455" width="9.140625" style="156" customWidth="1"/>
    <col min="8456" max="8456" width="11.8515625" style="156" customWidth="1"/>
    <col min="8457" max="8457" width="11.57421875" style="156" customWidth="1"/>
    <col min="8458" max="8458" width="12.57421875" style="156" customWidth="1"/>
    <col min="8459" max="8459" width="13.28125" style="156" customWidth="1"/>
    <col min="8460" max="8703" width="9.140625" style="156" customWidth="1"/>
    <col min="8704" max="8704" width="10.8515625" style="156" customWidth="1"/>
    <col min="8705" max="8705" width="11.421875" style="156" customWidth="1"/>
    <col min="8706" max="8706" width="10.57421875" style="156" customWidth="1"/>
    <col min="8707" max="8707" width="12.00390625" style="156" customWidth="1"/>
    <col min="8708" max="8708" width="3.7109375" style="156" customWidth="1"/>
    <col min="8709" max="8709" width="11.00390625" style="156" customWidth="1"/>
    <col min="8710" max="8710" width="7.00390625" style="156" customWidth="1"/>
    <col min="8711" max="8711" width="9.140625" style="156" customWidth="1"/>
    <col min="8712" max="8712" width="11.8515625" style="156" customWidth="1"/>
    <col min="8713" max="8713" width="11.57421875" style="156" customWidth="1"/>
    <col min="8714" max="8714" width="12.57421875" style="156" customWidth="1"/>
    <col min="8715" max="8715" width="13.28125" style="156" customWidth="1"/>
    <col min="8716" max="8959" width="9.140625" style="156" customWidth="1"/>
    <col min="8960" max="8960" width="10.8515625" style="156" customWidth="1"/>
    <col min="8961" max="8961" width="11.421875" style="156" customWidth="1"/>
    <col min="8962" max="8962" width="10.57421875" style="156" customWidth="1"/>
    <col min="8963" max="8963" width="12.00390625" style="156" customWidth="1"/>
    <col min="8964" max="8964" width="3.7109375" style="156" customWidth="1"/>
    <col min="8965" max="8965" width="11.00390625" style="156" customWidth="1"/>
    <col min="8966" max="8966" width="7.00390625" style="156" customWidth="1"/>
    <col min="8967" max="8967" width="9.140625" style="156" customWidth="1"/>
    <col min="8968" max="8968" width="11.8515625" style="156" customWidth="1"/>
    <col min="8969" max="8969" width="11.57421875" style="156" customWidth="1"/>
    <col min="8970" max="8970" width="12.57421875" style="156" customWidth="1"/>
    <col min="8971" max="8971" width="13.28125" style="156" customWidth="1"/>
    <col min="8972" max="9215" width="9.140625" style="156" customWidth="1"/>
    <col min="9216" max="9216" width="10.8515625" style="156" customWidth="1"/>
    <col min="9217" max="9217" width="11.421875" style="156" customWidth="1"/>
    <col min="9218" max="9218" width="10.57421875" style="156" customWidth="1"/>
    <col min="9219" max="9219" width="12.00390625" style="156" customWidth="1"/>
    <col min="9220" max="9220" width="3.7109375" style="156" customWidth="1"/>
    <col min="9221" max="9221" width="11.00390625" style="156" customWidth="1"/>
    <col min="9222" max="9222" width="7.00390625" style="156" customWidth="1"/>
    <col min="9223" max="9223" width="9.140625" style="156" customWidth="1"/>
    <col min="9224" max="9224" width="11.8515625" style="156" customWidth="1"/>
    <col min="9225" max="9225" width="11.57421875" style="156" customWidth="1"/>
    <col min="9226" max="9226" width="12.57421875" style="156" customWidth="1"/>
    <col min="9227" max="9227" width="13.28125" style="156" customWidth="1"/>
    <col min="9228" max="9471" width="9.140625" style="156" customWidth="1"/>
    <col min="9472" max="9472" width="10.8515625" style="156" customWidth="1"/>
    <col min="9473" max="9473" width="11.421875" style="156" customWidth="1"/>
    <col min="9474" max="9474" width="10.57421875" style="156" customWidth="1"/>
    <col min="9475" max="9475" width="12.00390625" style="156" customWidth="1"/>
    <col min="9476" max="9476" width="3.7109375" style="156" customWidth="1"/>
    <col min="9477" max="9477" width="11.00390625" style="156" customWidth="1"/>
    <col min="9478" max="9478" width="7.00390625" style="156" customWidth="1"/>
    <col min="9479" max="9479" width="9.140625" style="156" customWidth="1"/>
    <col min="9480" max="9480" width="11.8515625" style="156" customWidth="1"/>
    <col min="9481" max="9481" width="11.57421875" style="156" customWidth="1"/>
    <col min="9482" max="9482" width="12.57421875" style="156" customWidth="1"/>
    <col min="9483" max="9483" width="13.28125" style="156" customWidth="1"/>
    <col min="9484" max="9727" width="9.140625" style="156" customWidth="1"/>
    <col min="9728" max="9728" width="10.8515625" style="156" customWidth="1"/>
    <col min="9729" max="9729" width="11.421875" style="156" customWidth="1"/>
    <col min="9730" max="9730" width="10.57421875" style="156" customWidth="1"/>
    <col min="9731" max="9731" width="12.00390625" style="156" customWidth="1"/>
    <col min="9732" max="9732" width="3.7109375" style="156" customWidth="1"/>
    <col min="9733" max="9733" width="11.00390625" style="156" customWidth="1"/>
    <col min="9734" max="9734" width="7.00390625" style="156" customWidth="1"/>
    <col min="9735" max="9735" width="9.140625" style="156" customWidth="1"/>
    <col min="9736" max="9736" width="11.8515625" style="156" customWidth="1"/>
    <col min="9737" max="9737" width="11.57421875" style="156" customWidth="1"/>
    <col min="9738" max="9738" width="12.57421875" style="156" customWidth="1"/>
    <col min="9739" max="9739" width="13.28125" style="156" customWidth="1"/>
    <col min="9740" max="9983" width="9.140625" style="156" customWidth="1"/>
    <col min="9984" max="9984" width="10.8515625" style="156" customWidth="1"/>
    <col min="9985" max="9985" width="11.421875" style="156" customWidth="1"/>
    <col min="9986" max="9986" width="10.57421875" style="156" customWidth="1"/>
    <col min="9987" max="9987" width="12.00390625" style="156" customWidth="1"/>
    <col min="9988" max="9988" width="3.7109375" style="156" customWidth="1"/>
    <col min="9989" max="9989" width="11.00390625" style="156" customWidth="1"/>
    <col min="9990" max="9990" width="7.00390625" style="156" customWidth="1"/>
    <col min="9991" max="9991" width="9.140625" style="156" customWidth="1"/>
    <col min="9992" max="9992" width="11.8515625" style="156" customWidth="1"/>
    <col min="9993" max="9993" width="11.57421875" style="156" customWidth="1"/>
    <col min="9994" max="9994" width="12.57421875" style="156" customWidth="1"/>
    <col min="9995" max="9995" width="13.28125" style="156" customWidth="1"/>
    <col min="9996" max="10239" width="9.140625" style="156" customWidth="1"/>
    <col min="10240" max="10240" width="10.8515625" style="156" customWidth="1"/>
    <col min="10241" max="10241" width="11.421875" style="156" customWidth="1"/>
    <col min="10242" max="10242" width="10.57421875" style="156" customWidth="1"/>
    <col min="10243" max="10243" width="12.00390625" style="156" customWidth="1"/>
    <col min="10244" max="10244" width="3.7109375" style="156" customWidth="1"/>
    <col min="10245" max="10245" width="11.00390625" style="156" customWidth="1"/>
    <col min="10246" max="10246" width="7.00390625" style="156" customWidth="1"/>
    <col min="10247" max="10247" width="9.140625" style="156" customWidth="1"/>
    <col min="10248" max="10248" width="11.8515625" style="156" customWidth="1"/>
    <col min="10249" max="10249" width="11.57421875" style="156" customWidth="1"/>
    <col min="10250" max="10250" width="12.57421875" style="156" customWidth="1"/>
    <col min="10251" max="10251" width="13.28125" style="156" customWidth="1"/>
    <col min="10252" max="10495" width="9.140625" style="156" customWidth="1"/>
    <col min="10496" max="10496" width="10.8515625" style="156" customWidth="1"/>
    <col min="10497" max="10497" width="11.421875" style="156" customWidth="1"/>
    <col min="10498" max="10498" width="10.57421875" style="156" customWidth="1"/>
    <col min="10499" max="10499" width="12.00390625" style="156" customWidth="1"/>
    <col min="10500" max="10500" width="3.7109375" style="156" customWidth="1"/>
    <col min="10501" max="10501" width="11.00390625" style="156" customWidth="1"/>
    <col min="10502" max="10502" width="7.00390625" style="156" customWidth="1"/>
    <col min="10503" max="10503" width="9.140625" style="156" customWidth="1"/>
    <col min="10504" max="10504" width="11.8515625" style="156" customWidth="1"/>
    <col min="10505" max="10505" width="11.57421875" style="156" customWidth="1"/>
    <col min="10506" max="10506" width="12.57421875" style="156" customWidth="1"/>
    <col min="10507" max="10507" width="13.28125" style="156" customWidth="1"/>
    <col min="10508" max="10751" width="9.140625" style="156" customWidth="1"/>
    <col min="10752" max="10752" width="10.8515625" style="156" customWidth="1"/>
    <col min="10753" max="10753" width="11.421875" style="156" customWidth="1"/>
    <col min="10754" max="10754" width="10.57421875" style="156" customWidth="1"/>
    <col min="10755" max="10755" width="12.00390625" style="156" customWidth="1"/>
    <col min="10756" max="10756" width="3.7109375" style="156" customWidth="1"/>
    <col min="10757" max="10757" width="11.00390625" style="156" customWidth="1"/>
    <col min="10758" max="10758" width="7.00390625" style="156" customWidth="1"/>
    <col min="10759" max="10759" width="9.140625" style="156" customWidth="1"/>
    <col min="10760" max="10760" width="11.8515625" style="156" customWidth="1"/>
    <col min="10761" max="10761" width="11.57421875" style="156" customWidth="1"/>
    <col min="10762" max="10762" width="12.57421875" style="156" customWidth="1"/>
    <col min="10763" max="10763" width="13.28125" style="156" customWidth="1"/>
    <col min="10764" max="11007" width="9.140625" style="156" customWidth="1"/>
    <col min="11008" max="11008" width="10.8515625" style="156" customWidth="1"/>
    <col min="11009" max="11009" width="11.421875" style="156" customWidth="1"/>
    <col min="11010" max="11010" width="10.57421875" style="156" customWidth="1"/>
    <col min="11011" max="11011" width="12.00390625" style="156" customWidth="1"/>
    <col min="11012" max="11012" width="3.7109375" style="156" customWidth="1"/>
    <col min="11013" max="11013" width="11.00390625" style="156" customWidth="1"/>
    <col min="11014" max="11014" width="7.00390625" style="156" customWidth="1"/>
    <col min="11015" max="11015" width="9.140625" style="156" customWidth="1"/>
    <col min="11016" max="11016" width="11.8515625" style="156" customWidth="1"/>
    <col min="11017" max="11017" width="11.57421875" style="156" customWidth="1"/>
    <col min="11018" max="11018" width="12.57421875" style="156" customWidth="1"/>
    <col min="11019" max="11019" width="13.28125" style="156" customWidth="1"/>
    <col min="11020" max="11263" width="9.140625" style="156" customWidth="1"/>
    <col min="11264" max="11264" width="10.8515625" style="156" customWidth="1"/>
    <col min="11265" max="11265" width="11.421875" style="156" customWidth="1"/>
    <col min="11266" max="11266" width="10.57421875" style="156" customWidth="1"/>
    <col min="11267" max="11267" width="12.00390625" style="156" customWidth="1"/>
    <col min="11268" max="11268" width="3.7109375" style="156" customWidth="1"/>
    <col min="11269" max="11269" width="11.00390625" style="156" customWidth="1"/>
    <col min="11270" max="11270" width="7.00390625" style="156" customWidth="1"/>
    <col min="11271" max="11271" width="9.140625" style="156" customWidth="1"/>
    <col min="11272" max="11272" width="11.8515625" style="156" customWidth="1"/>
    <col min="11273" max="11273" width="11.57421875" style="156" customWidth="1"/>
    <col min="11274" max="11274" width="12.57421875" style="156" customWidth="1"/>
    <col min="11275" max="11275" width="13.28125" style="156" customWidth="1"/>
    <col min="11276" max="11519" width="9.140625" style="156" customWidth="1"/>
    <col min="11520" max="11520" width="10.8515625" style="156" customWidth="1"/>
    <col min="11521" max="11521" width="11.421875" style="156" customWidth="1"/>
    <col min="11522" max="11522" width="10.57421875" style="156" customWidth="1"/>
    <col min="11523" max="11523" width="12.00390625" style="156" customWidth="1"/>
    <col min="11524" max="11524" width="3.7109375" style="156" customWidth="1"/>
    <col min="11525" max="11525" width="11.00390625" style="156" customWidth="1"/>
    <col min="11526" max="11526" width="7.00390625" style="156" customWidth="1"/>
    <col min="11527" max="11527" width="9.140625" style="156" customWidth="1"/>
    <col min="11528" max="11528" width="11.8515625" style="156" customWidth="1"/>
    <col min="11529" max="11529" width="11.57421875" style="156" customWidth="1"/>
    <col min="11530" max="11530" width="12.57421875" style="156" customWidth="1"/>
    <col min="11531" max="11531" width="13.28125" style="156" customWidth="1"/>
    <col min="11532" max="11775" width="9.140625" style="156" customWidth="1"/>
    <col min="11776" max="11776" width="10.8515625" style="156" customWidth="1"/>
    <col min="11777" max="11777" width="11.421875" style="156" customWidth="1"/>
    <col min="11778" max="11778" width="10.57421875" style="156" customWidth="1"/>
    <col min="11779" max="11779" width="12.00390625" style="156" customWidth="1"/>
    <col min="11780" max="11780" width="3.7109375" style="156" customWidth="1"/>
    <col min="11781" max="11781" width="11.00390625" style="156" customWidth="1"/>
    <col min="11782" max="11782" width="7.00390625" style="156" customWidth="1"/>
    <col min="11783" max="11783" width="9.140625" style="156" customWidth="1"/>
    <col min="11784" max="11784" width="11.8515625" style="156" customWidth="1"/>
    <col min="11785" max="11785" width="11.57421875" style="156" customWidth="1"/>
    <col min="11786" max="11786" width="12.57421875" style="156" customWidth="1"/>
    <col min="11787" max="11787" width="13.28125" style="156" customWidth="1"/>
    <col min="11788" max="12031" width="9.140625" style="156" customWidth="1"/>
    <col min="12032" max="12032" width="10.8515625" style="156" customWidth="1"/>
    <col min="12033" max="12033" width="11.421875" style="156" customWidth="1"/>
    <col min="12034" max="12034" width="10.57421875" style="156" customWidth="1"/>
    <col min="12035" max="12035" width="12.00390625" style="156" customWidth="1"/>
    <col min="12036" max="12036" width="3.7109375" style="156" customWidth="1"/>
    <col min="12037" max="12037" width="11.00390625" style="156" customWidth="1"/>
    <col min="12038" max="12038" width="7.00390625" style="156" customWidth="1"/>
    <col min="12039" max="12039" width="9.140625" style="156" customWidth="1"/>
    <col min="12040" max="12040" width="11.8515625" style="156" customWidth="1"/>
    <col min="12041" max="12041" width="11.57421875" style="156" customWidth="1"/>
    <col min="12042" max="12042" width="12.57421875" style="156" customWidth="1"/>
    <col min="12043" max="12043" width="13.28125" style="156" customWidth="1"/>
    <col min="12044" max="12287" width="9.140625" style="156" customWidth="1"/>
    <col min="12288" max="12288" width="10.8515625" style="156" customWidth="1"/>
    <col min="12289" max="12289" width="11.421875" style="156" customWidth="1"/>
    <col min="12290" max="12290" width="10.57421875" style="156" customWidth="1"/>
    <col min="12291" max="12291" width="12.00390625" style="156" customWidth="1"/>
    <col min="12292" max="12292" width="3.7109375" style="156" customWidth="1"/>
    <col min="12293" max="12293" width="11.00390625" style="156" customWidth="1"/>
    <col min="12294" max="12294" width="7.00390625" style="156" customWidth="1"/>
    <col min="12295" max="12295" width="9.140625" style="156" customWidth="1"/>
    <col min="12296" max="12296" width="11.8515625" style="156" customWidth="1"/>
    <col min="12297" max="12297" width="11.57421875" style="156" customWidth="1"/>
    <col min="12298" max="12298" width="12.57421875" style="156" customWidth="1"/>
    <col min="12299" max="12299" width="13.28125" style="156" customWidth="1"/>
    <col min="12300" max="12543" width="9.140625" style="156" customWidth="1"/>
    <col min="12544" max="12544" width="10.8515625" style="156" customWidth="1"/>
    <col min="12545" max="12545" width="11.421875" style="156" customWidth="1"/>
    <col min="12546" max="12546" width="10.57421875" style="156" customWidth="1"/>
    <col min="12547" max="12547" width="12.00390625" style="156" customWidth="1"/>
    <col min="12548" max="12548" width="3.7109375" style="156" customWidth="1"/>
    <col min="12549" max="12549" width="11.00390625" style="156" customWidth="1"/>
    <col min="12550" max="12550" width="7.00390625" style="156" customWidth="1"/>
    <col min="12551" max="12551" width="9.140625" style="156" customWidth="1"/>
    <col min="12552" max="12552" width="11.8515625" style="156" customWidth="1"/>
    <col min="12553" max="12553" width="11.57421875" style="156" customWidth="1"/>
    <col min="12554" max="12554" width="12.57421875" style="156" customWidth="1"/>
    <col min="12555" max="12555" width="13.28125" style="156" customWidth="1"/>
    <col min="12556" max="12799" width="9.140625" style="156" customWidth="1"/>
    <col min="12800" max="12800" width="10.8515625" style="156" customWidth="1"/>
    <col min="12801" max="12801" width="11.421875" style="156" customWidth="1"/>
    <col min="12802" max="12802" width="10.57421875" style="156" customWidth="1"/>
    <col min="12803" max="12803" width="12.00390625" style="156" customWidth="1"/>
    <col min="12804" max="12804" width="3.7109375" style="156" customWidth="1"/>
    <col min="12805" max="12805" width="11.00390625" style="156" customWidth="1"/>
    <col min="12806" max="12806" width="7.00390625" style="156" customWidth="1"/>
    <col min="12807" max="12807" width="9.140625" style="156" customWidth="1"/>
    <col min="12808" max="12808" width="11.8515625" style="156" customWidth="1"/>
    <col min="12809" max="12809" width="11.57421875" style="156" customWidth="1"/>
    <col min="12810" max="12810" width="12.57421875" style="156" customWidth="1"/>
    <col min="12811" max="12811" width="13.28125" style="156" customWidth="1"/>
    <col min="12812" max="13055" width="9.140625" style="156" customWidth="1"/>
    <col min="13056" max="13056" width="10.8515625" style="156" customWidth="1"/>
    <col min="13057" max="13057" width="11.421875" style="156" customWidth="1"/>
    <col min="13058" max="13058" width="10.57421875" style="156" customWidth="1"/>
    <col min="13059" max="13059" width="12.00390625" style="156" customWidth="1"/>
    <col min="13060" max="13060" width="3.7109375" style="156" customWidth="1"/>
    <col min="13061" max="13061" width="11.00390625" style="156" customWidth="1"/>
    <col min="13062" max="13062" width="7.00390625" style="156" customWidth="1"/>
    <col min="13063" max="13063" width="9.140625" style="156" customWidth="1"/>
    <col min="13064" max="13064" width="11.8515625" style="156" customWidth="1"/>
    <col min="13065" max="13065" width="11.57421875" style="156" customWidth="1"/>
    <col min="13066" max="13066" width="12.57421875" style="156" customWidth="1"/>
    <col min="13067" max="13067" width="13.28125" style="156" customWidth="1"/>
    <col min="13068" max="13311" width="9.140625" style="156" customWidth="1"/>
    <col min="13312" max="13312" width="10.8515625" style="156" customWidth="1"/>
    <col min="13313" max="13313" width="11.421875" style="156" customWidth="1"/>
    <col min="13314" max="13314" width="10.57421875" style="156" customWidth="1"/>
    <col min="13315" max="13315" width="12.00390625" style="156" customWidth="1"/>
    <col min="13316" max="13316" width="3.7109375" style="156" customWidth="1"/>
    <col min="13317" max="13317" width="11.00390625" style="156" customWidth="1"/>
    <col min="13318" max="13318" width="7.00390625" style="156" customWidth="1"/>
    <col min="13319" max="13319" width="9.140625" style="156" customWidth="1"/>
    <col min="13320" max="13320" width="11.8515625" style="156" customWidth="1"/>
    <col min="13321" max="13321" width="11.57421875" style="156" customWidth="1"/>
    <col min="13322" max="13322" width="12.57421875" style="156" customWidth="1"/>
    <col min="13323" max="13323" width="13.28125" style="156" customWidth="1"/>
    <col min="13324" max="13567" width="9.140625" style="156" customWidth="1"/>
    <col min="13568" max="13568" width="10.8515625" style="156" customWidth="1"/>
    <col min="13569" max="13569" width="11.421875" style="156" customWidth="1"/>
    <col min="13570" max="13570" width="10.57421875" style="156" customWidth="1"/>
    <col min="13571" max="13571" width="12.00390625" style="156" customWidth="1"/>
    <col min="13572" max="13572" width="3.7109375" style="156" customWidth="1"/>
    <col min="13573" max="13573" width="11.00390625" style="156" customWidth="1"/>
    <col min="13574" max="13574" width="7.00390625" style="156" customWidth="1"/>
    <col min="13575" max="13575" width="9.140625" style="156" customWidth="1"/>
    <col min="13576" max="13576" width="11.8515625" style="156" customWidth="1"/>
    <col min="13577" max="13577" width="11.57421875" style="156" customWidth="1"/>
    <col min="13578" max="13578" width="12.57421875" style="156" customWidth="1"/>
    <col min="13579" max="13579" width="13.28125" style="156" customWidth="1"/>
    <col min="13580" max="13823" width="9.140625" style="156" customWidth="1"/>
    <col min="13824" max="13824" width="10.8515625" style="156" customWidth="1"/>
    <col min="13825" max="13825" width="11.421875" style="156" customWidth="1"/>
    <col min="13826" max="13826" width="10.57421875" style="156" customWidth="1"/>
    <col min="13827" max="13827" width="12.00390625" style="156" customWidth="1"/>
    <col min="13828" max="13828" width="3.7109375" style="156" customWidth="1"/>
    <col min="13829" max="13829" width="11.00390625" style="156" customWidth="1"/>
    <col min="13830" max="13830" width="7.00390625" style="156" customWidth="1"/>
    <col min="13831" max="13831" width="9.140625" style="156" customWidth="1"/>
    <col min="13832" max="13832" width="11.8515625" style="156" customWidth="1"/>
    <col min="13833" max="13833" width="11.57421875" style="156" customWidth="1"/>
    <col min="13834" max="13834" width="12.57421875" style="156" customWidth="1"/>
    <col min="13835" max="13835" width="13.28125" style="156" customWidth="1"/>
    <col min="13836" max="14079" width="9.140625" style="156" customWidth="1"/>
    <col min="14080" max="14080" width="10.8515625" style="156" customWidth="1"/>
    <col min="14081" max="14081" width="11.421875" style="156" customWidth="1"/>
    <col min="14082" max="14082" width="10.57421875" style="156" customWidth="1"/>
    <col min="14083" max="14083" width="12.00390625" style="156" customWidth="1"/>
    <col min="14084" max="14084" width="3.7109375" style="156" customWidth="1"/>
    <col min="14085" max="14085" width="11.00390625" style="156" customWidth="1"/>
    <col min="14086" max="14086" width="7.00390625" style="156" customWidth="1"/>
    <col min="14087" max="14087" width="9.140625" style="156" customWidth="1"/>
    <col min="14088" max="14088" width="11.8515625" style="156" customWidth="1"/>
    <col min="14089" max="14089" width="11.57421875" style="156" customWidth="1"/>
    <col min="14090" max="14090" width="12.57421875" style="156" customWidth="1"/>
    <col min="14091" max="14091" width="13.28125" style="156" customWidth="1"/>
    <col min="14092" max="14335" width="9.140625" style="156" customWidth="1"/>
    <col min="14336" max="14336" width="10.8515625" style="156" customWidth="1"/>
    <col min="14337" max="14337" width="11.421875" style="156" customWidth="1"/>
    <col min="14338" max="14338" width="10.57421875" style="156" customWidth="1"/>
    <col min="14339" max="14339" width="12.00390625" style="156" customWidth="1"/>
    <col min="14340" max="14340" width="3.7109375" style="156" customWidth="1"/>
    <col min="14341" max="14341" width="11.00390625" style="156" customWidth="1"/>
    <col min="14342" max="14342" width="7.00390625" style="156" customWidth="1"/>
    <col min="14343" max="14343" width="9.140625" style="156" customWidth="1"/>
    <col min="14344" max="14344" width="11.8515625" style="156" customWidth="1"/>
    <col min="14345" max="14345" width="11.57421875" style="156" customWidth="1"/>
    <col min="14346" max="14346" width="12.57421875" style="156" customWidth="1"/>
    <col min="14347" max="14347" width="13.28125" style="156" customWidth="1"/>
    <col min="14348" max="14591" width="9.140625" style="156" customWidth="1"/>
    <col min="14592" max="14592" width="10.8515625" style="156" customWidth="1"/>
    <col min="14593" max="14593" width="11.421875" style="156" customWidth="1"/>
    <col min="14594" max="14594" width="10.57421875" style="156" customWidth="1"/>
    <col min="14595" max="14595" width="12.00390625" style="156" customWidth="1"/>
    <col min="14596" max="14596" width="3.7109375" style="156" customWidth="1"/>
    <col min="14597" max="14597" width="11.00390625" style="156" customWidth="1"/>
    <col min="14598" max="14598" width="7.00390625" style="156" customWidth="1"/>
    <col min="14599" max="14599" width="9.140625" style="156" customWidth="1"/>
    <col min="14600" max="14600" width="11.8515625" style="156" customWidth="1"/>
    <col min="14601" max="14601" width="11.57421875" style="156" customWidth="1"/>
    <col min="14602" max="14602" width="12.57421875" style="156" customWidth="1"/>
    <col min="14603" max="14603" width="13.28125" style="156" customWidth="1"/>
    <col min="14604" max="14847" width="9.140625" style="156" customWidth="1"/>
    <col min="14848" max="14848" width="10.8515625" style="156" customWidth="1"/>
    <col min="14849" max="14849" width="11.421875" style="156" customWidth="1"/>
    <col min="14850" max="14850" width="10.57421875" style="156" customWidth="1"/>
    <col min="14851" max="14851" width="12.00390625" style="156" customWidth="1"/>
    <col min="14852" max="14852" width="3.7109375" style="156" customWidth="1"/>
    <col min="14853" max="14853" width="11.00390625" style="156" customWidth="1"/>
    <col min="14854" max="14854" width="7.00390625" style="156" customWidth="1"/>
    <col min="14855" max="14855" width="9.140625" style="156" customWidth="1"/>
    <col min="14856" max="14856" width="11.8515625" style="156" customWidth="1"/>
    <col min="14857" max="14857" width="11.57421875" style="156" customWidth="1"/>
    <col min="14858" max="14858" width="12.57421875" style="156" customWidth="1"/>
    <col min="14859" max="14859" width="13.28125" style="156" customWidth="1"/>
    <col min="14860" max="15103" width="9.140625" style="156" customWidth="1"/>
    <col min="15104" max="15104" width="10.8515625" style="156" customWidth="1"/>
    <col min="15105" max="15105" width="11.421875" style="156" customWidth="1"/>
    <col min="15106" max="15106" width="10.57421875" style="156" customWidth="1"/>
    <col min="15107" max="15107" width="12.00390625" style="156" customWidth="1"/>
    <col min="15108" max="15108" width="3.7109375" style="156" customWidth="1"/>
    <col min="15109" max="15109" width="11.00390625" style="156" customWidth="1"/>
    <col min="15110" max="15110" width="7.00390625" style="156" customWidth="1"/>
    <col min="15111" max="15111" width="9.140625" style="156" customWidth="1"/>
    <col min="15112" max="15112" width="11.8515625" style="156" customWidth="1"/>
    <col min="15113" max="15113" width="11.57421875" style="156" customWidth="1"/>
    <col min="15114" max="15114" width="12.57421875" style="156" customWidth="1"/>
    <col min="15115" max="15115" width="13.28125" style="156" customWidth="1"/>
    <col min="15116" max="15359" width="9.140625" style="156" customWidth="1"/>
    <col min="15360" max="15360" width="10.8515625" style="156" customWidth="1"/>
    <col min="15361" max="15361" width="11.421875" style="156" customWidth="1"/>
    <col min="15362" max="15362" width="10.57421875" style="156" customWidth="1"/>
    <col min="15363" max="15363" width="12.00390625" style="156" customWidth="1"/>
    <col min="15364" max="15364" width="3.7109375" style="156" customWidth="1"/>
    <col min="15365" max="15365" width="11.00390625" style="156" customWidth="1"/>
    <col min="15366" max="15366" width="7.00390625" style="156" customWidth="1"/>
    <col min="15367" max="15367" width="9.140625" style="156" customWidth="1"/>
    <col min="15368" max="15368" width="11.8515625" style="156" customWidth="1"/>
    <col min="15369" max="15369" width="11.57421875" style="156" customWidth="1"/>
    <col min="15370" max="15370" width="12.57421875" style="156" customWidth="1"/>
    <col min="15371" max="15371" width="13.28125" style="156" customWidth="1"/>
    <col min="15372" max="15615" width="9.140625" style="156" customWidth="1"/>
    <col min="15616" max="15616" width="10.8515625" style="156" customWidth="1"/>
    <col min="15617" max="15617" width="11.421875" style="156" customWidth="1"/>
    <col min="15618" max="15618" width="10.57421875" style="156" customWidth="1"/>
    <col min="15619" max="15619" width="12.00390625" style="156" customWidth="1"/>
    <col min="15620" max="15620" width="3.7109375" style="156" customWidth="1"/>
    <col min="15621" max="15621" width="11.00390625" style="156" customWidth="1"/>
    <col min="15622" max="15622" width="7.00390625" style="156" customWidth="1"/>
    <col min="15623" max="15623" width="9.140625" style="156" customWidth="1"/>
    <col min="15624" max="15624" width="11.8515625" style="156" customWidth="1"/>
    <col min="15625" max="15625" width="11.57421875" style="156" customWidth="1"/>
    <col min="15626" max="15626" width="12.57421875" style="156" customWidth="1"/>
    <col min="15627" max="15627" width="13.28125" style="156" customWidth="1"/>
    <col min="15628" max="15871" width="9.140625" style="156" customWidth="1"/>
    <col min="15872" max="15872" width="10.8515625" style="156" customWidth="1"/>
    <col min="15873" max="15873" width="11.421875" style="156" customWidth="1"/>
    <col min="15874" max="15874" width="10.57421875" style="156" customWidth="1"/>
    <col min="15875" max="15875" width="12.00390625" style="156" customWidth="1"/>
    <col min="15876" max="15876" width="3.7109375" style="156" customWidth="1"/>
    <col min="15877" max="15877" width="11.00390625" style="156" customWidth="1"/>
    <col min="15878" max="15878" width="7.00390625" style="156" customWidth="1"/>
    <col min="15879" max="15879" width="9.140625" style="156" customWidth="1"/>
    <col min="15880" max="15880" width="11.8515625" style="156" customWidth="1"/>
    <col min="15881" max="15881" width="11.57421875" style="156" customWidth="1"/>
    <col min="15882" max="15882" width="12.57421875" style="156" customWidth="1"/>
    <col min="15883" max="15883" width="13.28125" style="156" customWidth="1"/>
    <col min="15884" max="16127" width="9.140625" style="156" customWidth="1"/>
    <col min="16128" max="16128" width="10.8515625" style="156" customWidth="1"/>
    <col min="16129" max="16129" width="11.421875" style="156" customWidth="1"/>
    <col min="16130" max="16130" width="10.57421875" style="156" customWidth="1"/>
    <col min="16131" max="16131" width="12.00390625" style="156" customWidth="1"/>
    <col min="16132" max="16132" width="3.7109375" style="156" customWidth="1"/>
    <col min="16133" max="16133" width="11.00390625" style="156" customWidth="1"/>
    <col min="16134" max="16134" width="7.00390625" style="156" customWidth="1"/>
    <col min="16135" max="16135" width="9.140625" style="156" customWidth="1"/>
    <col min="16136" max="16136" width="11.8515625" style="156" customWidth="1"/>
    <col min="16137" max="16137" width="11.57421875" style="156" customWidth="1"/>
    <col min="16138" max="16138" width="12.57421875" style="156" customWidth="1"/>
    <col min="16139" max="16139" width="13.28125" style="156" customWidth="1"/>
    <col min="16140" max="16384" width="9.140625" style="156" customWidth="1"/>
  </cols>
  <sheetData>
    <row r="1" spans="1:12" ht="20.25">
      <c r="A1" s="150"/>
      <c r="B1" s="151"/>
      <c r="C1" s="152"/>
      <c r="D1" s="278" t="s">
        <v>82</v>
      </c>
      <c r="E1" s="278"/>
      <c r="F1" s="278"/>
      <c r="G1" s="278"/>
      <c r="H1" s="278"/>
      <c r="I1" s="153"/>
      <c r="J1" s="153" t="s">
        <v>27</v>
      </c>
      <c r="K1" s="154"/>
      <c r="L1" s="155"/>
    </row>
    <row r="2" spans="1:12" ht="15.75">
      <c r="A2" s="150"/>
      <c r="B2" s="151"/>
      <c r="C2" s="157"/>
      <c r="D2" s="158"/>
      <c r="E2" s="279" t="s">
        <v>59</v>
      </c>
      <c r="F2" s="279"/>
      <c r="G2" s="279"/>
      <c r="H2" s="279"/>
      <c r="I2" s="159"/>
      <c r="J2" s="160"/>
      <c r="K2" s="160"/>
      <c r="L2" s="155"/>
    </row>
    <row r="3" spans="1:12" ht="12.75">
      <c r="A3" s="150"/>
      <c r="B3" s="151"/>
      <c r="C3" s="161" t="s">
        <v>29</v>
      </c>
      <c r="D3" s="161"/>
      <c r="E3" s="162" t="s">
        <v>14</v>
      </c>
      <c r="F3" s="161"/>
      <c r="G3" s="162"/>
      <c r="H3" s="161" t="s">
        <v>31</v>
      </c>
      <c r="I3" s="163"/>
      <c r="J3" s="162"/>
      <c r="K3" s="164" t="s">
        <v>33</v>
      </c>
      <c r="L3" s="155"/>
    </row>
    <row r="4" spans="1:12" ht="13.8" thickBot="1">
      <c r="A4" s="165"/>
      <c r="B4" s="166"/>
      <c r="C4" s="167"/>
      <c r="D4" s="167"/>
      <c r="E4" s="168"/>
      <c r="F4" s="168"/>
      <c r="G4" s="169"/>
      <c r="H4" s="170"/>
      <c r="I4" s="171"/>
      <c r="J4" s="172"/>
      <c r="K4" s="173" t="s">
        <v>34</v>
      </c>
      <c r="L4" s="155"/>
    </row>
    <row r="5" spans="1:11" ht="12.75">
      <c r="A5" s="174"/>
      <c r="B5" s="175"/>
      <c r="C5" s="174"/>
      <c r="D5" s="174"/>
      <c r="E5" s="176"/>
      <c r="F5" s="176"/>
      <c r="G5" s="176"/>
      <c r="H5" s="174"/>
      <c r="I5" s="174"/>
      <c r="J5" s="174"/>
      <c r="K5" s="174"/>
    </row>
    <row r="6" spans="1:11" ht="12.75">
      <c r="A6" s="150"/>
      <c r="B6" s="151"/>
      <c r="C6" s="177"/>
      <c r="D6" s="178"/>
      <c r="E6" s="177"/>
      <c r="F6" s="177"/>
      <c r="G6" s="177"/>
      <c r="H6" s="150"/>
      <c r="I6" s="150"/>
      <c r="J6" s="150"/>
      <c r="K6" s="150"/>
    </row>
    <row r="7" spans="1:11" ht="12.75">
      <c r="A7" s="177"/>
      <c r="B7" s="179"/>
      <c r="C7" s="180"/>
      <c r="D7" s="181">
        <v>1</v>
      </c>
      <c r="E7" s="238" t="s">
        <v>78</v>
      </c>
      <c r="F7" s="182"/>
      <c r="G7" s="182"/>
      <c r="H7" s="179"/>
      <c r="I7" s="179"/>
      <c r="J7" s="179"/>
      <c r="K7" s="150"/>
    </row>
    <row r="8" spans="1:11" ht="12.75">
      <c r="A8" s="184"/>
      <c r="B8" s="185"/>
      <c r="C8" s="186"/>
      <c r="D8" s="187"/>
      <c r="E8" s="188"/>
      <c r="F8" s="188"/>
      <c r="G8" s="189"/>
      <c r="H8" s="238" t="s">
        <v>78</v>
      </c>
      <c r="I8" s="184"/>
      <c r="J8" s="184"/>
      <c r="K8" s="183"/>
    </row>
    <row r="9" spans="1:11" ht="13.8">
      <c r="A9" s="184"/>
      <c r="B9" s="190"/>
      <c r="C9" s="184"/>
      <c r="D9" s="191" t="s">
        <v>61</v>
      </c>
      <c r="E9" s="192" t="s">
        <v>45</v>
      </c>
      <c r="F9" s="192"/>
      <c r="G9" s="193"/>
      <c r="H9" s="185"/>
      <c r="I9" s="194"/>
      <c r="J9" s="184"/>
      <c r="K9" s="183"/>
    </row>
    <row r="10" spans="1:11" ht="12.75">
      <c r="A10" s="184"/>
      <c r="B10" s="238" t="s">
        <v>80</v>
      </c>
      <c r="C10" s="194"/>
      <c r="D10" s="195"/>
      <c r="E10" s="183"/>
      <c r="F10" s="188"/>
      <c r="G10" s="196"/>
      <c r="H10" s="190"/>
      <c r="I10" s="238" t="s">
        <v>78</v>
      </c>
      <c r="J10" s="184"/>
      <c r="K10" s="183"/>
    </row>
    <row r="11" spans="1:11" ht="15.75" customHeight="1">
      <c r="A11" s="197"/>
      <c r="B11" s="198"/>
      <c r="C11" s="184"/>
      <c r="D11" s="199" t="s">
        <v>62</v>
      </c>
      <c r="E11" s="238" t="s">
        <v>81</v>
      </c>
      <c r="F11" s="182"/>
      <c r="G11" s="182"/>
      <c r="H11" s="185"/>
      <c r="I11" s="200" t="s">
        <v>110</v>
      </c>
      <c r="J11" s="194"/>
      <c r="K11" s="183"/>
    </row>
    <row r="12" spans="1:11" ht="12.75">
      <c r="A12" s="197"/>
      <c r="B12" s="190"/>
      <c r="C12" s="201"/>
      <c r="D12" s="202"/>
      <c r="E12" s="183"/>
      <c r="F12" s="188"/>
      <c r="G12" s="189"/>
      <c r="H12" s="238" t="s">
        <v>81</v>
      </c>
      <c r="I12" s="204"/>
      <c r="J12" s="194"/>
      <c r="K12" s="183"/>
    </row>
    <row r="13" spans="1:11" ht="16.8" customHeight="1" thickBot="1">
      <c r="A13" s="197"/>
      <c r="B13" s="185"/>
      <c r="C13" s="184"/>
      <c r="D13" s="205" t="s">
        <v>63</v>
      </c>
      <c r="E13" s="238" t="s">
        <v>80</v>
      </c>
      <c r="F13" s="236"/>
      <c r="G13" s="182"/>
      <c r="H13" s="206" t="s">
        <v>114</v>
      </c>
      <c r="I13" s="190"/>
      <c r="J13" s="184"/>
      <c r="K13" s="183"/>
    </row>
    <row r="14" spans="1:11" ht="13.8" thickBot="1">
      <c r="A14" s="247" t="s">
        <v>80</v>
      </c>
      <c r="B14" s="185"/>
      <c r="C14" s="184"/>
      <c r="D14" s="195"/>
      <c r="E14" s="188"/>
      <c r="F14" s="188"/>
      <c r="G14" s="196"/>
      <c r="H14" s="185"/>
      <c r="I14" s="185"/>
      <c r="J14" s="248" t="s">
        <v>77</v>
      </c>
      <c r="K14" s="183"/>
    </row>
    <row r="15" spans="1:11" ht="14.4" thickBot="1">
      <c r="A15" s="209">
        <v>41</v>
      </c>
      <c r="B15" s="185"/>
      <c r="C15" s="184"/>
      <c r="D15" s="199" t="s">
        <v>64</v>
      </c>
      <c r="E15" s="238" t="s">
        <v>79</v>
      </c>
      <c r="F15" s="182"/>
      <c r="G15" s="182"/>
      <c r="H15" s="185"/>
      <c r="I15" s="190"/>
      <c r="J15" s="210">
        <v>62</v>
      </c>
      <c r="K15" s="183"/>
    </row>
    <row r="16" spans="1:11" ht="13.8" thickBot="1">
      <c r="A16" s="190"/>
      <c r="B16" s="185"/>
      <c r="C16" s="239"/>
      <c r="D16" s="211"/>
      <c r="E16" s="188"/>
      <c r="F16" s="188"/>
      <c r="G16" s="189"/>
      <c r="H16" s="238" t="s">
        <v>79</v>
      </c>
      <c r="I16" s="190"/>
      <c r="J16" s="185"/>
      <c r="K16" s="183"/>
    </row>
    <row r="17" spans="1:11" ht="12.75">
      <c r="A17" s="190"/>
      <c r="B17" s="190"/>
      <c r="C17" s="185"/>
      <c r="D17" s="191" t="s">
        <v>65</v>
      </c>
      <c r="E17" s="238" t="s">
        <v>76</v>
      </c>
      <c r="F17" s="182"/>
      <c r="G17" s="182"/>
      <c r="H17" s="212" t="s">
        <v>111</v>
      </c>
      <c r="I17" s="213"/>
      <c r="J17" s="185"/>
      <c r="K17" s="183"/>
    </row>
    <row r="18" spans="1:11" ht="12.75">
      <c r="A18" s="190"/>
      <c r="B18" s="238" t="s">
        <v>79</v>
      </c>
      <c r="C18" s="207"/>
      <c r="D18" s="195"/>
      <c r="E18" s="188"/>
      <c r="F18" s="188"/>
      <c r="G18" s="196"/>
      <c r="H18" s="190"/>
      <c r="I18" s="238" t="s">
        <v>77</v>
      </c>
      <c r="J18" s="207"/>
      <c r="K18" s="183"/>
    </row>
    <row r="19" spans="1:11" ht="20.4" customHeight="1">
      <c r="A19" s="185"/>
      <c r="B19" s="198"/>
      <c r="C19" s="185"/>
      <c r="D19" s="199" t="s">
        <v>66</v>
      </c>
      <c r="E19" s="203" t="s">
        <v>45</v>
      </c>
      <c r="F19" s="237"/>
      <c r="G19" s="215"/>
      <c r="H19" s="185"/>
      <c r="I19" s="200"/>
      <c r="J19" s="185"/>
      <c r="K19" s="188"/>
    </row>
    <row r="20" spans="1:11" ht="12.75">
      <c r="A20" s="216"/>
      <c r="B20" s="190"/>
      <c r="C20" s="201"/>
      <c r="D20" s="187"/>
      <c r="E20" s="188"/>
      <c r="F20" s="188"/>
      <c r="G20" s="189"/>
      <c r="H20" s="238" t="s">
        <v>77</v>
      </c>
      <c r="I20" s="217"/>
      <c r="J20" s="185"/>
      <c r="K20" s="183"/>
    </row>
    <row r="21" spans="1:10" ht="12.75">
      <c r="A21" s="218"/>
      <c r="B21" s="185"/>
      <c r="C21" s="185"/>
      <c r="D21" s="191" t="s">
        <v>67</v>
      </c>
      <c r="E21" s="238" t="s">
        <v>77</v>
      </c>
      <c r="F21" s="182"/>
      <c r="G21" s="182"/>
      <c r="H21" s="206"/>
      <c r="I21" s="185"/>
      <c r="J21" s="218"/>
    </row>
    <row r="22" spans="1:10" ht="12.75">
      <c r="A22" s="219"/>
      <c r="B22" s="220"/>
      <c r="C22" s="220"/>
      <c r="D22" s="221"/>
      <c r="E22" s="188"/>
      <c r="F22" s="188"/>
      <c r="G22" s="196"/>
      <c r="H22" s="220"/>
      <c r="I22" s="220"/>
      <c r="J22" s="219"/>
    </row>
    <row r="23" spans="1:10" ht="14.25" customHeight="1">
      <c r="A23" s="150"/>
      <c r="B23" s="151"/>
      <c r="C23" s="177"/>
      <c r="D23" s="222"/>
      <c r="E23" s="177"/>
      <c r="F23" s="177"/>
      <c r="G23" s="223"/>
      <c r="H23" s="150"/>
      <c r="I23" s="150"/>
      <c r="J23" s="150"/>
    </row>
    <row r="24" spans="1:10" ht="12.75">
      <c r="A24" s="150"/>
      <c r="B24" s="151"/>
      <c r="C24" s="177"/>
      <c r="D24" s="222"/>
      <c r="E24" s="177"/>
      <c r="F24" s="177"/>
      <c r="G24" s="223"/>
      <c r="H24" s="150"/>
      <c r="I24" s="150"/>
      <c r="J24" s="150"/>
    </row>
  </sheetData>
  <mergeCells count="2">
    <mergeCell ref="D1:H1"/>
    <mergeCell ref="E2:H2"/>
  </mergeCell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99F4-AC9A-4372-AC3F-A6650F0122EF}">
  <dimension ref="A1:Q39"/>
  <sheetViews>
    <sheetView workbookViewId="0" topLeftCell="A1">
      <selection activeCell="O14" sqref="O14"/>
    </sheetView>
  </sheetViews>
  <sheetFormatPr defaultColWidth="9.140625" defaultRowHeight="12.75"/>
  <cols>
    <col min="1" max="1" width="20.140625" style="156" customWidth="1"/>
    <col min="2" max="2" width="11.421875" style="156" customWidth="1"/>
    <col min="3" max="3" width="10.57421875" style="156" customWidth="1"/>
    <col min="4" max="4" width="12.00390625" style="156" customWidth="1"/>
    <col min="5" max="5" width="3.7109375" style="156" customWidth="1"/>
    <col min="6" max="6" width="11.00390625" style="156" customWidth="1"/>
    <col min="7" max="7" width="9.28125" style="156" customWidth="1"/>
    <col min="8" max="8" width="9.140625" style="156" customWidth="1"/>
    <col min="9" max="9" width="11.8515625" style="156" customWidth="1"/>
    <col min="10" max="10" width="11.57421875" style="156" customWidth="1"/>
    <col min="11" max="11" width="17.28125" style="156" customWidth="1"/>
    <col min="12" max="12" width="16.7109375" style="156" customWidth="1"/>
    <col min="13" max="256" width="9.140625" style="156" customWidth="1"/>
    <col min="257" max="257" width="10.8515625" style="156" customWidth="1"/>
    <col min="258" max="258" width="11.421875" style="156" customWidth="1"/>
    <col min="259" max="259" width="10.57421875" style="156" customWidth="1"/>
    <col min="260" max="260" width="12.00390625" style="156" customWidth="1"/>
    <col min="261" max="261" width="3.7109375" style="156" customWidth="1"/>
    <col min="262" max="262" width="11.00390625" style="156" customWidth="1"/>
    <col min="263" max="263" width="7.00390625" style="156" customWidth="1"/>
    <col min="264" max="264" width="9.140625" style="156" customWidth="1"/>
    <col min="265" max="265" width="11.8515625" style="156" customWidth="1"/>
    <col min="266" max="266" width="11.57421875" style="156" customWidth="1"/>
    <col min="267" max="267" width="12.57421875" style="156" customWidth="1"/>
    <col min="268" max="268" width="13.28125" style="156" customWidth="1"/>
    <col min="269" max="512" width="9.140625" style="156" customWidth="1"/>
    <col min="513" max="513" width="10.8515625" style="156" customWidth="1"/>
    <col min="514" max="514" width="11.421875" style="156" customWidth="1"/>
    <col min="515" max="515" width="10.57421875" style="156" customWidth="1"/>
    <col min="516" max="516" width="12.00390625" style="156" customWidth="1"/>
    <col min="517" max="517" width="3.7109375" style="156" customWidth="1"/>
    <col min="518" max="518" width="11.00390625" style="156" customWidth="1"/>
    <col min="519" max="519" width="7.00390625" style="156" customWidth="1"/>
    <col min="520" max="520" width="9.140625" style="156" customWidth="1"/>
    <col min="521" max="521" width="11.8515625" style="156" customWidth="1"/>
    <col min="522" max="522" width="11.57421875" style="156" customWidth="1"/>
    <col min="523" max="523" width="12.57421875" style="156" customWidth="1"/>
    <col min="524" max="524" width="13.28125" style="156" customWidth="1"/>
    <col min="525" max="768" width="9.140625" style="156" customWidth="1"/>
    <col min="769" max="769" width="10.8515625" style="156" customWidth="1"/>
    <col min="770" max="770" width="11.421875" style="156" customWidth="1"/>
    <col min="771" max="771" width="10.57421875" style="156" customWidth="1"/>
    <col min="772" max="772" width="12.00390625" style="156" customWidth="1"/>
    <col min="773" max="773" width="3.7109375" style="156" customWidth="1"/>
    <col min="774" max="774" width="11.00390625" style="156" customWidth="1"/>
    <col min="775" max="775" width="7.00390625" style="156" customWidth="1"/>
    <col min="776" max="776" width="9.140625" style="156" customWidth="1"/>
    <col min="777" max="777" width="11.8515625" style="156" customWidth="1"/>
    <col min="778" max="778" width="11.57421875" style="156" customWidth="1"/>
    <col min="779" max="779" width="12.57421875" style="156" customWidth="1"/>
    <col min="780" max="780" width="13.28125" style="156" customWidth="1"/>
    <col min="781" max="1024" width="9.140625" style="156" customWidth="1"/>
    <col min="1025" max="1025" width="10.8515625" style="156" customWidth="1"/>
    <col min="1026" max="1026" width="11.421875" style="156" customWidth="1"/>
    <col min="1027" max="1027" width="10.57421875" style="156" customWidth="1"/>
    <col min="1028" max="1028" width="12.00390625" style="156" customWidth="1"/>
    <col min="1029" max="1029" width="3.7109375" style="156" customWidth="1"/>
    <col min="1030" max="1030" width="11.00390625" style="156" customWidth="1"/>
    <col min="1031" max="1031" width="7.00390625" style="156" customWidth="1"/>
    <col min="1032" max="1032" width="9.140625" style="156" customWidth="1"/>
    <col min="1033" max="1033" width="11.8515625" style="156" customWidth="1"/>
    <col min="1034" max="1034" width="11.57421875" style="156" customWidth="1"/>
    <col min="1035" max="1035" width="12.57421875" style="156" customWidth="1"/>
    <col min="1036" max="1036" width="13.28125" style="156" customWidth="1"/>
    <col min="1037" max="1280" width="9.140625" style="156" customWidth="1"/>
    <col min="1281" max="1281" width="10.8515625" style="156" customWidth="1"/>
    <col min="1282" max="1282" width="11.421875" style="156" customWidth="1"/>
    <col min="1283" max="1283" width="10.57421875" style="156" customWidth="1"/>
    <col min="1284" max="1284" width="12.00390625" style="156" customWidth="1"/>
    <col min="1285" max="1285" width="3.7109375" style="156" customWidth="1"/>
    <col min="1286" max="1286" width="11.00390625" style="156" customWidth="1"/>
    <col min="1287" max="1287" width="7.00390625" style="156" customWidth="1"/>
    <col min="1288" max="1288" width="9.140625" style="156" customWidth="1"/>
    <col min="1289" max="1289" width="11.8515625" style="156" customWidth="1"/>
    <col min="1290" max="1290" width="11.57421875" style="156" customWidth="1"/>
    <col min="1291" max="1291" width="12.57421875" style="156" customWidth="1"/>
    <col min="1292" max="1292" width="13.28125" style="156" customWidth="1"/>
    <col min="1293" max="1536" width="9.140625" style="156" customWidth="1"/>
    <col min="1537" max="1537" width="10.8515625" style="156" customWidth="1"/>
    <col min="1538" max="1538" width="11.421875" style="156" customWidth="1"/>
    <col min="1539" max="1539" width="10.57421875" style="156" customWidth="1"/>
    <col min="1540" max="1540" width="12.00390625" style="156" customWidth="1"/>
    <col min="1541" max="1541" width="3.7109375" style="156" customWidth="1"/>
    <col min="1542" max="1542" width="11.00390625" style="156" customWidth="1"/>
    <col min="1543" max="1543" width="7.00390625" style="156" customWidth="1"/>
    <col min="1544" max="1544" width="9.140625" style="156" customWidth="1"/>
    <col min="1545" max="1545" width="11.8515625" style="156" customWidth="1"/>
    <col min="1546" max="1546" width="11.57421875" style="156" customWidth="1"/>
    <col min="1547" max="1547" width="12.57421875" style="156" customWidth="1"/>
    <col min="1548" max="1548" width="13.28125" style="156" customWidth="1"/>
    <col min="1549" max="1792" width="9.140625" style="156" customWidth="1"/>
    <col min="1793" max="1793" width="10.8515625" style="156" customWidth="1"/>
    <col min="1794" max="1794" width="11.421875" style="156" customWidth="1"/>
    <col min="1795" max="1795" width="10.57421875" style="156" customWidth="1"/>
    <col min="1796" max="1796" width="12.00390625" style="156" customWidth="1"/>
    <col min="1797" max="1797" width="3.7109375" style="156" customWidth="1"/>
    <col min="1798" max="1798" width="11.00390625" style="156" customWidth="1"/>
    <col min="1799" max="1799" width="7.00390625" style="156" customWidth="1"/>
    <col min="1800" max="1800" width="9.140625" style="156" customWidth="1"/>
    <col min="1801" max="1801" width="11.8515625" style="156" customWidth="1"/>
    <col min="1802" max="1802" width="11.57421875" style="156" customWidth="1"/>
    <col min="1803" max="1803" width="12.57421875" style="156" customWidth="1"/>
    <col min="1804" max="1804" width="13.28125" style="156" customWidth="1"/>
    <col min="1805" max="2048" width="9.140625" style="156" customWidth="1"/>
    <col min="2049" max="2049" width="10.8515625" style="156" customWidth="1"/>
    <col min="2050" max="2050" width="11.421875" style="156" customWidth="1"/>
    <col min="2051" max="2051" width="10.57421875" style="156" customWidth="1"/>
    <col min="2052" max="2052" width="12.00390625" style="156" customWidth="1"/>
    <col min="2053" max="2053" width="3.7109375" style="156" customWidth="1"/>
    <col min="2054" max="2054" width="11.00390625" style="156" customWidth="1"/>
    <col min="2055" max="2055" width="7.00390625" style="156" customWidth="1"/>
    <col min="2056" max="2056" width="9.140625" style="156" customWidth="1"/>
    <col min="2057" max="2057" width="11.8515625" style="156" customWidth="1"/>
    <col min="2058" max="2058" width="11.57421875" style="156" customWidth="1"/>
    <col min="2059" max="2059" width="12.57421875" style="156" customWidth="1"/>
    <col min="2060" max="2060" width="13.28125" style="156" customWidth="1"/>
    <col min="2061" max="2304" width="9.140625" style="156" customWidth="1"/>
    <col min="2305" max="2305" width="10.8515625" style="156" customWidth="1"/>
    <col min="2306" max="2306" width="11.421875" style="156" customWidth="1"/>
    <col min="2307" max="2307" width="10.57421875" style="156" customWidth="1"/>
    <col min="2308" max="2308" width="12.00390625" style="156" customWidth="1"/>
    <col min="2309" max="2309" width="3.7109375" style="156" customWidth="1"/>
    <col min="2310" max="2310" width="11.00390625" style="156" customWidth="1"/>
    <col min="2311" max="2311" width="7.00390625" style="156" customWidth="1"/>
    <col min="2312" max="2312" width="9.140625" style="156" customWidth="1"/>
    <col min="2313" max="2313" width="11.8515625" style="156" customWidth="1"/>
    <col min="2314" max="2314" width="11.57421875" style="156" customWidth="1"/>
    <col min="2315" max="2315" width="12.57421875" style="156" customWidth="1"/>
    <col min="2316" max="2316" width="13.28125" style="156" customWidth="1"/>
    <col min="2317" max="2560" width="9.140625" style="156" customWidth="1"/>
    <col min="2561" max="2561" width="10.8515625" style="156" customWidth="1"/>
    <col min="2562" max="2562" width="11.421875" style="156" customWidth="1"/>
    <col min="2563" max="2563" width="10.57421875" style="156" customWidth="1"/>
    <col min="2564" max="2564" width="12.00390625" style="156" customWidth="1"/>
    <col min="2565" max="2565" width="3.7109375" style="156" customWidth="1"/>
    <col min="2566" max="2566" width="11.00390625" style="156" customWidth="1"/>
    <col min="2567" max="2567" width="7.00390625" style="156" customWidth="1"/>
    <col min="2568" max="2568" width="9.140625" style="156" customWidth="1"/>
    <col min="2569" max="2569" width="11.8515625" style="156" customWidth="1"/>
    <col min="2570" max="2570" width="11.57421875" style="156" customWidth="1"/>
    <col min="2571" max="2571" width="12.57421875" style="156" customWidth="1"/>
    <col min="2572" max="2572" width="13.28125" style="156" customWidth="1"/>
    <col min="2573" max="2816" width="9.140625" style="156" customWidth="1"/>
    <col min="2817" max="2817" width="10.8515625" style="156" customWidth="1"/>
    <col min="2818" max="2818" width="11.421875" style="156" customWidth="1"/>
    <col min="2819" max="2819" width="10.57421875" style="156" customWidth="1"/>
    <col min="2820" max="2820" width="12.00390625" style="156" customWidth="1"/>
    <col min="2821" max="2821" width="3.7109375" style="156" customWidth="1"/>
    <col min="2822" max="2822" width="11.00390625" style="156" customWidth="1"/>
    <col min="2823" max="2823" width="7.00390625" style="156" customWidth="1"/>
    <col min="2824" max="2824" width="9.140625" style="156" customWidth="1"/>
    <col min="2825" max="2825" width="11.8515625" style="156" customWidth="1"/>
    <col min="2826" max="2826" width="11.57421875" style="156" customWidth="1"/>
    <col min="2827" max="2827" width="12.57421875" style="156" customWidth="1"/>
    <col min="2828" max="2828" width="13.28125" style="156" customWidth="1"/>
    <col min="2829" max="3072" width="9.140625" style="156" customWidth="1"/>
    <col min="3073" max="3073" width="10.8515625" style="156" customWidth="1"/>
    <col min="3074" max="3074" width="11.421875" style="156" customWidth="1"/>
    <col min="3075" max="3075" width="10.57421875" style="156" customWidth="1"/>
    <col min="3076" max="3076" width="12.00390625" style="156" customWidth="1"/>
    <col min="3077" max="3077" width="3.7109375" style="156" customWidth="1"/>
    <col min="3078" max="3078" width="11.00390625" style="156" customWidth="1"/>
    <col min="3079" max="3079" width="7.00390625" style="156" customWidth="1"/>
    <col min="3080" max="3080" width="9.140625" style="156" customWidth="1"/>
    <col min="3081" max="3081" width="11.8515625" style="156" customWidth="1"/>
    <col min="3082" max="3082" width="11.57421875" style="156" customWidth="1"/>
    <col min="3083" max="3083" width="12.57421875" style="156" customWidth="1"/>
    <col min="3084" max="3084" width="13.28125" style="156" customWidth="1"/>
    <col min="3085" max="3328" width="9.140625" style="156" customWidth="1"/>
    <col min="3329" max="3329" width="10.8515625" style="156" customWidth="1"/>
    <col min="3330" max="3330" width="11.421875" style="156" customWidth="1"/>
    <col min="3331" max="3331" width="10.57421875" style="156" customWidth="1"/>
    <col min="3332" max="3332" width="12.00390625" style="156" customWidth="1"/>
    <col min="3333" max="3333" width="3.7109375" style="156" customWidth="1"/>
    <col min="3334" max="3334" width="11.00390625" style="156" customWidth="1"/>
    <col min="3335" max="3335" width="7.00390625" style="156" customWidth="1"/>
    <col min="3336" max="3336" width="9.140625" style="156" customWidth="1"/>
    <col min="3337" max="3337" width="11.8515625" style="156" customWidth="1"/>
    <col min="3338" max="3338" width="11.57421875" style="156" customWidth="1"/>
    <col min="3339" max="3339" width="12.57421875" style="156" customWidth="1"/>
    <col min="3340" max="3340" width="13.28125" style="156" customWidth="1"/>
    <col min="3341" max="3584" width="9.140625" style="156" customWidth="1"/>
    <col min="3585" max="3585" width="10.8515625" style="156" customWidth="1"/>
    <col min="3586" max="3586" width="11.421875" style="156" customWidth="1"/>
    <col min="3587" max="3587" width="10.57421875" style="156" customWidth="1"/>
    <col min="3588" max="3588" width="12.00390625" style="156" customWidth="1"/>
    <col min="3589" max="3589" width="3.7109375" style="156" customWidth="1"/>
    <col min="3590" max="3590" width="11.00390625" style="156" customWidth="1"/>
    <col min="3591" max="3591" width="7.00390625" style="156" customWidth="1"/>
    <col min="3592" max="3592" width="9.140625" style="156" customWidth="1"/>
    <col min="3593" max="3593" width="11.8515625" style="156" customWidth="1"/>
    <col min="3594" max="3594" width="11.57421875" style="156" customWidth="1"/>
    <col min="3595" max="3595" width="12.57421875" style="156" customWidth="1"/>
    <col min="3596" max="3596" width="13.28125" style="156" customWidth="1"/>
    <col min="3597" max="3840" width="9.140625" style="156" customWidth="1"/>
    <col min="3841" max="3841" width="10.8515625" style="156" customWidth="1"/>
    <col min="3842" max="3842" width="11.421875" style="156" customWidth="1"/>
    <col min="3843" max="3843" width="10.57421875" style="156" customWidth="1"/>
    <col min="3844" max="3844" width="12.00390625" style="156" customWidth="1"/>
    <col min="3845" max="3845" width="3.7109375" style="156" customWidth="1"/>
    <col min="3846" max="3846" width="11.00390625" style="156" customWidth="1"/>
    <col min="3847" max="3847" width="7.00390625" style="156" customWidth="1"/>
    <col min="3848" max="3848" width="9.140625" style="156" customWidth="1"/>
    <col min="3849" max="3849" width="11.8515625" style="156" customWidth="1"/>
    <col min="3850" max="3850" width="11.57421875" style="156" customWidth="1"/>
    <col min="3851" max="3851" width="12.57421875" style="156" customWidth="1"/>
    <col min="3852" max="3852" width="13.28125" style="156" customWidth="1"/>
    <col min="3853" max="4096" width="9.140625" style="156" customWidth="1"/>
    <col min="4097" max="4097" width="10.8515625" style="156" customWidth="1"/>
    <col min="4098" max="4098" width="11.421875" style="156" customWidth="1"/>
    <col min="4099" max="4099" width="10.57421875" style="156" customWidth="1"/>
    <col min="4100" max="4100" width="12.00390625" style="156" customWidth="1"/>
    <col min="4101" max="4101" width="3.7109375" style="156" customWidth="1"/>
    <col min="4102" max="4102" width="11.00390625" style="156" customWidth="1"/>
    <col min="4103" max="4103" width="7.00390625" style="156" customWidth="1"/>
    <col min="4104" max="4104" width="9.140625" style="156" customWidth="1"/>
    <col min="4105" max="4105" width="11.8515625" style="156" customWidth="1"/>
    <col min="4106" max="4106" width="11.57421875" style="156" customWidth="1"/>
    <col min="4107" max="4107" width="12.57421875" style="156" customWidth="1"/>
    <col min="4108" max="4108" width="13.28125" style="156" customWidth="1"/>
    <col min="4109" max="4352" width="9.140625" style="156" customWidth="1"/>
    <col min="4353" max="4353" width="10.8515625" style="156" customWidth="1"/>
    <col min="4354" max="4354" width="11.421875" style="156" customWidth="1"/>
    <col min="4355" max="4355" width="10.57421875" style="156" customWidth="1"/>
    <col min="4356" max="4356" width="12.00390625" style="156" customWidth="1"/>
    <col min="4357" max="4357" width="3.7109375" style="156" customWidth="1"/>
    <col min="4358" max="4358" width="11.00390625" style="156" customWidth="1"/>
    <col min="4359" max="4359" width="7.00390625" style="156" customWidth="1"/>
    <col min="4360" max="4360" width="9.140625" style="156" customWidth="1"/>
    <col min="4361" max="4361" width="11.8515625" style="156" customWidth="1"/>
    <col min="4362" max="4362" width="11.57421875" style="156" customWidth="1"/>
    <col min="4363" max="4363" width="12.57421875" style="156" customWidth="1"/>
    <col min="4364" max="4364" width="13.28125" style="156" customWidth="1"/>
    <col min="4365" max="4608" width="9.140625" style="156" customWidth="1"/>
    <col min="4609" max="4609" width="10.8515625" style="156" customWidth="1"/>
    <col min="4610" max="4610" width="11.421875" style="156" customWidth="1"/>
    <col min="4611" max="4611" width="10.57421875" style="156" customWidth="1"/>
    <col min="4612" max="4612" width="12.00390625" style="156" customWidth="1"/>
    <col min="4613" max="4613" width="3.7109375" style="156" customWidth="1"/>
    <col min="4614" max="4614" width="11.00390625" style="156" customWidth="1"/>
    <col min="4615" max="4615" width="7.00390625" style="156" customWidth="1"/>
    <col min="4616" max="4616" width="9.140625" style="156" customWidth="1"/>
    <col min="4617" max="4617" width="11.8515625" style="156" customWidth="1"/>
    <col min="4618" max="4618" width="11.57421875" style="156" customWidth="1"/>
    <col min="4619" max="4619" width="12.57421875" style="156" customWidth="1"/>
    <col min="4620" max="4620" width="13.28125" style="156" customWidth="1"/>
    <col min="4621" max="4864" width="9.140625" style="156" customWidth="1"/>
    <col min="4865" max="4865" width="10.8515625" style="156" customWidth="1"/>
    <col min="4866" max="4866" width="11.421875" style="156" customWidth="1"/>
    <col min="4867" max="4867" width="10.57421875" style="156" customWidth="1"/>
    <col min="4868" max="4868" width="12.00390625" style="156" customWidth="1"/>
    <col min="4869" max="4869" width="3.7109375" style="156" customWidth="1"/>
    <col min="4870" max="4870" width="11.00390625" style="156" customWidth="1"/>
    <col min="4871" max="4871" width="7.00390625" style="156" customWidth="1"/>
    <col min="4872" max="4872" width="9.140625" style="156" customWidth="1"/>
    <col min="4873" max="4873" width="11.8515625" style="156" customWidth="1"/>
    <col min="4874" max="4874" width="11.57421875" style="156" customWidth="1"/>
    <col min="4875" max="4875" width="12.57421875" style="156" customWidth="1"/>
    <col min="4876" max="4876" width="13.28125" style="156" customWidth="1"/>
    <col min="4877" max="5120" width="9.140625" style="156" customWidth="1"/>
    <col min="5121" max="5121" width="10.8515625" style="156" customWidth="1"/>
    <col min="5122" max="5122" width="11.421875" style="156" customWidth="1"/>
    <col min="5123" max="5123" width="10.57421875" style="156" customWidth="1"/>
    <col min="5124" max="5124" width="12.00390625" style="156" customWidth="1"/>
    <col min="5125" max="5125" width="3.7109375" style="156" customWidth="1"/>
    <col min="5126" max="5126" width="11.00390625" style="156" customWidth="1"/>
    <col min="5127" max="5127" width="7.00390625" style="156" customWidth="1"/>
    <col min="5128" max="5128" width="9.140625" style="156" customWidth="1"/>
    <col min="5129" max="5129" width="11.8515625" style="156" customWidth="1"/>
    <col min="5130" max="5130" width="11.57421875" style="156" customWidth="1"/>
    <col min="5131" max="5131" width="12.57421875" style="156" customWidth="1"/>
    <col min="5132" max="5132" width="13.28125" style="156" customWidth="1"/>
    <col min="5133" max="5376" width="9.140625" style="156" customWidth="1"/>
    <col min="5377" max="5377" width="10.8515625" style="156" customWidth="1"/>
    <col min="5378" max="5378" width="11.421875" style="156" customWidth="1"/>
    <col min="5379" max="5379" width="10.57421875" style="156" customWidth="1"/>
    <col min="5380" max="5380" width="12.00390625" style="156" customWidth="1"/>
    <col min="5381" max="5381" width="3.7109375" style="156" customWidth="1"/>
    <col min="5382" max="5382" width="11.00390625" style="156" customWidth="1"/>
    <col min="5383" max="5383" width="7.00390625" style="156" customWidth="1"/>
    <col min="5384" max="5384" width="9.140625" style="156" customWidth="1"/>
    <col min="5385" max="5385" width="11.8515625" style="156" customWidth="1"/>
    <col min="5386" max="5386" width="11.57421875" style="156" customWidth="1"/>
    <col min="5387" max="5387" width="12.57421875" style="156" customWidth="1"/>
    <col min="5388" max="5388" width="13.28125" style="156" customWidth="1"/>
    <col min="5389" max="5632" width="9.140625" style="156" customWidth="1"/>
    <col min="5633" max="5633" width="10.8515625" style="156" customWidth="1"/>
    <col min="5634" max="5634" width="11.421875" style="156" customWidth="1"/>
    <col min="5635" max="5635" width="10.57421875" style="156" customWidth="1"/>
    <col min="5636" max="5636" width="12.00390625" style="156" customWidth="1"/>
    <col min="5637" max="5637" width="3.7109375" style="156" customWidth="1"/>
    <col min="5638" max="5638" width="11.00390625" style="156" customWidth="1"/>
    <col min="5639" max="5639" width="7.00390625" style="156" customWidth="1"/>
    <col min="5640" max="5640" width="9.140625" style="156" customWidth="1"/>
    <col min="5641" max="5641" width="11.8515625" style="156" customWidth="1"/>
    <col min="5642" max="5642" width="11.57421875" style="156" customWidth="1"/>
    <col min="5643" max="5643" width="12.57421875" style="156" customWidth="1"/>
    <col min="5644" max="5644" width="13.28125" style="156" customWidth="1"/>
    <col min="5645" max="5888" width="9.140625" style="156" customWidth="1"/>
    <col min="5889" max="5889" width="10.8515625" style="156" customWidth="1"/>
    <col min="5890" max="5890" width="11.421875" style="156" customWidth="1"/>
    <col min="5891" max="5891" width="10.57421875" style="156" customWidth="1"/>
    <col min="5892" max="5892" width="12.00390625" style="156" customWidth="1"/>
    <col min="5893" max="5893" width="3.7109375" style="156" customWidth="1"/>
    <col min="5894" max="5894" width="11.00390625" style="156" customWidth="1"/>
    <col min="5895" max="5895" width="7.00390625" style="156" customWidth="1"/>
    <col min="5896" max="5896" width="9.140625" style="156" customWidth="1"/>
    <col min="5897" max="5897" width="11.8515625" style="156" customWidth="1"/>
    <col min="5898" max="5898" width="11.57421875" style="156" customWidth="1"/>
    <col min="5899" max="5899" width="12.57421875" style="156" customWidth="1"/>
    <col min="5900" max="5900" width="13.28125" style="156" customWidth="1"/>
    <col min="5901" max="6144" width="9.140625" style="156" customWidth="1"/>
    <col min="6145" max="6145" width="10.8515625" style="156" customWidth="1"/>
    <col min="6146" max="6146" width="11.421875" style="156" customWidth="1"/>
    <col min="6147" max="6147" width="10.57421875" style="156" customWidth="1"/>
    <col min="6148" max="6148" width="12.00390625" style="156" customWidth="1"/>
    <col min="6149" max="6149" width="3.7109375" style="156" customWidth="1"/>
    <col min="6150" max="6150" width="11.00390625" style="156" customWidth="1"/>
    <col min="6151" max="6151" width="7.00390625" style="156" customWidth="1"/>
    <col min="6152" max="6152" width="9.140625" style="156" customWidth="1"/>
    <col min="6153" max="6153" width="11.8515625" style="156" customWidth="1"/>
    <col min="6154" max="6154" width="11.57421875" style="156" customWidth="1"/>
    <col min="6155" max="6155" width="12.57421875" style="156" customWidth="1"/>
    <col min="6156" max="6156" width="13.28125" style="156" customWidth="1"/>
    <col min="6157" max="6400" width="9.140625" style="156" customWidth="1"/>
    <col min="6401" max="6401" width="10.8515625" style="156" customWidth="1"/>
    <col min="6402" max="6402" width="11.421875" style="156" customWidth="1"/>
    <col min="6403" max="6403" width="10.57421875" style="156" customWidth="1"/>
    <col min="6404" max="6404" width="12.00390625" style="156" customWidth="1"/>
    <col min="6405" max="6405" width="3.7109375" style="156" customWidth="1"/>
    <col min="6406" max="6406" width="11.00390625" style="156" customWidth="1"/>
    <col min="6407" max="6407" width="7.00390625" style="156" customWidth="1"/>
    <col min="6408" max="6408" width="9.140625" style="156" customWidth="1"/>
    <col min="6409" max="6409" width="11.8515625" style="156" customWidth="1"/>
    <col min="6410" max="6410" width="11.57421875" style="156" customWidth="1"/>
    <col min="6411" max="6411" width="12.57421875" style="156" customWidth="1"/>
    <col min="6412" max="6412" width="13.28125" style="156" customWidth="1"/>
    <col min="6413" max="6656" width="9.140625" style="156" customWidth="1"/>
    <col min="6657" max="6657" width="10.8515625" style="156" customWidth="1"/>
    <col min="6658" max="6658" width="11.421875" style="156" customWidth="1"/>
    <col min="6659" max="6659" width="10.57421875" style="156" customWidth="1"/>
    <col min="6660" max="6660" width="12.00390625" style="156" customWidth="1"/>
    <col min="6661" max="6661" width="3.7109375" style="156" customWidth="1"/>
    <col min="6662" max="6662" width="11.00390625" style="156" customWidth="1"/>
    <col min="6663" max="6663" width="7.00390625" style="156" customWidth="1"/>
    <col min="6664" max="6664" width="9.140625" style="156" customWidth="1"/>
    <col min="6665" max="6665" width="11.8515625" style="156" customWidth="1"/>
    <col min="6666" max="6666" width="11.57421875" style="156" customWidth="1"/>
    <col min="6667" max="6667" width="12.57421875" style="156" customWidth="1"/>
    <col min="6668" max="6668" width="13.28125" style="156" customWidth="1"/>
    <col min="6669" max="6912" width="9.140625" style="156" customWidth="1"/>
    <col min="6913" max="6913" width="10.8515625" style="156" customWidth="1"/>
    <col min="6914" max="6914" width="11.421875" style="156" customWidth="1"/>
    <col min="6915" max="6915" width="10.57421875" style="156" customWidth="1"/>
    <col min="6916" max="6916" width="12.00390625" style="156" customWidth="1"/>
    <col min="6917" max="6917" width="3.7109375" style="156" customWidth="1"/>
    <col min="6918" max="6918" width="11.00390625" style="156" customWidth="1"/>
    <col min="6919" max="6919" width="7.00390625" style="156" customWidth="1"/>
    <col min="6920" max="6920" width="9.140625" style="156" customWidth="1"/>
    <col min="6921" max="6921" width="11.8515625" style="156" customWidth="1"/>
    <col min="6922" max="6922" width="11.57421875" style="156" customWidth="1"/>
    <col min="6923" max="6923" width="12.57421875" style="156" customWidth="1"/>
    <col min="6924" max="6924" width="13.28125" style="156" customWidth="1"/>
    <col min="6925" max="7168" width="9.140625" style="156" customWidth="1"/>
    <col min="7169" max="7169" width="10.8515625" style="156" customWidth="1"/>
    <col min="7170" max="7170" width="11.421875" style="156" customWidth="1"/>
    <col min="7171" max="7171" width="10.57421875" style="156" customWidth="1"/>
    <col min="7172" max="7172" width="12.00390625" style="156" customWidth="1"/>
    <col min="7173" max="7173" width="3.7109375" style="156" customWidth="1"/>
    <col min="7174" max="7174" width="11.00390625" style="156" customWidth="1"/>
    <col min="7175" max="7175" width="7.00390625" style="156" customWidth="1"/>
    <col min="7176" max="7176" width="9.140625" style="156" customWidth="1"/>
    <col min="7177" max="7177" width="11.8515625" style="156" customWidth="1"/>
    <col min="7178" max="7178" width="11.57421875" style="156" customWidth="1"/>
    <col min="7179" max="7179" width="12.57421875" style="156" customWidth="1"/>
    <col min="7180" max="7180" width="13.28125" style="156" customWidth="1"/>
    <col min="7181" max="7424" width="9.140625" style="156" customWidth="1"/>
    <col min="7425" max="7425" width="10.8515625" style="156" customWidth="1"/>
    <col min="7426" max="7426" width="11.421875" style="156" customWidth="1"/>
    <col min="7427" max="7427" width="10.57421875" style="156" customWidth="1"/>
    <col min="7428" max="7428" width="12.00390625" style="156" customWidth="1"/>
    <col min="7429" max="7429" width="3.7109375" style="156" customWidth="1"/>
    <col min="7430" max="7430" width="11.00390625" style="156" customWidth="1"/>
    <col min="7431" max="7431" width="7.00390625" style="156" customWidth="1"/>
    <col min="7432" max="7432" width="9.140625" style="156" customWidth="1"/>
    <col min="7433" max="7433" width="11.8515625" style="156" customWidth="1"/>
    <col min="7434" max="7434" width="11.57421875" style="156" customWidth="1"/>
    <col min="7435" max="7435" width="12.57421875" style="156" customWidth="1"/>
    <col min="7436" max="7436" width="13.28125" style="156" customWidth="1"/>
    <col min="7437" max="7680" width="9.140625" style="156" customWidth="1"/>
    <col min="7681" max="7681" width="10.8515625" style="156" customWidth="1"/>
    <col min="7682" max="7682" width="11.421875" style="156" customWidth="1"/>
    <col min="7683" max="7683" width="10.57421875" style="156" customWidth="1"/>
    <col min="7684" max="7684" width="12.00390625" style="156" customWidth="1"/>
    <col min="7685" max="7685" width="3.7109375" style="156" customWidth="1"/>
    <col min="7686" max="7686" width="11.00390625" style="156" customWidth="1"/>
    <col min="7687" max="7687" width="7.00390625" style="156" customWidth="1"/>
    <col min="7688" max="7688" width="9.140625" style="156" customWidth="1"/>
    <col min="7689" max="7689" width="11.8515625" style="156" customWidth="1"/>
    <col min="7690" max="7690" width="11.57421875" style="156" customWidth="1"/>
    <col min="7691" max="7691" width="12.57421875" style="156" customWidth="1"/>
    <col min="7692" max="7692" width="13.28125" style="156" customWidth="1"/>
    <col min="7693" max="7936" width="9.140625" style="156" customWidth="1"/>
    <col min="7937" max="7937" width="10.8515625" style="156" customWidth="1"/>
    <col min="7938" max="7938" width="11.421875" style="156" customWidth="1"/>
    <col min="7939" max="7939" width="10.57421875" style="156" customWidth="1"/>
    <col min="7940" max="7940" width="12.00390625" style="156" customWidth="1"/>
    <col min="7941" max="7941" width="3.7109375" style="156" customWidth="1"/>
    <col min="7942" max="7942" width="11.00390625" style="156" customWidth="1"/>
    <col min="7943" max="7943" width="7.00390625" style="156" customWidth="1"/>
    <col min="7944" max="7944" width="9.140625" style="156" customWidth="1"/>
    <col min="7945" max="7945" width="11.8515625" style="156" customWidth="1"/>
    <col min="7946" max="7946" width="11.57421875" style="156" customWidth="1"/>
    <col min="7947" max="7947" width="12.57421875" style="156" customWidth="1"/>
    <col min="7948" max="7948" width="13.28125" style="156" customWidth="1"/>
    <col min="7949" max="8192" width="9.140625" style="156" customWidth="1"/>
    <col min="8193" max="8193" width="10.8515625" style="156" customWidth="1"/>
    <col min="8194" max="8194" width="11.421875" style="156" customWidth="1"/>
    <col min="8195" max="8195" width="10.57421875" style="156" customWidth="1"/>
    <col min="8196" max="8196" width="12.00390625" style="156" customWidth="1"/>
    <col min="8197" max="8197" width="3.7109375" style="156" customWidth="1"/>
    <col min="8198" max="8198" width="11.00390625" style="156" customWidth="1"/>
    <col min="8199" max="8199" width="7.00390625" style="156" customWidth="1"/>
    <col min="8200" max="8200" width="9.140625" style="156" customWidth="1"/>
    <col min="8201" max="8201" width="11.8515625" style="156" customWidth="1"/>
    <col min="8202" max="8202" width="11.57421875" style="156" customWidth="1"/>
    <col min="8203" max="8203" width="12.57421875" style="156" customWidth="1"/>
    <col min="8204" max="8204" width="13.28125" style="156" customWidth="1"/>
    <col min="8205" max="8448" width="9.140625" style="156" customWidth="1"/>
    <col min="8449" max="8449" width="10.8515625" style="156" customWidth="1"/>
    <col min="8450" max="8450" width="11.421875" style="156" customWidth="1"/>
    <col min="8451" max="8451" width="10.57421875" style="156" customWidth="1"/>
    <col min="8452" max="8452" width="12.00390625" style="156" customWidth="1"/>
    <col min="8453" max="8453" width="3.7109375" style="156" customWidth="1"/>
    <col min="8454" max="8454" width="11.00390625" style="156" customWidth="1"/>
    <col min="8455" max="8455" width="7.00390625" style="156" customWidth="1"/>
    <col min="8456" max="8456" width="9.140625" style="156" customWidth="1"/>
    <col min="8457" max="8457" width="11.8515625" style="156" customWidth="1"/>
    <col min="8458" max="8458" width="11.57421875" style="156" customWidth="1"/>
    <col min="8459" max="8459" width="12.57421875" style="156" customWidth="1"/>
    <col min="8460" max="8460" width="13.28125" style="156" customWidth="1"/>
    <col min="8461" max="8704" width="9.140625" style="156" customWidth="1"/>
    <col min="8705" max="8705" width="10.8515625" style="156" customWidth="1"/>
    <col min="8706" max="8706" width="11.421875" style="156" customWidth="1"/>
    <col min="8707" max="8707" width="10.57421875" style="156" customWidth="1"/>
    <col min="8708" max="8708" width="12.00390625" style="156" customWidth="1"/>
    <col min="8709" max="8709" width="3.7109375" style="156" customWidth="1"/>
    <col min="8710" max="8710" width="11.00390625" style="156" customWidth="1"/>
    <col min="8711" max="8711" width="7.00390625" style="156" customWidth="1"/>
    <col min="8712" max="8712" width="9.140625" style="156" customWidth="1"/>
    <col min="8713" max="8713" width="11.8515625" style="156" customWidth="1"/>
    <col min="8714" max="8714" width="11.57421875" style="156" customWidth="1"/>
    <col min="8715" max="8715" width="12.57421875" style="156" customWidth="1"/>
    <col min="8716" max="8716" width="13.28125" style="156" customWidth="1"/>
    <col min="8717" max="8960" width="9.140625" style="156" customWidth="1"/>
    <col min="8961" max="8961" width="10.8515625" style="156" customWidth="1"/>
    <col min="8962" max="8962" width="11.421875" style="156" customWidth="1"/>
    <col min="8963" max="8963" width="10.57421875" style="156" customWidth="1"/>
    <col min="8964" max="8964" width="12.00390625" style="156" customWidth="1"/>
    <col min="8965" max="8965" width="3.7109375" style="156" customWidth="1"/>
    <col min="8966" max="8966" width="11.00390625" style="156" customWidth="1"/>
    <col min="8967" max="8967" width="7.00390625" style="156" customWidth="1"/>
    <col min="8968" max="8968" width="9.140625" style="156" customWidth="1"/>
    <col min="8969" max="8969" width="11.8515625" style="156" customWidth="1"/>
    <col min="8970" max="8970" width="11.57421875" style="156" customWidth="1"/>
    <col min="8971" max="8971" width="12.57421875" style="156" customWidth="1"/>
    <col min="8972" max="8972" width="13.28125" style="156" customWidth="1"/>
    <col min="8973" max="9216" width="9.140625" style="156" customWidth="1"/>
    <col min="9217" max="9217" width="10.8515625" style="156" customWidth="1"/>
    <col min="9218" max="9218" width="11.421875" style="156" customWidth="1"/>
    <col min="9219" max="9219" width="10.57421875" style="156" customWidth="1"/>
    <col min="9220" max="9220" width="12.00390625" style="156" customWidth="1"/>
    <col min="9221" max="9221" width="3.7109375" style="156" customWidth="1"/>
    <col min="9222" max="9222" width="11.00390625" style="156" customWidth="1"/>
    <col min="9223" max="9223" width="7.00390625" style="156" customWidth="1"/>
    <col min="9224" max="9224" width="9.140625" style="156" customWidth="1"/>
    <col min="9225" max="9225" width="11.8515625" style="156" customWidth="1"/>
    <col min="9226" max="9226" width="11.57421875" style="156" customWidth="1"/>
    <col min="9227" max="9227" width="12.57421875" style="156" customWidth="1"/>
    <col min="9228" max="9228" width="13.28125" style="156" customWidth="1"/>
    <col min="9229" max="9472" width="9.140625" style="156" customWidth="1"/>
    <col min="9473" max="9473" width="10.8515625" style="156" customWidth="1"/>
    <col min="9474" max="9474" width="11.421875" style="156" customWidth="1"/>
    <col min="9475" max="9475" width="10.57421875" style="156" customWidth="1"/>
    <col min="9476" max="9476" width="12.00390625" style="156" customWidth="1"/>
    <col min="9477" max="9477" width="3.7109375" style="156" customWidth="1"/>
    <col min="9478" max="9478" width="11.00390625" style="156" customWidth="1"/>
    <col min="9479" max="9479" width="7.00390625" style="156" customWidth="1"/>
    <col min="9480" max="9480" width="9.140625" style="156" customWidth="1"/>
    <col min="9481" max="9481" width="11.8515625" style="156" customWidth="1"/>
    <col min="9482" max="9482" width="11.57421875" style="156" customWidth="1"/>
    <col min="9483" max="9483" width="12.57421875" style="156" customWidth="1"/>
    <col min="9484" max="9484" width="13.28125" style="156" customWidth="1"/>
    <col min="9485" max="9728" width="9.140625" style="156" customWidth="1"/>
    <col min="9729" max="9729" width="10.8515625" style="156" customWidth="1"/>
    <col min="9730" max="9730" width="11.421875" style="156" customWidth="1"/>
    <col min="9731" max="9731" width="10.57421875" style="156" customWidth="1"/>
    <col min="9732" max="9732" width="12.00390625" style="156" customWidth="1"/>
    <col min="9733" max="9733" width="3.7109375" style="156" customWidth="1"/>
    <col min="9734" max="9734" width="11.00390625" style="156" customWidth="1"/>
    <col min="9735" max="9735" width="7.00390625" style="156" customWidth="1"/>
    <col min="9736" max="9736" width="9.140625" style="156" customWidth="1"/>
    <col min="9737" max="9737" width="11.8515625" style="156" customWidth="1"/>
    <col min="9738" max="9738" width="11.57421875" style="156" customWidth="1"/>
    <col min="9739" max="9739" width="12.57421875" style="156" customWidth="1"/>
    <col min="9740" max="9740" width="13.28125" style="156" customWidth="1"/>
    <col min="9741" max="9984" width="9.140625" style="156" customWidth="1"/>
    <col min="9985" max="9985" width="10.8515625" style="156" customWidth="1"/>
    <col min="9986" max="9986" width="11.421875" style="156" customWidth="1"/>
    <col min="9987" max="9987" width="10.57421875" style="156" customWidth="1"/>
    <col min="9988" max="9988" width="12.00390625" style="156" customWidth="1"/>
    <col min="9989" max="9989" width="3.7109375" style="156" customWidth="1"/>
    <col min="9990" max="9990" width="11.00390625" style="156" customWidth="1"/>
    <col min="9991" max="9991" width="7.00390625" style="156" customWidth="1"/>
    <col min="9992" max="9992" width="9.140625" style="156" customWidth="1"/>
    <col min="9993" max="9993" width="11.8515625" style="156" customWidth="1"/>
    <col min="9994" max="9994" width="11.57421875" style="156" customWidth="1"/>
    <col min="9995" max="9995" width="12.57421875" style="156" customWidth="1"/>
    <col min="9996" max="9996" width="13.28125" style="156" customWidth="1"/>
    <col min="9997" max="10240" width="9.140625" style="156" customWidth="1"/>
    <col min="10241" max="10241" width="10.8515625" style="156" customWidth="1"/>
    <col min="10242" max="10242" width="11.421875" style="156" customWidth="1"/>
    <col min="10243" max="10243" width="10.57421875" style="156" customWidth="1"/>
    <col min="10244" max="10244" width="12.00390625" style="156" customWidth="1"/>
    <col min="10245" max="10245" width="3.7109375" style="156" customWidth="1"/>
    <col min="10246" max="10246" width="11.00390625" style="156" customWidth="1"/>
    <col min="10247" max="10247" width="7.00390625" style="156" customWidth="1"/>
    <col min="10248" max="10248" width="9.140625" style="156" customWidth="1"/>
    <col min="10249" max="10249" width="11.8515625" style="156" customWidth="1"/>
    <col min="10250" max="10250" width="11.57421875" style="156" customWidth="1"/>
    <col min="10251" max="10251" width="12.57421875" style="156" customWidth="1"/>
    <col min="10252" max="10252" width="13.28125" style="156" customWidth="1"/>
    <col min="10253" max="10496" width="9.140625" style="156" customWidth="1"/>
    <col min="10497" max="10497" width="10.8515625" style="156" customWidth="1"/>
    <col min="10498" max="10498" width="11.421875" style="156" customWidth="1"/>
    <col min="10499" max="10499" width="10.57421875" style="156" customWidth="1"/>
    <col min="10500" max="10500" width="12.00390625" style="156" customWidth="1"/>
    <col min="10501" max="10501" width="3.7109375" style="156" customWidth="1"/>
    <col min="10502" max="10502" width="11.00390625" style="156" customWidth="1"/>
    <col min="10503" max="10503" width="7.00390625" style="156" customWidth="1"/>
    <col min="10504" max="10504" width="9.140625" style="156" customWidth="1"/>
    <col min="10505" max="10505" width="11.8515625" style="156" customWidth="1"/>
    <col min="10506" max="10506" width="11.57421875" style="156" customWidth="1"/>
    <col min="10507" max="10507" width="12.57421875" style="156" customWidth="1"/>
    <col min="10508" max="10508" width="13.28125" style="156" customWidth="1"/>
    <col min="10509" max="10752" width="9.140625" style="156" customWidth="1"/>
    <col min="10753" max="10753" width="10.8515625" style="156" customWidth="1"/>
    <col min="10754" max="10754" width="11.421875" style="156" customWidth="1"/>
    <col min="10755" max="10755" width="10.57421875" style="156" customWidth="1"/>
    <col min="10756" max="10756" width="12.00390625" style="156" customWidth="1"/>
    <col min="10757" max="10757" width="3.7109375" style="156" customWidth="1"/>
    <col min="10758" max="10758" width="11.00390625" style="156" customWidth="1"/>
    <col min="10759" max="10759" width="7.00390625" style="156" customWidth="1"/>
    <col min="10760" max="10760" width="9.140625" style="156" customWidth="1"/>
    <col min="10761" max="10761" width="11.8515625" style="156" customWidth="1"/>
    <col min="10762" max="10762" width="11.57421875" style="156" customWidth="1"/>
    <col min="10763" max="10763" width="12.57421875" style="156" customWidth="1"/>
    <col min="10764" max="10764" width="13.28125" style="156" customWidth="1"/>
    <col min="10765" max="11008" width="9.140625" style="156" customWidth="1"/>
    <col min="11009" max="11009" width="10.8515625" style="156" customWidth="1"/>
    <col min="11010" max="11010" width="11.421875" style="156" customWidth="1"/>
    <col min="11011" max="11011" width="10.57421875" style="156" customWidth="1"/>
    <col min="11012" max="11012" width="12.00390625" style="156" customWidth="1"/>
    <col min="11013" max="11013" width="3.7109375" style="156" customWidth="1"/>
    <col min="11014" max="11014" width="11.00390625" style="156" customWidth="1"/>
    <col min="11015" max="11015" width="7.00390625" style="156" customWidth="1"/>
    <col min="11016" max="11016" width="9.140625" style="156" customWidth="1"/>
    <col min="11017" max="11017" width="11.8515625" style="156" customWidth="1"/>
    <col min="11018" max="11018" width="11.57421875" style="156" customWidth="1"/>
    <col min="11019" max="11019" width="12.57421875" style="156" customWidth="1"/>
    <col min="11020" max="11020" width="13.28125" style="156" customWidth="1"/>
    <col min="11021" max="11264" width="9.140625" style="156" customWidth="1"/>
    <col min="11265" max="11265" width="10.8515625" style="156" customWidth="1"/>
    <col min="11266" max="11266" width="11.421875" style="156" customWidth="1"/>
    <col min="11267" max="11267" width="10.57421875" style="156" customWidth="1"/>
    <col min="11268" max="11268" width="12.00390625" style="156" customWidth="1"/>
    <col min="11269" max="11269" width="3.7109375" style="156" customWidth="1"/>
    <col min="11270" max="11270" width="11.00390625" style="156" customWidth="1"/>
    <col min="11271" max="11271" width="7.00390625" style="156" customWidth="1"/>
    <col min="11272" max="11272" width="9.140625" style="156" customWidth="1"/>
    <col min="11273" max="11273" width="11.8515625" style="156" customWidth="1"/>
    <col min="11274" max="11274" width="11.57421875" style="156" customWidth="1"/>
    <col min="11275" max="11275" width="12.57421875" style="156" customWidth="1"/>
    <col min="11276" max="11276" width="13.28125" style="156" customWidth="1"/>
    <col min="11277" max="11520" width="9.140625" style="156" customWidth="1"/>
    <col min="11521" max="11521" width="10.8515625" style="156" customWidth="1"/>
    <col min="11522" max="11522" width="11.421875" style="156" customWidth="1"/>
    <col min="11523" max="11523" width="10.57421875" style="156" customWidth="1"/>
    <col min="11524" max="11524" width="12.00390625" style="156" customWidth="1"/>
    <col min="11525" max="11525" width="3.7109375" style="156" customWidth="1"/>
    <col min="11526" max="11526" width="11.00390625" style="156" customWidth="1"/>
    <col min="11527" max="11527" width="7.00390625" style="156" customWidth="1"/>
    <col min="11528" max="11528" width="9.140625" style="156" customWidth="1"/>
    <col min="11529" max="11529" width="11.8515625" style="156" customWidth="1"/>
    <col min="11530" max="11530" width="11.57421875" style="156" customWidth="1"/>
    <col min="11531" max="11531" width="12.57421875" style="156" customWidth="1"/>
    <col min="11532" max="11532" width="13.28125" style="156" customWidth="1"/>
    <col min="11533" max="11776" width="9.140625" style="156" customWidth="1"/>
    <col min="11777" max="11777" width="10.8515625" style="156" customWidth="1"/>
    <col min="11778" max="11778" width="11.421875" style="156" customWidth="1"/>
    <col min="11779" max="11779" width="10.57421875" style="156" customWidth="1"/>
    <col min="11780" max="11780" width="12.00390625" style="156" customWidth="1"/>
    <col min="11781" max="11781" width="3.7109375" style="156" customWidth="1"/>
    <col min="11782" max="11782" width="11.00390625" style="156" customWidth="1"/>
    <col min="11783" max="11783" width="7.00390625" style="156" customWidth="1"/>
    <col min="11784" max="11784" width="9.140625" style="156" customWidth="1"/>
    <col min="11785" max="11785" width="11.8515625" style="156" customWidth="1"/>
    <col min="11786" max="11786" width="11.57421875" style="156" customWidth="1"/>
    <col min="11787" max="11787" width="12.57421875" style="156" customWidth="1"/>
    <col min="11788" max="11788" width="13.28125" style="156" customWidth="1"/>
    <col min="11789" max="12032" width="9.140625" style="156" customWidth="1"/>
    <col min="12033" max="12033" width="10.8515625" style="156" customWidth="1"/>
    <col min="12034" max="12034" width="11.421875" style="156" customWidth="1"/>
    <col min="12035" max="12035" width="10.57421875" style="156" customWidth="1"/>
    <col min="12036" max="12036" width="12.00390625" style="156" customWidth="1"/>
    <col min="12037" max="12037" width="3.7109375" style="156" customWidth="1"/>
    <col min="12038" max="12038" width="11.00390625" style="156" customWidth="1"/>
    <col min="12039" max="12039" width="7.00390625" style="156" customWidth="1"/>
    <col min="12040" max="12040" width="9.140625" style="156" customWidth="1"/>
    <col min="12041" max="12041" width="11.8515625" style="156" customWidth="1"/>
    <col min="12042" max="12042" width="11.57421875" style="156" customWidth="1"/>
    <col min="12043" max="12043" width="12.57421875" style="156" customWidth="1"/>
    <col min="12044" max="12044" width="13.28125" style="156" customWidth="1"/>
    <col min="12045" max="12288" width="9.140625" style="156" customWidth="1"/>
    <col min="12289" max="12289" width="10.8515625" style="156" customWidth="1"/>
    <col min="12290" max="12290" width="11.421875" style="156" customWidth="1"/>
    <col min="12291" max="12291" width="10.57421875" style="156" customWidth="1"/>
    <col min="12292" max="12292" width="12.00390625" style="156" customWidth="1"/>
    <col min="12293" max="12293" width="3.7109375" style="156" customWidth="1"/>
    <col min="12294" max="12294" width="11.00390625" style="156" customWidth="1"/>
    <col min="12295" max="12295" width="7.00390625" style="156" customWidth="1"/>
    <col min="12296" max="12296" width="9.140625" style="156" customWidth="1"/>
    <col min="12297" max="12297" width="11.8515625" style="156" customWidth="1"/>
    <col min="12298" max="12298" width="11.57421875" style="156" customWidth="1"/>
    <col min="12299" max="12299" width="12.57421875" style="156" customWidth="1"/>
    <col min="12300" max="12300" width="13.28125" style="156" customWidth="1"/>
    <col min="12301" max="12544" width="9.140625" style="156" customWidth="1"/>
    <col min="12545" max="12545" width="10.8515625" style="156" customWidth="1"/>
    <col min="12546" max="12546" width="11.421875" style="156" customWidth="1"/>
    <col min="12547" max="12547" width="10.57421875" style="156" customWidth="1"/>
    <col min="12548" max="12548" width="12.00390625" style="156" customWidth="1"/>
    <col min="12549" max="12549" width="3.7109375" style="156" customWidth="1"/>
    <col min="12550" max="12550" width="11.00390625" style="156" customWidth="1"/>
    <col min="12551" max="12551" width="7.00390625" style="156" customWidth="1"/>
    <col min="12552" max="12552" width="9.140625" style="156" customWidth="1"/>
    <col min="12553" max="12553" width="11.8515625" style="156" customWidth="1"/>
    <col min="12554" max="12554" width="11.57421875" style="156" customWidth="1"/>
    <col min="12555" max="12555" width="12.57421875" style="156" customWidth="1"/>
    <col min="12556" max="12556" width="13.28125" style="156" customWidth="1"/>
    <col min="12557" max="12800" width="9.140625" style="156" customWidth="1"/>
    <col min="12801" max="12801" width="10.8515625" style="156" customWidth="1"/>
    <col min="12802" max="12802" width="11.421875" style="156" customWidth="1"/>
    <col min="12803" max="12803" width="10.57421875" style="156" customWidth="1"/>
    <col min="12804" max="12804" width="12.00390625" style="156" customWidth="1"/>
    <col min="12805" max="12805" width="3.7109375" style="156" customWidth="1"/>
    <col min="12806" max="12806" width="11.00390625" style="156" customWidth="1"/>
    <col min="12807" max="12807" width="7.00390625" style="156" customWidth="1"/>
    <col min="12808" max="12808" width="9.140625" style="156" customWidth="1"/>
    <col min="12809" max="12809" width="11.8515625" style="156" customWidth="1"/>
    <col min="12810" max="12810" width="11.57421875" style="156" customWidth="1"/>
    <col min="12811" max="12811" width="12.57421875" style="156" customWidth="1"/>
    <col min="12812" max="12812" width="13.28125" style="156" customWidth="1"/>
    <col min="12813" max="13056" width="9.140625" style="156" customWidth="1"/>
    <col min="13057" max="13057" width="10.8515625" style="156" customWidth="1"/>
    <col min="13058" max="13058" width="11.421875" style="156" customWidth="1"/>
    <col min="13059" max="13059" width="10.57421875" style="156" customWidth="1"/>
    <col min="13060" max="13060" width="12.00390625" style="156" customWidth="1"/>
    <col min="13061" max="13061" width="3.7109375" style="156" customWidth="1"/>
    <col min="13062" max="13062" width="11.00390625" style="156" customWidth="1"/>
    <col min="13063" max="13063" width="7.00390625" style="156" customWidth="1"/>
    <col min="13064" max="13064" width="9.140625" style="156" customWidth="1"/>
    <col min="13065" max="13065" width="11.8515625" style="156" customWidth="1"/>
    <col min="13066" max="13066" width="11.57421875" style="156" customWidth="1"/>
    <col min="13067" max="13067" width="12.57421875" style="156" customWidth="1"/>
    <col min="13068" max="13068" width="13.28125" style="156" customWidth="1"/>
    <col min="13069" max="13312" width="9.140625" style="156" customWidth="1"/>
    <col min="13313" max="13313" width="10.8515625" style="156" customWidth="1"/>
    <col min="13314" max="13314" width="11.421875" style="156" customWidth="1"/>
    <col min="13315" max="13315" width="10.57421875" style="156" customWidth="1"/>
    <col min="13316" max="13316" width="12.00390625" style="156" customWidth="1"/>
    <col min="13317" max="13317" width="3.7109375" style="156" customWidth="1"/>
    <col min="13318" max="13318" width="11.00390625" style="156" customWidth="1"/>
    <col min="13319" max="13319" width="7.00390625" style="156" customWidth="1"/>
    <col min="13320" max="13320" width="9.140625" style="156" customWidth="1"/>
    <col min="13321" max="13321" width="11.8515625" style="156" customWidth="1"/>
    <col min="13322" max="13322" width="11.57421875" style="156" customWidth="1"/>
    <col min="13323" max="13323" width="12.57421875" style="156" customWidth="1"/>
    <col min="13324" max="13324" width="13.28125" style="156" customWidth="1"/>
    <col min="13325" max="13568" width="9.140625" style="156" customWidth="1"/>
    <col min="13569" max="13569" width="10.8515625" style="156" customWidth="1"/>
    <col min="13570" max="13570" width="11.421875" style="156" customWidth="1"/>
    <col min="13571" max="13571" width="10.57421875" style="156" customWidth="1"/>
    <col min="13572" max="13572" width="12.00390625" style="156" customWidth="1"/>
    <col min="13573" max="13573" width="3.7109375" style="156" customWidth="1"/>
    <col min="13574" max="13574" width="11.00390625" style="156" customWidth="1"/>
    <col min="13575" max="13575" width="7.00390625" style="156" customWidth="1"/>
    <col min="13576" max="13576" width="9.140625" style="156" customWidth="1"/>
    <col min="13577" max="13577" width="11.8515625" style="156" customWidth="1"/>
    <col min="13578" max="13578" width="11.57421875" style="156" customWidth="1"/>
    <col min="13579" max="13579" width="12.57421875" style="156" customWidth="1"/>
    <col min="13580" max="13580" width="13.28125" style="156" customWidth="1"/>
    <col min="13581" max="13824" width="9.140625" style="156" customWidth="1"/>
    <col min="13825" max="13825" width="10.8515625" style="156" customWidth="1"/>
    <col min="13826" max="13826" width="11.421875" style="156" customWidth="1"/>
    <col min="13827" max="13827" width="10.57421875" style="156" customWidth="1"/>
    <col min="13828" max="13828" width="12.00390625" style="156" customWidth="1"/>
    <col min="13829" max="13829" width="3.7109375" style="156" customWidth="1"/>
    <col min="13830" max="13830" width="11.00390625" style="156" customWidth="1"/>
    <col min="13831" max="13831" width="7.00390625" style="156" customWidth="1"/>
    <col min="13832" max="13832" width="9.140625" style="156" customWidth="1"/>
    <col min="13833" max="13833" width="11.8515625" style="156" customWidth="1"/>
    <col min="13834" max="13834" width="11.57421875" style="156" customWidth="1"/>
    <col min="13835" max="13835" width="12.57421875" style="156" customWidth="1"/>
    <col min="13836" max="13836" width="13.28125" style="156" customWidth="1"/>
    <col min="13837" max="14080" width="9.140625" style="156" customWidth="1"/>
    <col min="14081" max="14081" width="10.8515625" style="156" customWidth="1"/>
    <col min="14082" max="14082" width="11.421875" style="156" customWidth="1"/>
    <col min="14083" max="14083" width="10.57421875" style="156" customWidth="1"/>
    <col min="14084" max="14084" width="12.00390625" style="156" customWidth="1"/>
    <col min="14085" max="14085" width="3.7109375" style="156" customWidth="1"/>
    <col min="14086" max="14086" width="11.00390625" style="156" customWidth="1"/>
    <col min="14087" max="14087" width="7.00390625" style="156" customWidth="1"/>
    <col min="14088" max="14088" width="9.140625" style="156" customWidth="1"/>
    <col min="14089" max="14089" width="11.8515625" style="156" customWidth="1"/>
    <col min="14090" max="14090" width="11.57421875" style="156" customWidth="1"/>
    <col min="14091" max="14091" width="12.57421875" style="156" customWidth="1"/>
    <col min="14092" max="14092" width="13.28125" style="156" customWidth="1"/>
    <col min="14093" max="14336" width="9.140625" style="156" customWidth="1"/>
    <col min="14337" max="14337" width="10.8515625" style="156" customWidth="1"/>
    <col min="14338" max="14338" width="11.421875" style="156" customWidth="1"/>
    <col min="14339" max="14339" width="10.57421875" style="156" customWidth="1"/>
    <col min="14340" max="14340" width="12.00390625" style="156" customWidth="1"/>
    <col min="14341" max="14341" width="3.7109375" style="156" customWidth="1"/>
    <col min="14342" max="14342" width="11.00390625" style="156" customWidth="1"/>
    <col min="14343" max="14343" width="7.00390625" style="156" customWidth="1"/>
    <col min="14344" max="14344" width="9.140625" style="156" customWidth="1"/>
    <col min="14345" max="14345" width="11.8515625" style="156" customWidth="1"/>
    <col min="14346" max="14346" width="11.57421875" style="156" customWidth="1"/>
    <col min="14347" max="14347" width="12.57421875" style="156" customWidth="1"/>
    <col min="14348" max="14348" width="13.28125" style="156" customWidth="1"/>
    <col min="14349" max="14592" width="9.140625" style="156" customWidth="1"/>
    <col min="14593" max="14593" width="10.8515625" style="156" customWidth="1"/>
    <col min="14594" max="14594" width="11.421875" style="156" customWidth="1"/>
    <col min="14595" max="14595" width="10.57421875" style="156" customWidth="1"/>
    <col min="14596" max="14596" width="12.00390625" style="156" customWidth="1"/>
    <col min="14597" max="14597" width="3.7109375" style="156" customWidth="1"/>
    <col min="14598" max="14598" width="11.00390625" style="156" customWidth="1"/>
    <col min="14599" max="14599" width="7.00390625" style="156" customWidth="1"/>
    <col min="14600" max="14600" width="9.140625" style="156" customWidth="1"/>
    <col min="14601" max="14601" width="11.8515625" style="156" customWidth="1"/>
    <col min="14602" max="14602" width="11.57421875" style="156" customWidth="1"/>
    <col min="14603" max="14603" width="12.57421875" style="156" customWidth="1"/>
    <col min="14604" max="14604" width="13.28125" style="156" customWidth="1"/>
    <col min="14605" max="14848" width="9.140625" style="156" customWidth="1"/>
    <col min="14849" max="14849" width="10.8515625" style="156" customWidth="1"/>
    <col min="14850" max="14850" width="11.421875" style="156" customWidth="1"/>
    <col min="14851" max="14851" width="10.57421875" style="156" customWidth="1"/>
    <col min="14852" max="14852" width="12.00390625" style="156" customWidth="1"/>
    <col min="14853" max="14853" width="3.7109375" style="156" customWidth="1"/>
    <col min="14854" max="14854" width="11.00390625" style="156" customWidth="1"/>
    <col min="14855" max="14855" width="7.00390625" style="156" customWidth="1"/>
    <col min="14856" max="14856" width="9.140625" style="156" customWidth="1"/>
    <col min="14857" max="14857" width="11.8515625" style="156" customWidth="1"/>
    <col min="14858" max="14858" width="11.57421875" style="156" customWidth="1"/>
    <col min="14859" max="14859" width="12.57421875" style="156" customWidth="1"/>
    <col min="14860" max="14860" width="13.28125" style="156" customWidth="1"/>
    <col min="14861" max="15104" width="9.140625" style="156" customWidth="1"/>
    <col min="15105" max="15105" width="10.8515625" style="156" customWidth="1"/>
    <col min="15106" max="15106" width="11.421875" style="156" customWidth="1"/>
    <col min="15107" max="15107" width="10.57421875" style="156" customWidth="1"/>
    <col min="15108" max="15108" width="12.00390625" style="156" customWidth="1"/>
    <col min="15109" max="15109" width="3.7109375" style="156" customWidth="1"/>
    <col min="15110" max="15110" width="11.00390625" style="156" customWidth="1"/>
    <col min="15111" max="15111" width="7.00390625" style="156" customWidth="1"/>
    <col min="15112" max="15112" width="9.140625" style="156" customWidth="1"/>
    <col min="15113" max="15113" width="11.8515625" style="156" customWidth="1"/>
    <col min="15114" max="15114" width="11.57421875" style="156" customWidth="1"/>
    <col min="15115" max="15115" width="12.57421875" style="156" customWidth="1"/>
    <col min="15116" max="15116" width="13.28125" style="156" customWidth="1"/>
    <col min="15117" max="15360" width="9.140625" style="156" customWidth="1"/>
    <col min="15361" max="15361" width="10.8515625" style="156" customWidth="1"/>
    <col min="15362" max="15362" width="11.421875" style="156" customWidth="1"/>
    <col min="15363" max="15363" width="10.57421875" style="156" customWidth="1"/>
    <col min="15364" max="15364" width="12.00390625" style="156" customWidth="1"/>
    <col min="15365" max="15365" width="3.7109375" style="156" customWidth="1"/>
    <col min="15366" max="15366" width="11.00390625" style="156" customWidth="1"/>
    <col min="15367" max="15367" width="7.00390625" style="156" customWidth="1"/>
    <col min="15368" max="15368" width="9.140625" style="156" customWidth="1"/>
    <col min="15369" max="15369" width="11.8515625" style="156" customWidth="1"/>
    <col min="15370" max="15370" width="11.57421875" style="156" customWidth="1"/>
    <col min="15371" max="15371" width="12.57421875" style="156" customWidth="1"/>
    <col min="15372" max="15372" width="13.28125" style="156" customWidth="1"/>
    <col min="15373" max="15616" width="9.140625" style="156" customWidth="1"/>
    <col min="15617" max="15617" width="10.8515625" style="156" customWidth="1"/>
    <col min="15618" max="15618" width="11.421875" style="156" customWidth="1"/>
    <col min="15619" max="15619" width="10.57421875" style="156" customWidth="1"/>
    <col min="15620" max="15620" width="12.00390625" style="156" customWidth="1"/>
    <col min="15621" max="15621" width="3.7109375" style="156" customWidth="1"/>
    <col min="15622" max="15622" width="11.00390625" style="156" customWidth="1"/>
    <col min="15623" max="15623" width="7.00390625" style="156" customWidth="1"/>
    <col min="15624" max="15624" width="9.140625" style="156" customWidth="1"/>
    <col min="15625" max="15625" width="11.8515625" style="156" customWidth="1"/>
    <col min="15626" max="15626" width="11.57421875" style="156" customWidth="1"/>
    <col min="15627" max="15627" width="12.57421875" style="156" customWidth="1"/>
    <col min="15628" max="15628" width="13.28125" style="156" customWidth="1"/>
    <col min="15629" max="15872" width="9.140625" style="156" customWidth="1"/>
    <col min="15873" max="15873" width="10.8515625" style="156" customWidth="1"/>
    <col min="15874" max="15874" width="11.421875" style="156" customWidth="1"/>
    <col min="15875" max="15875" width="10.57421875" style="156" customWidth="1"/>
    <col min="15876" max="15876" width="12.00390625" style="156" customWidth="1"/>
    <col min="15877" max="15877" width="3.7109375" style="156" customWidth="1"/>
    <col min="15878" max="15878" width="11.00390625" style="156" customWidth="1"/>
    <col min="15879" max="15879" width="7.00390625" style="156" customWidth="1"/>
    <col min="15880" max="15880" width="9.140625" style="156" customWidth="1"/>
    <col min="15881" max="15881" width="11.8515625" style="156" customWidth="1"/>
    <col min="15882" max="15882" width="11.57421875" style="156" customWidth="1"/>
    <col min="15883" max="15883" width="12.57421875" style="156" customWidth="1"/>
    <col min="15884" max="15884" width="13.28125" style="156" customWidth="1"/>
    <col min="15885" max="16128" width="9.140625" style="156" customWidth="1"/>
    <col min="16129" max="16129" width="10.8515625" style="156" customWidth="1"/>
    <col min="16130" max="16130" width="11.421875" style="156" customWidth="1"/>
    <col min="16131" max="16131" width="10.57421875" style="156" customWidth="1"/>
    <col min="16132" max="16132" width="12.00390625" style="156" customWidth="1"/>
    <col min="16133" max="16133" width="3.7109375" style="156" customWidth="1"/>
    <col min="16134" max="16134" width="11.00390625" style="156" customWidth="1"/>
    <col min="16135" max="16135" width="7.00390625" style="156" customWidth="1"/>
    <col min="16136" max="16136" width="9.140625" style="156" customWidth="1"/>
    <col min="16137" max="16137" width="11.8515625" style="156" customWidth="1"/>
    <col min="16138" max="16138" width="11.57421875" style="156" customWidth="1"/>
    <col min="16139" max="16139" width="12.57421875" style="156" customWidth="1"/>
    <col min="16140" max="16140" width="13.28125" style="156" customWidth="1"/>
    <col min="16141" max="16384" width="9.140625" style="156" customWidth="1"/>
  </cols>
  <sheetData>
    <row r="1" spans="1:13" ht="20.25">
      <c r="A1" s="150"/>
      <c r="B1" s="150"/>
      <c r="C1" s="151"/>
      <c r="D1" s="152"/>
      <c r="E1" s="278" t="s">
        <v>82</v>
      </c>
      <c r="F1" s="278"/>
      <c r="G1" s="278"/>
      <c r="H1" s="278"/>
      <c r="I1" s="278"/>
      <c r="J1" s="153"/>
      <c r="K1" s="153" t="s">
        <v>27</v>
      </c>
      <c r="L1" s="154"/>
      <c r="M1" s="155"/>
    </row>
    <row r="2" spans="1:13" ht="15.75">
      <c r="A2" s="150"/>
      <c r="B2" s="150"/>
      <c r="C2" s="151"/>
      <c r="D2" s="157"/>
      <c r="E2" s="158"/>
      <c r="F2" s="224"/>
      <c r="G2" s="225" t="s">
        <v>68</v>
      </c>
      <c r="H2" s="225"/>
      <c r="I2" s="226"/>
      <c r="J2" s="159"/>
      <c r="K2" s="160"/>
      <c r="L2" s="160"/>
      <c r="M2" s="155"/>
    </row>
    <row r="3" spans="1:13" ht="12.75">
      <c r="A3" s="150"/>
      <c r="B3" s="150"/>
      <c r="C3" s="151"/>
      <c r="D3" s="161" t="s">
        <v>29</v>
      </c>
      <c r="E3" s="161"/>
      <c r="F3" s="162" t="s">
        <v>14</v>
      </c>
      <c r="G3" s="161"/>
      <c r="H3" s="162"/>
      <c r="I3" s="161" t="s">
        <v>31</v>
      </c>
      <c r="J3" s="163"/>
      <c r="K3" s="162"/>
      <c r="L3" s="164" t="s">
        <v>33</v>
      </c>
      <c r="M3" s="155"/>
    </row>
    <row r="4" spans="1:13" ht="13.8" thickBot="1">
      <c r="A4" s="165"/>
      <c r="B4" s="165"/>
      <c r="C4" s="166"/>
      <c r="D4" s="167" t="s">
        <v>60</v>
      </c>
      <c r="E4" s="167"/>
      <c r="F4" s="168"/>
      <c r="G4" s="168"/>
      <c r="H4" s="169"/>
      <c r="I4" s="170"/>
      <c r="J4" s="171"/>
      <c r="K4" s="172"/>
      <c r="L4" s="173" t="s">
        <v>34</v>
      </c>
      <c r="M4" s="155"/>
    </row>
    <row r="5" spans="1:12" ht="12.75">
      <c r="A5" s="174"/>
      <c r="B5" s="174"/>
      <c r="C5" s="175"/>
      <c r="D5" s="174"/>
      <c r="E5" s="174"/>
      <c r="F5" s="176" t="s">
        <v>12</v>
      </c>
      <c r="G5" s="176" t="s">
        <v>13</v>
      </c>
      <c r="H5" s="176" t="s">
        <v>14</v>
      </c>
      <c r="I5" s="174"/>
      <c r="J5" s="174"/>
      <c r="K5" s="174"/>
      <c r="L5" s="174"/>
    </row>
    <row r="6" spans="1:12" ht="12.75">
      <c r="A6" s="150"/>
      <c r="B6" s="150"/>
      <c r="C6" s="151"/>
      <c r="D6" s="177"/>
      <c r="E6" s="178"/>
      <c r="F6" s="177"/>
      <c r="G6" s="177"/>
      <c r="H6" s="177"/>
      <c r="I6" s="150"/>
      <c r="J6" s="150"/>
      <c r="K6" s="150"/>
      <c r="L6" s="150"/>
    </row>
    <row r="7" spans="1:12" ht="12.75">
      <c r="A7" s="150"/>
      <c r="B7" s="177"/>
      <c r="C7" s="179"/>
      <c r="D7" s="180"/>
      <c r="E7" s="181">
        <v>1</v>
      </c>
      <c r="F7" s="238" t="s">
        <v>85</v>
      </c>
      <c r="G7" s="182"/>
      <c r="H7" s="182"/>
      <c r="I7" s="179"/>
      <c r="J7" s="179"/>
      <c r="K7" s="179"/>
      <c r="L7" s="150"/>
    </row>
    <row r="8" spans="1:12" ht="12.75">
      <c r="A8" s="183"/>
      <c r="B8" s="184"/>
      <c r="C8" s="185"/>
      <c r="D8" s="186"/>
      <c r="E8" s="187"/>
      <c r="F8" s="188"/>
      <c r="G8" s="188"/>
      <c r="H8" s="189"/>
      <c r="I8" s="238" t="s">
        <v>85</v>
      </c>
      <c r="J8" s="184"/>
      <c r="K8" s="184"/>
      <c r="L8" s="183"/>
    </row>
    <row r="9" spans="1:12" ht="13.8">
      <c r="A9" s="183"/>
      <c r="B9" s="184"/>
      <c r="C9" s="190"/>
      <c r="D9" s="184"/>
      <c r="E9" s="191" t="s">
        <v>61</v>
      </c>
      <c r="F9" s="192" t="s">
        <v>45</v>
      </c>
      <c r="G9" s="192"/>
      <c r="H9" s="193"/>
      <c r="I9" s="185"/>
      <c r="J9" s="194"/>
      <c r="K9" s="184"/>
      <c r="L9" s="183"/>
    </row>
    <row r="10" spans="1:12" ht="12.75">
      <c r="A10" s="183"/>
      <c r="B10" s="184"/>
      <c r="C10" s="238" t="s">
        <v>91</v>
      </c>
      <c r="D10" s="194"/>
      <c r="E10" s="195"/>
      <c r="F10" s="183"/>
      <c r="G10" s="188"/>
      <c r="H10" s="196"/>
      <c r="I10" s="190"/>
      <c r="J10" s="238" t="s">
        <v>89</v>
      </c>
      <c r="K10" s="184"/>
      <c r="L10" s="183"/>
    </row>
    <row r="11" spans="1:17" ht="15.75" customHeight="1">
      <c r="A11" s="183"/>
      <c r="B11" s="197"/>
      <c r="C11" s="198"/>
      <c r="D11" s="184"/>
      <c r="E11" s="199" t="s">
        <v>62</v>
      </c>
      <c r="F11" s="238" t="s">
        <v>89</v>
      </c>
      <c r="G11" s="182"/>
      <c r="H11" s="182"/>
      <c r="I11" s="185"/>
      <c r="J11" s="200" t="s">
        <v>133</v>
      </c>
      <c r="K11" s="194"/>
      <c r="L11" s="183"/>
      <c r="N11"/>
      <c r="Q11"/>
    </row>
    <row r="12" spans="1:17" ht="12.75">
      <c r="A12" s="183"/>
      <c r="B12" s="197"/>
      <c r="C12" s="190"/>
      <c r="D12" s="201"/>
      <c r="E12" s="202"/>
      <c r="F12" s="183"/>
      <c r="G12" s="188"/>
      <c r="H12" s="189"/>
      <c r="I12" s="238" t="s">
        <v>89</v>
      </c>
      <c r="J12" s="213"/>
      <c r="K12" s="184"/>
      <c r="L12" s="183"/>
      <c r="N12"/>
      <c r="Q12"/>
    </row>
    <row r="13" spans="1:14" ht="12.75">
      <c r="A13" s="183"/>
      <c r="B13" s="197"/>
      <c r="C13" s="185"/>
      <c r="D13" s="184"/>
      <c r="E13" s="205" t="s">
        <v>63</v>
      </c>
      <c r="F13" s="238" t="s">
        <v>91</v>
      </c>
      <c r="G13" s="182"/>
      <c r="H13" s="182"/>
      <c r="I13" s="206" t="s">
        <v>130</v>
      </c>
      <c r="J13" s="190"/>
      <c r="K13" s="184"/>
      <c r="L13" s="183"/>
      <c r="N13"/>
    </row>
    <row r="14" spans="1:14" ht="12.75">
      <c r="A14" s="183"/>
      <c r="B14" s="238" t="s">
        <v>91</v>
      </c>
      <c r="C14" s="207"/>
      <c r="D14" s="184"/>
      <c r="E14" s="195"/>
      <c r="F14" s="188"/>
      <c r="G14" s="188"/>
      <c r="H14" s="196"/>
      <c r="I14" s="185"/>
      <c r="J14" s="190"/>
      <c r="K14" s="238" t="s">
        <v>89</v>
      </c>
      <c r="L14" s="183"/>
      <c r="N14"/>
    </row>
    <row r="15" spans="1:12" ht="12.75">
      <c r="A15" s="208"/>
      <c r="B15" s="190" t="s">
        <v>135</v>
      </c>
      <c r="C15" s="185"/>
      <c r="D15" s="184"/>
      <c r="E15" s="199" t="s">
        <v>64</v>
      </c>
      <c r="F15" s="238" t="s">
        <v>93</v>
      </c>
      <c r="G15" s="182"/>
      <c r="H15" s="182"/>
      <c r="I15" s="185"/>
      <c r="J15" s="190"/>
      <c r="K15" s="198" t="s">
        <v>130</v>
      </c>
      <c r="L15" s="183"/>
    </row>
    <row r="16" spans="1:14" ht="12.75">
      <c r="A16" s="208"/>
      <c r="B16" s="190"/>
      <c r="C16" s="185"/>
      <c r="D16" s="182"/>
      <c r="E16" s="187"/>
      <c r="F16" s="188"/>
      <c r="G16" s="188"/>
      <c r="H16" s="189"/>
      <c r="I16" s="238" t="s">
        <v>93</v>
      </c>
      <c r="J16" s="190"/>
      <c r="K16" s="190"/>
      <c r="L16" s="183"/>
      <c r="N16"/>
    </row>
    <row r="17" spans="1:12" ht="13.8">
      <c r="A17" s="208"/>
      <c r="B17" s="190"/>
      <c r="C17" s="190"/>
      <c r="D17" s="185"/>
      <c r="E17" s="191" t="s">
        <v>65</v>
      </c>
      <c r="F17" s="192" t="s">
        <v>45</v>
      </c>
      <c r="G17" s="182"/>
      <c r="H17" s="182"/>
      <c r="I17" s="212"/>
      <c r="J17" s="213"/>
      <c r="K17" s="190"/>
      <c r="L17" s="183"/>
    </row>
    <row r="18" spans="1:12" ht="12.75">
      <c r="A18" s="208"/>
      <c r="B18" s="190"/>
      <c r="C18" s="238" t="s">
        <v>93</v>
      </c>
      <c r="D18" s="207"/>
      <c r="E18" s="195"/>
      <c r="F18" s="188"/>
      <c r="G18" s="188"/>
      <c r="H18" s="196"/>
      <c r="I18" s="190"/>
      <c r="J18" s="238" t="s">
        <v>92</v>
      </c>
      <c r="K18" s="213"/>
      <c r="L18" s="183"/>
    </row>
    <row r="19" spans="1:12" ht="13.8">
      <c r="A19" s="208"/>
      <c r="B19" s="185"/>
      <c r="C19" s="198"/>
      <c r="D19" s="185"/>
      <c r="E19" s="199" t="s">
        <v>66</v>
      </c>
      <c r="F19" s="192" t="s">
        <v>45</v>
      </c>
      <c r="G19" s="215"/>
      <c r="H19" s="215"/>
      <c r="I19" s="185"/>
      <c r="J19" s="200" t="s">
        <v>110</v>
      </c>
      <c r="K19" s="185"/>
      <c r="L19" s="227"/>
    </row>
    <row r="20" spans="1:12" ht="13.8" thickBot="1">
      <c r="A20" s="183"/>
      <c r="B20" s="228"/>
      <c r="C20" s="190"/>
      <c r="D20" s="201"/>
      <c r="E20" s="187"/>
      <c r="F20" s="188"/>
      <c r="G20" s="188"/>
      <c r="H20" s="189"/>
      <c r="I20" s="238" t="s">
        <v>92</v>
      </c>
      <c r="J20" s="207"/>
      <c r="K20" s="190"/>
      <c r="L20" s="183"/>
    </row>
    <row r="21" spans="1:12" ht="17.4" customHeight="1" thickBot="1">
      <c r="A21" s="248" t="s">
        <v>90</v>
      </c>
      <c r="B21" s="280"/>
      <c r="C21" s="185"/>
      <c r="D21" s="185"/>
      <c r="E21" s="191" t="s">
        <v>67</v>
      </c>
      <c r="F21" s="238" t="s">
        <v>92</v>
      </c>
      <c r="G21" s="182"/>
      <c r="H21" s="182"/>
      <c r="I21" s="206"/>
      <c r="J21" s="185"/>
      <c r="K21" s="218"/>
      <c r="L21" s="248" t="s">
        <v>88</v>
      </c>
    </row>
    <row r="22" spans="1:12" ht="14.4" thickBot="1">
      <c r="A22" s="209">
        <v>41</v>
      </c>
      <c r="B22" s="219"/>
      <c r="C22" s="220"/>
      <c r="D22" s="220"/>
      <c r="E22" s="221"/>
      <c r="F22" s="188"/>
      <c r="G22" s="188"/>
      <c r="H22" s="196"/>
      <c r="I22" s="220"/>
      <c r="J22" s="220"/>
      <c r="K22" s="219"/>
      <c r="L22" s="210">
        <v>62</v>
      </c>
    </row>
    <row r="23" spans="1:12" ht="12.75">
      <c r="A23" s="229"/>
      <c r="B23" s="230"/>
      <c r="C23" s="220"/>
      <c r="D23" s="220"/>
      <c r="E23" s="191" t="s">
        <v>69</v>
      </c>
      <c r="F23" s="238" t="s">
        <v>88</v>
      </c>
      <c r="G23" s="182"/>
      <c r="H23" s="182"/>
      <c r="I23" s="220"/>
      <c r="J23" s="220"/>
      <c r="K23" s="220"/>
      <c r="L23" s="231"/>
    </row>
    <row r="24" spans="1:12" ht="12.75">
      <c r="A24" s="183"/>
      <c r="B24" s="207"/>
      <c r="C24" s="185"/>
      <c r="D24" s="232"/>
      <c r="E24" s="202"/>
      <c r="F24" s="188"/>
      <c r="G24" s="188"/>
      <c r="H24" s="189"/>
      <c r="I24" s="238" t="s">
        <v>88</v>
      </c>
      <c r="J24" s="185"/>
      <c r="K24" s="185"/>
      <c r="L24" s="233"/>
    </row>
    <row r="25" spans="1:12" ht="12" customHeight="1">
      <c r="A25" s="208"/>
      <c r="B25" s="185"/>
      <c r="C25" s="190"/>
      <c r="D25" s="185"/>
      <c r="E25" s="191" t="s">
        <v>70</v>
      </c>
      <c r="F25" s="192" t="s">
        <v>45</v>
      </c>
      <c r="G25" s="215"/>
      <c r="H25" s="215"/>
      <c r="I25" s="212"/>
      <c r="J25" s="207"/>
      <c r="K25" s="185"/>
      <c r="L25" s="233"/>
    </row>
    <row r="26" spans="1:12" ht="12.75">
      <c r="A26" s="208"/>
      <c r="B26" s="185"/>
      <c r="C26" s="182"/>
      <c r="D26" s="207"/>
      <c r="E26" s="195"/>
      <c r="F26" s="183"/>
      <c r="G26" s="188"/>
      <c r="H26" s="196"/>
      <c r="I26" s="190"/>
      <c r="J26" s="238" t="s">
        <v>88</v>
      </c>
      <c r="K26" s="185"/>
      <c r="L26" s="233"/>
    </row>
    <row r="27" spans="1:12" ht="14.25" customHeight="1">
      <c r="A27" s="208"/>
      <c r="B27" s="190"/>
      <c r="C27" s="198"/>
      <c r="D27" s="185"/>
      <c r="E27" s="199" t="s">
        <v>71</v>
      </c>
      <c r="F27" s="238" t="s">
        <v>90</v>
      </c>
      <c r="G27" s="234"/>
      <c r="H27" s="234"/>
      <c r="I27" s="185"/>
      <c r="J27" s="212" t="s">
        <v>112</v>
      </c>
      <c r="K27" s="190"/>
      <c r="L27" s="183"/>
    </row>
    <row r="28" spans="1:12" ht="12.75">
      <c r="A28" s="208"/>
      <c r="B28" s="190"/>
      <c r="C28" s="190"/>
      <c r="D28" s="214"/>
      <c r="E28" s="187"/>
      <c r="F28" s="183"/>
      <c r="G28" s="188"/>
      <c r="H28" s="189"/>
      <c r="I28" s="238" t="s">
        <v>90</v>
      </c>
      <c r="J28" s="213"/>
      <c r="K28" s="190"/>
      <c r="L28" s="183"/>
    </row>
    <row r="29" spans="1:12" ht="13.8">
      <c r="A29" s="208"/>
      <c r="B29" s="190"/>
      <c r="C29" s="185"/>
      <c r="D29" s="185"/>
      <c r="E29" s="191" t="s">
        <v>49</v>
      </c>
      <c r="F29" s="192" t="s">
        <v>45</v>
      </c>
      <c r="G29" s="182"/>
      <c r="H29" s="182"/>
      <c r="I29" s="206"/>
      <c r="J29" s="190"/>
      <c r="K29" s="190"/>
      <c r="L29" s="183"/>
    </row>
    <row r="30" spans="1:12" ht="16.5" customHeight="1">
      <c r="A30" s="208"/>
      <c r="B30" s="238" t="s">
        <v>90</v>
      </c>
      <c r="C30" s="207"/>
      <c r="D30" s="185"/>
      <c r="E30" s="195"/>
      <c r="F30" s="188"/>
      <c r="G30" s="188"/>
      <c r="H30" s="196"/>
      <c r="I30" s="185"/>
      <c r="J30" s="190"/>
      <c r="K30" s="238" t="s">
        <v>88</v>
      </c>
      <c r="L30" s="233"/>
    </row>
    <row r="31" spans="1:12" ht="12.75">
      <c r="A31" s="183"/>
      <c r="B31" s="190"/>
      <c r="C31" s="185"/>
      <c r="D31" s="185"/>
      <c r="E31" s="199" t="s">
        <v>72</v>
      </c>
      <c r="F31" s="238" t="s">
        <v>86</v>
      </c>
      <c r="G31" s="182"/>
      <c r="H31" s="182"/>
      <c r="I31" s="185"/>
      <c r="J31" s="190"/>
      <c r="K31" s="185" t="s">
        <v>112</v>
      </c>
      <c r="L31" s="183"/>
    </row>
    <row r="32" spans="1:12" ht="12.75">
      <c r="A32" s="183"/>
      <c r="B32" s="197"/>
      <c r="C32" s="185"/>
      <c r="D32" s="232"/>
      <c r="E32" s="187"/>
      <c r="F32" s="188"/>
      <c r="G32" s="188"/>
      <c r="H32" s="189"/>
      <c r="I32" s="238" t="s">
        <v>86</v>
      </c>
      <c r="J32" s="190"/>
      <c r="K32" s="184"/>
      <c r="L32" s="183"/>
    </row>
    <row r="33" spans="1:12" ht="13.8">
      <c r="A33" s="183"/>
      <c r="B33" s="197"/>
      <c r="C33" s="190"/>
      <c r="D33" s="185"/>
      <c r="E33" s="191" t="s">
        <v>73</v>
      </c>
      <c r="F33" s="192" t="s">
        <v>45</v>
      </c>
      <c r="G33" s="182"/>
      <c r="H33" s="182"/>
      <c r="I33" s="212"/>
      <c r="J33" s="213"/>
      <c r="K33" s="184"/>
      <c r="L33" s="183"/>
    </row>
    <row r="34" spans="1:12" ht="12.75">
      <c r="A34" s="183"/>
      <c r="B34" s="197"/>
      <c r="C34" s="182"/>
      <c r="D34" s="207"/>
      <c r="E34" s="195"/>
      <c r="F34" s="188"/>
      <c r="G34" s="188"/>
      <c r="H34" s="196"/>
      <c r="I34" s="190"/>
      <c r="J34" s="238" t="s">
        <v>87</v>
      </c>
      <c r="K34" s="194"/>
      <c r="L34" s="235"/>
    </row>
    <row r="35" spans="1:12" ht="13.8">
      <c r="A35" s="183"/>
      <c r="B35" s="184"/>
      <c r="C35" s="198"/>
      <c r="D35" s="185"/>
      <c r="E35" s="199" t="s">
        <v>74</v>
      </c>
      <c r="F35" s="192" t="s">
        <v>45</v>
      </c>
      <c r="G35" s="182"/>
      <c r="H35" s="182"/>
      <c r="I35" s="185"/>
      <c r="J35" s="207" t="s">
        <v>134</v>
      </c>
      <c r="K35" s="184"/>
      <c r="L35" s="235"/>
    </row>
    <row r="36" spans="1:12" ht="12.75">
      <c r="A36" s="183"/>
      <c r="B36" s="184"/>
      <c r="C36" s="190"/>
      <c r="D36" s="214"/>
      <c r="E36" s="187"/>
      <c r="F36" s="188"/>
      <c r="G36" s="188"/>
      <c r="H36" s="189"/>
      <c r="I36" s="238" t="s">
        <v>87</v>
      </c>
      <c r="J36" s="207"/>
      <c r="K36" s="184"/>
      <c r="L36" s="235"/>
    </row>
    <row r="37" spans="1:12" ht="13.8" customHeight="1">
      <c r="A37" s="183"/>
      <c r="B37" s="184"/>
      <c r="C37" s="185"/>
      <c r="D37" s="185"/>
      <c r="E37" s="191" t="s">
        <v>75</v>
      </c>
      <c r="F37" s="238" t="s">
        <v>87</v>
      </c>
      <c r="G37" s="182"/>
      <c r="H37" s="182"/>
      <c r="I37" s="206"/>
      <c r="J37" s="184"/>
      <c r="K37" s="184"/>
      <c r="L37" s="235"/>
    </row>
    <row r="38" spans="2:11" ht="14.25" customHeight="1">
      <c r="B38" s="150"/>
      <c r="C38" s="151"/>
      <c r="D38" s="177"/>
      <c r="E38" s="222"/>
      <c r="F38" s="177"/>
      <c r="G38" s="177"/>
      <c r="H38" s="223"/>
      <c r="I38" s="150"/>
      <c r="J38" s="150"/>
      <c r="K38" s="150"/>
    </row>
    <row r="39" spans="2:11" ht="12.75">
      <c r="B39" s="150"/>
      <c r="C39" s="151"/>
      <c r="D39" s="177"/>
      <c r="E39" s="222"/>
      <c r="F39" s="177"/>
      <c r="G39" s="177"/>
      <c r="H39" s="223"/>
      <c r="I39" s="150"/>
      <c r="J39" s="150"/>
      <c r="K39" s="150"/>
    </row>
  </sheetData>
  <mergeCells count="1">
    <mergeCell ref="E1:I1"/>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010F-144C-4557-BDC6-1B59279C0BBF}">
  <dimension ref="A1:M39"/>
  <sheetViews>
    <sheetView workbookViewId="0" topLeftCell="A7">
      <selection activeCell="P18" sqref="P18"/>
    </sheetView>
  </sheetViews>
  <sheetFormatPr defaultColWidth="9.140625" defaultRowHeight="12.75"/>
  <cols>
    <col min="1" max="1" width="22.140625" style="156" customWidth="1"/>
    <col min="2" max="2" width="11.421875" style="156" customWidth="1"/>
    <col min="3" max="3" width="10.57421875" style="156" customWidth="1"/>
    <col min="4" max="4" width="12.00390625" style="156" customWidth="1"/>
    <col min="5" max="5" width="3.7109375" style="156" customWidth="1"/>
    <col min="6" max="6" width="11.00390625" style="156" customWidth="1"/>
    <col min="7" max="7" width="9.28125" style="156" customWidth="1"/>
    <col min="8" max="8" width="9.140625" style="156" customWidth="1"/>
    <col min="9" max="9" width="11.8515625" style="156" customWidth="1"/>
    <col min="10" max="10" width="11.57421875" style="156" customWidth="1"/>
    <col min="11" max="11" width="12.57421875" style="156" customWidth="1"/>
    <col min="12" max="12" width="20.140625" style="156" customWidth="1"/>
    <col min="13" max="256" width="9.140625" style="156" customWidth="1"/>
    <col min="257" max="257" width="10.8515625" style="156" customWidth="1"/>
    <col min="258" max="258" width="11.421875" style="156" customWidth="1"/>
    <col min="259" max="259" width="10.57421875" style="156" customWidth="1"/>
    <col min="260" max="260" width="12.00390625" style="156" customWidth="1"/>
    <col min="261" max="261" width="3.7109375" style="156" customWidth="1"/>
    <col min="262" max="262" width="11.00390625" style="156" customWidth="1"/>
    <col min="263" max="263" width="7.00390625" style="156" customWidth="1"/>
    <col min="264" max="264" width="9.140625" style="156" customWidth="1"/>
    <col min="265" max="265" width="11.8515625" style="156" customWidth="1"/>
    <col min="266" max="266" width="11.57421875" style="156" customWidth="1"/>
    <col min="267" max="267" width="12.57421875" style="156" customWidth="1"/>
    <col min="268" max="268" width="13.28125" style="156" customWidth="1"/>
    <col min="269" max="512" width="9.140625" style="156" customWidth="1"/>
    <col min="513" max="513" width="10.8515625" style="156" customWidth="1"/>
    <col min="514" max="514" width="11.421875" style="156" customWidth="1"/>
    <col min="515" max="515" width="10.57421875" style="156" customWidth="1"/>
    <col min="516" max="516" width="12.00390625" style="156" customWidth="1"/>
    <col min="517" max="517" width="3.7109375" style="156" customWidth="1"/>
    <col min="518" max="518" width="11.00390625" style="156" customWidth="1"/>
    <col min="519" max="519" width="7.00390625" style="156" customWidth="1"/>
    <col min="520" max="520" width="9.140625" style="156" customWidth="1"/>
    <col min="521" max="521" width="11.8515625" style="156" customWidth="1"/>
    <col min="522" max="522" width="11.57421875" style="156" customWidth="1"/>
    <col min="523" max="523" width="12.57421875" style="156" customWidth="1"/>
    <col min="524" max="524" width="13.28125" style="156" customWidth="1"/>
    <col min="525" max="768" width="9.140625" style="156" customWidth="1"/>
    <col min="769" max="769" width="10.8515625" style="156" customWidth="1"/>
    <col min="770" max="770" width="11.421875" style="156" customWidth="1"/>
    <col min="771" max="771" width="10.57421875" style="156" customWidth="1"/>
    <col min="772" max="772" width="12.00390625" style="156" customWidth="1"/>
    <col min="773" max="773" width="3.7109375" style="156" customWidth="1"/>
    <col min="774" max="774" width="11.00390625" style="156" customWidth="1"/>
    <col min="775" max="775" width="7.00390625" style="156" customWidth="1"/>
    <col min="776" max="776" width="9.140625" style="156" customWidth="1"/>
    <col min="777" max="777" width="11.8515625" style="156" customWidth="1"/>
    <col min="778" max="778" width="11.57421875" style="156" customWidth="1"/>
    <col min="779" max="779" width="12.57421875" style="156" customWidth="1"/>
    <col min="780" max="780" width="13.28125" style="156" customWidth="1"/>
    <col min="781" max="1024" width="9.140625" style="156" customWidth="1"/>
    <col min="1025" max="1025" width="10.8515625" style="156" customWidth="1"/>
    <col min="1026" max="1026" width="11.421875" style="156" customWidth="1"/>
    <col min="1027" max="1027" width="10.57421875" style="156" customWidth="1"/>
    <col min="1028" max="1028" width="12.00390625" style="156" customWidth="1"/>
    <col min="1029" max="1029" width="3.7109375" style="156" customWidth="1"/>
    <col min="1030" max="1030" width="11.00390625" style="156" customWidth="1"/>
    <col min="1031" max="1031" width="7.00390625" style="156" customWidth="1"/>
    <col min="1032" max="1032" width="9.140625" style="156" customWidth="1"/>
    <col min="1033" max="1033" width="11.8515625" style="156" customWidth="1"/>
    <col min="1034" max="1034" width="11.57421875" style="156" customWidth="1"/>
    <col min="1035" max="1035" width="12.57421875" style="156" customWidth="1"/>
    <col min="1036" max="1036" width="13.28125" style="156" customWidth="1"/>
    <col min="1037" max="1280" width="9.140625" style="156" customWidth="1"/>
    <col min="1281" max="1281" width="10.8515625" style="156" customWidth="1"/>
    <col min="1282" max="1282" width="11.421875" style="156" customWidth="1"/>
    <col min="1283" max="1283" width="10.57421875" style="156" customWidth="1"/>
    <col min="1284" max="1284" width="12.00390625" style="156" customWidth="1"/>
    <col min="1285" max="1285" width="3.7109375" style="156" customWidth="1"/>
    <col min="1286" max="1286" width="11.00390625" style="156" customWidth="1"/>
    <col min="1287" max="1287" width="7.00390625" style="156" customWidth="1"/>
    <col min="1288" max="1288" width="9.140625" style="156" customWidth="1"/>
    <col min="1289" max="1289" width="11.8515625" style="156" customWidth="1"/>
    <col min="1290" max="1290" width="11.57421875" style="156" customWidth="1"/>
    <col min="1291" max="1291" width="12.57421875" style="156" customWidth="1"/>
    <col min="1292" max="1292" width="13.28125" style="156" customWidth="1"/>
    <col min="1293" max="1536" width="9.140625" style="156" customWidth="1"/>
    <col min="1537" max="1537" width="10.8515625" style="156" customWidth="1"/>
    <col min="1538" max="1538" width="11.421875" style="156" customWidth="1"/>
    <col min="1539" max="1539" width="10.57421875" style="156" customWidth="1"/>
    <col min="1540" max="1540" width="12.00390625" style="156" customWidth="1"/>
    <col min="1541" max="1541" width="3.7109375" style="156" customWidth="1"/>
    <col min="1542" max="1542" width="11.00390625" style="156" customWidth="1"/>
    <col min="1543" max="1543" width="7.00390625" style="156" customWidth="1"/>
    <col min="1544" max="1544" width="9.140625" style="156" customWidth="1"/>
    <col min="1545" max="1545" width="11.8515625" style="156" customWidth="1"/>
    <col min="1546" max="1546" width="11.57421875" style="156" customWidth="1"/>
    <col min="1547" max="1547" width="12.57421875" style="156" customWidth="1"/>
    <col min="1548" max="1548" width="13.28125" style="156" customWidth="1"/>
    <col min="1549" max="1792" width="9.140625" style="156" customWidth="1"/>
    <col min="1793" max="1793" width="10.8515625" style="156" customWidth="1"/>
    <col min="1794" max="1794" width="11.421875" style="156" customWidth="1"/>
    <col min="1795" max="1795" width="10.57421875" style="156" customWidth="1"/>
    <col min="1796" max="1796" width="12.00390625" style="156" customWidth="1"/>
    <col min="1797" max="1797" width="3.7109375" style="156" customWidth="1"/>
    <col min="1798" max="1798" width="11.00390625" style="156" customWidth="1"/>
    <col min="1799" max="1799" width="7.00390625" style="156" customWidth="1"/>
    <col min="1800" max="1800" width="9.140625" style="156" customWidth="1"/>
    <col min="1801" max="1801" width="11.8515625" style="156" customWidth="1"/>
    <col min="1802" max="1802" width="11.57421875" style="156" customWidth="1"/>
    <col min="1803" max="1803" width="12.57421875" style="156" customWidth="1"/>
    <col min="1804" max="1804" width="13.28125" style="156" customWidth="1"/>
    <col min="1805" max="2048" width="9.140625" style="156" customWidth="1"/>
    <col min="2049" max="2049" width="10.8515625" style="156" customWidth="1"/>
    <col min="2050" max="2050" width="11.421875" style="156" customWidth="1"/>
    <col min="2051" max="2051" width="10.57421875" style="156" customWidth="1"/>
    <col min="2052" max="2052" width="12.00390625" style="156" customWidth="1"/>
    <col min="2053" max="2053" width="3.7109375" style="156" customWidth="1"/>
    <col min="2054" max="2054" width="11.00390625" style="156" customWidth="1"/>
    <col min="2055" max="2055" width="7.00390625" style="156" customWidth="1"/>
    <col min="2056" max="2056" width="9.140625" style="156" customWidth="1"/>
    <col min="2057" max="2057" width="11.8515625" style="156" customWidth="1"/>
    <col min="2058" max="2058" width="11.57421875" style="156" customWidth="1"/>
    <col min="2059" max="2059" width="12.57421875" style="156" customWidth="1"/>
    <col min="2060" max="2060" width="13.28125" style="156" customWidth="1"/>
    <col min="2061" max="2304" width="9.140625" style="156" customWidth="1"/>
    <col min="2305" max="2305" width="10.8515625" style="156" customWidth="1"/>
    <col min="2306" max="2306" width="11.421875" style="156" customWidth="1"/>
    <col min="2307" max="2307" width="10.57421875" style="156" customWidth="1"/>
    <col min="2308" max="2308" width="12.00390625" style="156" customWidth="1"/>
    <col min="2309" max="2309" width="3.7109375" style="156" customWidth="1"/>
    <col min="2310" max="2310" width="11.00390625" style="156" customWidth="1"/>
    <col min="2311" max="2311" width="7.00390625" style="156" customWidth="1"/>
    <col min="2312" max="2312" width="9.140625" style="156" customWidth="1"/>
    <col min="2313" max="2313" width="11.8515625" style="156" customWidth="1"/>
    <col min="2314" max="2314" width="11.57421875" style="156" customWidth="1"/>
    <col min="2315" max="2315" width="12.57421875" style="156" customWidth="1"/>
    <col min="2316" max="2316" width="13.28125" style="156" customWidth="1"/>
    <col min="2317" max="2560" width="9.140625" style="156" customWidth="1"/>
    <col min="2561" max="2561" width="10.8515625" style="156" customWidth="1"/>
    <col min="2562" max="2562" width="11.421875" style="156" customWidth="1"/>
    <col min="2563" max="2563" width="10.57421875" style="156" customWidth="1"/>
    <col min="2564" max="2564" width="12.00390625" style="156" customWidth="1"/>
    <col min="2565" max="2565" width="3.7109375" style="156" customWidth="1"/>
    <col min="2566" max="2566" width="11.00390625" style="156" customWidth="1"/>
    <col min="2567" max="2567" width="7.00390625" style="156" customWidth="1"/>
    <col min="2568" max="2568" width="9.140625" style="156" customWidth="1"/>
    <col min="2569" max="2569" width="11.8515625" style="156" customWidth="1"/>
    <col min="2570" max="2570" width="11.57421875" style="156" customWidth="1"/>
    <col min="2571" max="2571" width="12.57421875" style="156" customWidth="1"/>
    <col min="2572" max="2572" width="13.28125" style="156" customWidth="1"/>
    <col min="2573" max="2816" width="9.140625" style="156" customWidth="1"/>
    <col min="2817" max="2817" width="10.8515625" style="156" customWidth="1"/>
    <col min="2818" max="2818" width="11.421875" style="156" customWidth="1"/>
    <col min="2819" max="2819" width="10.57421875" style="156" customWidth="1"/>
    <col min="2820" max="2820" width="12.00390625" style="156" customWidth="1"/>
    <col min="2821" max="2821" width="3.7109375" style="156" customWidth="1"/>
    <col min="2822" max="2822" width="11.00390625" style="156" customWidth="1"/>
    <col min="2823" max="2823" width="7.00390625" style="156" customWidth="1"/>
    <col min="2824" max="2824" width="9.140625" style="156" customWidth="1"/>
    <col min="2825" max="2825" width="11.8515625" style="156" customWidth="1"/>
    <col min="2826" max="2826" width="11.57421875" style="156" customWidth="1"/>
    <col min="2827" max="2827" width="12.57421875" style="156" customWidth="1"/>
    <col min="2828" max="2828" width="13.28125" style="156" customWidth="1"/>
    <col min="2829" max="3072" width="9.140625" style="156" customWidth="1"/>
    <col min="3073" max="3073" width="10.8515625" style="156" customWidth="1"/>
    <col min="3074" max="3074" width="11.421875" style="156" customWidth="1"/>
    <col min="3075" max="3075" width="10.57421875" style="156" customWidth="1"/>
    <col min="3076" max="3076" width="12.00390625" style="156" customWidth="1"/>
    <col min="3077" max="3077" width="3.7109375" style="156" customWidth="1"/>
    <col min="3078" max="3078" width="11.00390625" style="156" customWidth="1"/>
    <col min="3079" max="3079" width="7.00390625" style="156" customWidth="1"/>
    <col min="3080" max="3080" width="9.140625" style="156" customWidth="1"/>
    <col min="3081" max="3081" width="11.8515625" style="156" customWidth="1"/>
    <col min="3082" max="3082" width="11.57421875" style="156" customWidth="1"/>
    <col min="3083" max="3083" width="12.57421875" style="156" customWidth="1"/>
    <col min="3084" max="3084" width="13.28125" style="156" customWidth="1"/>
    <col min="3085" max="3328" width="9.140625" style="156" customWidth="1"/>
    <col min="3329" max="3329" width="10.8515625" style="156" customWidth="1"/>
    <col min="3330" max="3330" width="11.421875" style="156" customWidth="1"/>
    <col min="3331" max="3331" width="10.57421875" style="156" customWidth="1"/>
    <col min="3332" max="3332" width="12.00390625" style="156" customWidth="1"/>
    <col min="3333" max="3333" width="3.7109375" style="156" customWidth="1"/>
    <col min="3334" max="3334" width="11.00390625" style="156" customWidth="1"/>
    <col min="3335" max="3335" width="7.00390625" style="156" customWidth="1"/>
    <col min="3336" max="3336" width="9.140625" style="156" customWidth="1"/>
    <col min="3337" max="3337" width="11.8515625" style="156" customWidth="1"/>
    <col min="3338" max="3338" width="11.57421875" style="156" customWidth="1"/>
    <col min="3339" max="3339" width="12.57421875" style="156" customWidth="1"/>
    <col min="3340" max="3340" width="13.28125" style="156" customWidth="1"/>
    <col min="3341" max="3584" width="9.140625" style="156" customWidth="1"/>
    <col min="3585" max="3585" width="10.8515625" style="156" customWidth="1"/>
    <col min="3586" max="3586" width="11.421875" style="156" customWidth="1"/>
    <col min="3587" max="3587" width="10.57421875" style="156" customWidth="1"/>
    <col min="3588" max="3588" width="12.00390625" style="156" customWidth="1"/>
    <col min="3589" max="3589" width="3.7109375" style="156" customWidth="1"/>
    <col min="3590" max="3590" width="11.00390625" style="156" customWidth="1"/>
    <col min="3591" max="3591" width="7.00390625" style="156" customWidth="1"/>
    <col min="3592" max="3592" width="9.140625" style="156" customWidth="1"/>
    <col min="3593" max="3593" width="11.8515625" style="156" customWidth="1"/>
    <col min="3594" max="3594" width="11.57421875" style="156" customWidth="1"/>
    <col min="3595" max="3595" width="12.57421875" style="156" customWidth="1"/>
    <col min="3596" max="3596" width="13.28125" style="156" customWidth="1"/>
    <col min="3597" max="3840" width="9.140625" style="156" customWidth="1"/>
    <col min="3841" max="3841" width="10.8515625" style="156" customWidth="1"/>
    <col min="3842" max="3842" width="11.421875" style="156" customWidth="1"/>
    <col min="3843" max="3843" width="10.57421875" style="156" customWidth="1"/>
    <col min="3844" max="3844" width="12.00390625" style="156" customWidth="1"/>
    <col min="3845" max="3845" width="3.7109375" style="156" customWidth="1"/>
    <col min="3846" max="3846" width="11.00390625" style="156" customWidth="1"/>
    <col min="3847" max="3847" width="7.00390625" style="156" customWidth="1"/>
    <col min="3848" max="3848" width="9.140625" style="156" customWidth="1"/>
    <col min="3849" max="3849" width="11.8515625" style="156" customWidth="1"/>
    <col min="3850" max="3850" width="11.57421875" style="156" customWidth="1"/>
    <col min="3851" max="3851" width="12.57421875" style="156" customWidth="1"/>
    <col min="3852" max="3852" width="13.28125" style="156" customWidth="1"/>
    <col min="3853" max="4096" width="9.140625" style="156" customWidth="1"/>
    <col min="4097" max="4097" width="10.8515625" style="156" customWidth="1"/>
    <col min="4098" max="4098" width="11.421875" style="156" customWidth="1"/>
    <col min="4099" max="4099" width="10.57421875" style="156" customWidth="1"/>
    <col min="4100" max="4100" width="12.00390625" style="156" customWidth="1"/>
    <col min="4101" max="4101" width="3.7109375" style="156" customWidth="1"/>
    <col min="4102" max="4102" width="11.00390625" style="156" customWidth="1"/>
    <col min="4103" max="4103" width="7.00390625" style="156" customWidth="1"/>
    <col min="4104" max="4104" width="9.140625" style="156" customWidth="1"/>
    <col min="4105" max="4105" width="11.8515625" style="156" customWidth="1"/>
    <col min="4106" max="4106" width="11.57421875" style="156" customWidth="1"/>
    <col min="4107" max="4107" width="12.57421875" style="156" customWidth="1"/>
    <col min="4108" max="4108" width="13.28125" style="156" customWidth="1"/>
    <col min="4109" max="4352" width="9.140625" style="156" customWidth="1"/>
    <col min="4353" max="4353" width="10.8515625" style="156" customWidth="1"/>
    <col min="4354" max="4354" width="11.421875" style="156" customWidth="1"/>
    <col min="4355" max="4355" width="10.57421875" style="156" customWidth="1"/>
    <col min="4356" max="4356" width="12.00390625" style="156" customWidth="1"/>
    <col min="4357" max="4357" width="3.7109375" style="156" customWidth="1"/>
    <col min="4358" max="4358" width="11.00390625" style="156" customWidth="1"/>
    <col min="4359" max="4359" width="7.00390625" style="156" customWidth="1"/>
    <col min="4360" max="4360" width="9.140625" style="156" customWidth="1"/>
    <col min="4361" max="4361" width="11.8515625" style="156" customWidth="1"/>
    <col min="4362" max="4362" width="11.57421875" style="156" customWidth="1"/>
    <col min="4363" max="4363" width="12.57421875" style="156" customWidth="1"/>
    <col min="4364" max="4364" width="13.28125" style="156" customWidth="1"/>
    <col min="4365" max="4608" width="9.140625" style="156" customWidth="1"/>
    <col min="4609" max="4609" width="10.8515625" style="156" customWidth="1"/>
    <col min="4610" max="4610" width="11.421875" style="156" customWidth="1"/>
    <col min="4611" max="4611" width="10.57421875" style="156" customWidth="1"/>
    <col min="4612" max="4612" width="12.00390625" style="156" customWidth="1"/>
    <col min="4613" max="4613" width="3.7109375" style="156" customWidth="1"/>
    <col min="4614" max="4614" width="11.00390625" style="156" customWidth="1"/>
    <col min="4615" max="4615" width="7.00390625" style="156" customWidth="1"/>
    <col min="4616" max="4616" width="9.140625" style="156" customWidth="1"/>
    <col min="4617" max="4617" width="11.8515625" style="156" customWidth="1"/>
    <col min="4618" max="4618" width="11.57421875" style="156" customWidth="1"/>
    <col min="4619" max="4619" width="12.57421875" style="156" customWidth="1"/>
    <col min="4620" max="4620" width="13.28125" style="156" customWidth="1"/>
    <col min="4621" max="4864" width="9.140625" style="156" customWidth="1"/>
    <col min="4865" max="4865" width="10.8515625" style="156" customWidth="1"/>
    <col min="4866" max="4866" width="11.421875" style="156" customWidth="1"/>
    <col min="4867" max="4867" width="10.57421875" style="156" customWidth="1"/>
    <col min="4868" max="4868" width="12.00390625" style="156" customWidth="1"/>
    <col min="4869" max="4869" width="3.7109375" style="156" customWidth="1"/>
    <col min="4870" max="4870" width="11.00390625" style="156" customWidth="1"/>
    <col min="4871" max="4871" width="7.00390625" style="156" customWidth="1"/>
    <col min="4872" max="4872" width="9.140625" style="156" customWidth="1"/>
    <col min="4873" max="4873" width="11.8515625" style="156" customWidth="1"/>
    <col min="4874" max="4874" width="11.57421875" style="156" customWidth="1"/>
    <col min="4875" max="4875" width="12.57421875" style="156" customWidth="1"/>
    <col min="4876" max="4876" width="13.28125" style="156" customWidth="1"/>
    <col min="4877" max="5120" width="9.140625" style="156" customWidth="1"/>
    <col min="5121" max="5121" width="10.8515625" style="156" customWidth="1"/>
    <col min="5122" max="5122" width="11.421875" style="156" customWidth="1"/>
    <col min="5123" max="5123" width="10.57421875" style="156" customWidth="1"/>
    <col min="5124" max="5124" width="12.00390625" style="156" customWidth="1"/>
    <col min="5125" max="5125" width="3.7109375" style="156" customWidth="1"/>
    <col min="5126" max="5126" width="11.00390625" style="156" customWidth="1"/>
    <col min="5127" max="5127" width="7.00390625" style="156" customWidth="1"/>
    <col min="5128" max="5128" width="9.140625" style="156" customWidth="1"/>
    <col min="5129" max="5129" width="11.8515625" style="156" customWidth="1"/>
    <col min="5130" max="5130" width="11.57421875" style="156" customWidth="1"/>
    <col min="5131" max="5131" width="12.57421875" style="156" customWidth="1"/>
    <col min="5132" max="5132" width="13.28125" style="156" customWidth="1"/>
    <col min="5133" max="5376" width="9.140625" style="156" customWidth="1"/>
    <col min="5377" max="5377" width="10.8515625" style="156" customWidth="1"/>
    <col min="5378" max="5378" width="11.421875" style="156" customWidth="1"/>
    <col min="5379" max="5379" width="10.57421875" style="156" customWidth="1"/>
    <col min="5380" max="5380" width="12.00390625" style="156" customWidth="1"/>
    <col min="5381" max="5381" width="3.7109375" style="156" customWidth="1"/>
    <col min="5382" max="5382" width="11.00390625" style="156" customWidth="1"/>
    <col min="5383" max="5383" width="7.00390625" style="156" customWidth="1"/>
    <col min="5384" max="5384" width="9.140625" style="156" customWidth="1"/>
    <col min="5385" max="5385" width="11.8515625" style="156" customWidth="1"/>
    <col min="5386" max="5386" width="11.57421875" style="156" customWidth="1"/>
    <col min="5387" max="5387" width="12.57421875" style="156" customWidth="1"/>
    <col min="5388" max="5388" width="13.28125" style="156" customWidth="1"/>
    <col min="5389" max="5632" width="9.140625" style="156" customWidth="1"/>
    <col min="5633" max="5633" width="10.8515625" style="156" customWidth="1"/>
    <col min="5634" max="5634" width="11.421875" style="156" customWidth="1"/>
    <col min="5635" max="5635" width="10.57421875" style="156" customWidth="1"/>
    <col min="5636" max="5636" width="12.00390625" style="156" customWidth="1"/>
    <col min="5637" max="5637" width="3.7109375" style="156" customWidth="1"/>
    <col min="5638" max="5638" width="11.00390625" style="156" customWidth="1"/>
    <col min="5639" max="5639" width="7.00390625" style="156" customWidth="1"/>
    <col min="5640" max="5640" width="9.140625" style="156" customWidth="1"/>
    <col min="5641" max="5641" width="11.8515625" style="156" customWidth="1"/>
    <col min="5642" max="5642" width="11.57421875" style="156" customWidth="1"/>
    <col min="5643" max="5643" width="12.57421875" style="156" customWidth="1"/>
    <col min="5644" max="5644" width="13.28125" style="156" customWidth="1"/>
    <col min="5645" max="5888" width="9.140625" style="156" customWidth="1"/>
    <col min="5889" max="5889" width="10.8515625" style="156" customWidth="1"/>
    <col min="5890" max="5890" width="11.421875" style="156" customWidth="1"/>
    <col min="5891" max="5891" width="10.57421875" style="156" customWidth="1"/>
    <col min="5892" max="5892" width="12.00390625" style="156" customWidth="1"/>
    <col min="5893" max="5893" width="3.7109375" style="156" customWidth="1"/>
    <col min="5894" max="5894" width="11.00390625" style="156" customWidth="1"/>
    <col min="5895" max="5895" width="7.00390625" style="156" customWidth="1"/>
    <col min="5896" max="5896" width="9.140625" style="156" customWidth="1"/>
    <col min="5897" max="5897" width="11.8515625" style="156" customWidth="1"/>
    <col min="5898" max="5898" width="11.57421875" style="156" customWidth="1"/>
    <col min="5899" max="5899" width="12.57421875" style="156" customWidth="1"/>
    <col min="5900" max="5900" width="13.28125" style="156" customWidth="1"/>
    <col min="5901" max="6144" width="9.140625" style="156" customWidth="1"/>
    <col min="6145" max="6145" width="10.8515625" style="156" customWidth="1"/>
    <col min="6146" max="6146" width="11.421875" style="156" customWidth="1"/>
    <col min="6147" max="6147" width="10.57421875" style="156" customWidth="1"/>
    <col min="6148" max="6148" width="12.00390625" style="156" customWidth="1"/>
    <col min="6149" max="6149" width="3.7109375" style="156" customWidth="1"/>
    <col min="6150" max="6150" width="11.00390625" style="156" customWidth="1"/>
    <col min="6151" max="6151" width="7.00390625" style="156" customWidth="1"/>
    <col min="6152" max="6152" width="9.140625" style="156" customWidth="1"/>
    <col min="6153" max="6153" width="11.8515625" style="156" customWidth="1"/>
    <col min="6154" max="6154" width="11.57421875" style="156" customWidth="1"/>
    <col min="6155" max="6155" width="12.57421875" style="156" customWidth="1"/>
    <col min="6156" max="6156" width="13.28125" style="156" customWidth="1"/>
    <col min="6157" max="6400" width="9.140625" style="156" customWidth="1"/>
    <col min="6401" max="6401" width="10.8515625" style="156" customWidth="1"/>
    <col min="6402" max="6402" width="11.421875" style="156" customWidth="1"/>
    <col min="6403" max="6403" width="10.57421875" style="156" customWidth="1"/>
    <col min="6404" max="6404" width="12.00390625" style="156" customWidth="1"/>
    <col min="6405" max="6405" width="3.7109375" style="156" customWidth="1"/>
    <col min="6406" max="6406" width="11.00390625" style="156" customWidth="1"/>
    <col min="6407" max="6407" width="7.00390625" style="156" customWidth="1"/>
    <col min="6408" max="6408" width="9.140625" style="156" customWidth="1"/>
    <col min="6409" max="6409" width="11.8515625" style="156" customWidth="1"/>
    <col min="6410" max="6410" width="11.57421875" style="156" customWidth="1"/>
    <col min="6411" max="6411" width="12.57421875" style="156" customWidth="1"/>
    <col min="6412" max="6412" width="13.28125" style="156" customWidth="1"/>
    <col min="6413" max="6656" width="9.140625" style="156" customWidth="1"/>
    <col min="6657" max="6657" width="10.8515625" style="156" customWidth="1"/>
    <col min="6658" max="6658" width="11.421875" style="156" customWidth="1"/>
    <col min="6659" max="6659" width="10.57421875" style="156" customWidth="1"/>
    <col min="6660" max="6660" width="12.00390625" style="156" customWidth="1"/>
    <col min="6661" max="6661" width="3.7109375" style="156" customWidth="1"/>
    <col min="6662" max="6662" width="11.00390625" style="156" customWidth="1"/>
    <col min="6663" max="6663" width="7.00390625" style="156" customWidth="1"/>
    <col min="6664" max="6664" width="9.140625" style="156" customWidth="1"/>
    <col min="6665" max="6665" width="11.8515625" style="156" customWidth="1"/>
    <col min="6666" max="6666" width="11.57421875" style="156" customWidth="1"/>
    <col min="6667" max="6667" width="12.57421875" style="156" customWidth="1"/>
    <col min="6668" max="6668" width="13.28125" style="156" customWidth="1"/>
    <col min="6669" max="6912" width="9.140625" style="156" customWidth="1"/>
    <col min="6913" max="6913" width="10.8515625" style="156" customWidth="1"/>
    <col min="6914" max="6914" width="11.421875" style="156" customWidth="1"/>
    <col min="6915" max="6915" width="10.57421875" style="156" customWidth="1"/>
    <col min="6916" max="6916" width="12.00390625" style="156" customWidth="1"/>
    <col min="6917" max="6917" width="3.7109375" style="156" customWidth="1"/>
    <col min="6918" max="6918" width="11.00390625" style="156" customWidth="1"/>
    <col min="6919" max="6919" width="7.00390625" style="156" customWidth="1"/>
    <col min="6920" max="6920" width="9.140625" style="156" customWidth="1"/>
    <col min="6921" max="6921" width="11.8515625" style="156" customWidth="1"/>
    <col min="6922" max="6922" width="11.57421875" style="156" customWidth="1"/>
    <col min="6923" max="6923" width="12.57421875" style="156" customWidth="1"/>
    <col min="6924" max="6924" width="13.28125" style="156" customWidth="1"/>
    <col min="6925" max="7168" width="9.140625" style="156" customWidth="1"/>
    <col min="7169" max="7169" width="10.8515625" style="156" customWidth="1"/>
    <col min="7170" max="7170" width="11.421875" style="156" customWidth="1"/>
    <col min="7171" max="7171" width="10.57421875" style="156" customWidth="1"/>
    <col min="7172" max="7172" width="12.00390625" style="156" customWidth="1"/>
    <col min="7173" max="7173" width="3.7109375" style="156" customWidth="1"/>
    <col min="7174" max="7174" width="11.00390625" style="156" customWidth="1"/>
    <col min="7175" max="7175" width="7.00390625" style="156" customWidth="1"/>
    <col min="7176" max="7176" width="9.140625" style="156" customWidth="1"/>
    <col min="7177" max="7177" width="11.8515625" style="156" customWidth="1"/>
    <col min="7178" max="7178" width="11.57421875" style="156" customWidth="1"/>
    <col min="7179" max="7179" width="12.57421875" style="156" customWidth="1"/>
    <col min="7180" max="7180" width="13.28125" style="156" customWidth="1"/>
    <col min="7181" max="7424" width="9.140625" style="156" customWidth="1"/>
    <col min="7425" max="7425" width="10.8515625" style="156" customWidth="1"/>
    <col min="7426" max="7426" width="11.421875" style="156" customWidth="1"/>
    <col min="7427" max="7427" width="10.57421875" style="156" customWidth="1"/>
    <col min="7428" max="7428" width="12.00390625" style="156" customWidth="1"/>
    <col min="7429" max="7429" width="3.7109375" style="156" customWidth="1"/>
    <col min="7430" max="7430" width="11.00390625" style="156" customWidth="1"/>
    <col min="7431" max="7431" width="7.00390625" style="156" customWidth="1"/>
    <col min="7432" max="7432" width="9.140625" style="156" customWidth="1"/>
    <col min="7433" max="7433" width="11.8515625" style="156" customWidth="1"/>
    <col min="7434" max="7434" width="11.57421875" style="156" customWidth="1"/>
    <col min="7435" max="7435" width="12.57421875" style="156" customWidth="1"/>
    <col min="7436" max="7436" width="13.28125" style="156" customWidth="1"/>
    <col min="7437" max="7680" width="9.140625" style="156" customWidth="1"/>
    <col min="7681" max="7681" width="10.8515625" style="156" customWidth="1"/>
    <col min="7682" max="7682" width="11.421875" style="156" customWidth="1"/>
    <col min="7683" max="7683" width="10.57421875" style="156" customWidth="1"/>
    <col min="7684" max="7684" width="12.00390625" style="156" customWidth="1"/>
    <col min="7685" max="7685" width="3.7109375" style="156" customWidth="1"/>
    <col min="7686" max="7686" width="11.00390625" style="156" customWidth="1"/>
    <col min="7687" max="7687" width="7.00390625" style="156" customWidth="1"/>
    <col min="7688" max="7688" width="9.140625" style="156" customWidth="1"/>
    <col min="7689" max="7689" width="11.8515625" style="156" customWidth="1"/>
    <col min="7690" max="7690" width="11.57421875" style="156" customWidth="1"/>
    <col min="7691" max="7691" width="12.57421875" style="156" customWidth="1"/>
    <col min="7692" max="7692" width="13.28125" style="156" customWidth="1"/>
    <col min="7693" max="7936" width="9.140625" style="156" customWidth="1"/>
    <col min="7937" max="7937" width="10.8515625" style="156" customWidth="1"/>
    <col min="7938" max="7938" width="11.421875" style="156" customWidth="1"/>
    <col min="7939" max="7939" width="10.57421875" style="156" customWidth="1"/>
    <col min="7940" max="7940" width="12.00390625" style="156" customWidth="1"/>
    <col min="7941" max="7941" width="3.7109375" style="156" customWidth="1"/>
    <col min="7942" max="7942" width="11.00390625" style="156" customWidth="1"/>
    <col min="7943" max="7943" width="7.00390625" style="156" customWidth="1"/>
    <col min="7944" max="7944" width="9.140625" style="156" customWidth="1"/>
    <col min="7945" max="7945" width="11.8515625" style="156" customWidth="1"/>
    <col min="7946" max="7946" width="11.57421875" style="156" customWidth="1"/>
    <col min="7947" max="7947" width="12.57421875" style="156" customWidth="1"/>
    <col min="7948" max="7948" width="13.28125" style="156" customWidth="1"/>
    <col min="7949" max="8192" width="9.140625" style="156" customWidth="1"/>
    <col min="8193" max="8193" width="10.8515625" style="156" customWidth="1"/>
    <col min="8194" max="8194" width="11.421875" style="156" customWidth="1"/>
    <col min="8195" max="8195" width="10.57421875" style="156" customWidth="1"/>
    <col min="8196" max="8196" width="12.00390625" style="156" customWidth="1"/>
    <col min="8197" max="8197" width="3.7109375" style="156" customWidth="1"/>
    <col min="8198" max="8198" width="11.00390625" style="156" customWidth="1"/>
    <col min="8199" max="8199" width="7.00390625" style="156" customWidth="1"/>
    <col min="8200" max="8200" width="9.140625" style="156" customWidth="1"/>
    <col min="8201" max="8201" width="11.8515625" style="156" customWidth="1"/>
    <col min="8202" max="8202" width="11.57421875" style="156" customWidth="1"/>
    <col min="8203" max="8203" width="12.57421875" style="156" customWidth="1"/>
    <col min="8204" max="8204" width="13.28125" style="156" customWidth="1"/>
    <col min="8205" max="8448" width="9.140625" style="156" customWidth="1"/>
    <col min="8449" max="8449" width="10.8515625" style="156" customWidth="1"/>
    <col min="8450" max="8450" width="11.421875" style="156" customWidth="1"/>
    <col min="8451" max="8451" width="10.57421875" style="156" customWidth="1"/>
    <col min="8452" max="8452" width="12.00390625" style="156" customWidth="1"/>
    <col min="8453" max="8453" width="3.7109375" style="156" customWidth="1"/>
    <col min="8454" max="8454" width="11.00390625" style="156" customWidth="1"/>
    <col min="8455" max="8455" width="7.00390625" style="156" customWidth="1"/>
    <col min="8456" max="8456" width="9.140625" style="156" customWidth="1"/>
    <col min="8457" max="8457" width="11.8515625" style="156" customWidth="1"/>
    <col min="8458" max="8458" width="11.57421875" style="156" customWidth="1"/>
    <col min="8459" max="8459" width="12.57421875" style="156" customWidth="1"/>
    <col min="8460" max="8460" width="13.28125" style="156" customWidth="1"/>
    <col min="8461" max="8704" width="9.140625" style="156" customWidth="1"/>
    <col min="8705" max="8705" width="10.8515625" style="156" customWidth="1"/>
    <col min="8706" max="8706" width="11.421875" style="156" customWidth="1"/>
    <col min="8707" max="8707" width="10.57421875" style="156" customWidth="1"/>
    <col min="8708" max="8708" width="12.00390625" style="156" customWidth="1"/>
    <col min="8709" max="8709" width="3.7109375" style="156" customWidth="1"/>
    <col min="8710" max="8710" width="11.00390625" style="156" customWidth="1"/>
    <col min="8711" max="8711" width="7.00390625" style="156" customWidth="1"/>
    <col min="8712" max="8712" width="9.140625" style="156" customWidth="1"/>
    <col min="8713" max="8713" width="11.8515625" style="156" customWidth="1"/>
    <col min="8714" max="8714" width="11.57421875" style="156" customWidth="1"/>
    <col min="8715" max="8715" width="12.57421875" style="156" customWidth="1"/>
    <col min="8716" max="8716" width="13.28125" style="156" customWidth="1"/>
    <col min="8717" max="8960" width="9.140625" style="156" customWidth="1"/>
    <col min="8961" max="8961" width="10.8515625" style="156" customWidth="1"/>
    <col min="8962" max="8962" width="11.421875" style="156" customWidth="1"/>
    <col min="8963" max="8963" width="10.57421875" style="156" customWidth="1"/>
    <col min="8964" max="8964" width="12.00390625" style="156" customWidth="1"/>
    <col min="8965" max="8965" width="3.7109375" style="156" customWidth="1"/>
    <col min="8966" max="8966" width="11.00390625" style="156" customWidth="1"/>
    <col min="8967" max="8967" width="7.00390625" style="156" customWidth="1"/>
    <col min="8968" max="8968" width="9.140625" style="156" customWidth="1"/>
    <col min="8969" max="8969" width="11.8515625" style="156" customWidth="1"/>
    <col min="8970" max="8970" width="11.57421875" style="156" customWidth="1"/>
    <col min="8971" max="8971" width="12.57421875" style="156" customWidth="1"/>
    <col min="8972" max="8972" width="13.28125" style="156" customWidth="1"/>
    <col min="8973" max="9216" width="9.140625" style="156" customWidth="1"/>
    <col min="9217" max="9217" width="10.8515625" style="156" customWidth="1"/>
    <col min="9218" max="9218" width="11.421875" style="156" customWidth="1"/>
    <col min="9219" max="9219" width="10.57421875" style="156" customWidth="1"/>
    <col min="9220" max="9220" width="12.00390625" style="156" customWidth="1"/>
    <col min="9221" max="9221" width="3.7109375" style="156" customWidth="1"/>
    <col min="9222" max="9222" width="11.00390625" style="156" customWidth="1"/>
    <col min="9223" max="9223" width="7.00390625" style="156" customWidth="1"/>
    <col min="9224" max="9224" width="9.140625" style="156" customWidth="1"/>
    <col min="9225" max="9225" width="11.8515625" style="156" customWidth="1"/>
    <col min="9226" max="9226" width="11.57421875" style="156" customWidth="1"/>
    <col min="9227" max="9227" width="12.57421875" style="156" customWidth="1"/>
    <col min="9228" max="9228" width="13.28125" style="156" customWidth="1"/>
    <col min="9229" max="9472" width="9.140625" style="156" customWidth="1"/>
    <col min="9473" max="9473" width="10.8515625" style="156" customWidth="1"/>
    <col min="9474" max="9474" width="11.421875" style="156" customWidth="1"/>
    <col min="9475" max="9475" width="10.57421875" style="156" customWidth="1"/>
    <col min="9476" max="9476" width="12.00390625" style="156" customWidth="1"/>
    <col min="9477" max="9477" width="3.7109375" style="156" customWidth="1"/>
    <col min="9478" max="9478" width="11.00390625" style="156" customWidth="1"/>
    <col min="9479" max="9479" width="7.00390625" style="156" customWidth="1"/>
    <col min="9480" max="9480" width="9.140625" style="156" customWidth="1"/>
    <col min="9481" max="9481" width="11.8515625" style="156" customWidth="1"/>
    <col min="9482" max="9482" width="11.57421875" style="156" customWidth="1"/>
    <col min="9483" max="9483" width="12.57421875" style="156" customWidth="1"/>
    <col min="9484" max="9484" width="13.28125" style="156" customWidth="1"/>
    <col min="9485" max="9728" width="9.140625" style="156" customWidth="1"/>
    <col min="9729" max="9729" width="10.8515625" style="156" customWidth="1"/>
    <col min="9730" max="9730" width="11.421875" style="156" customWidth="1"/>
    <col min="9731" max="9731" width="10.57421875" style="156" customWidth="1"/>
    <col min="9732" max="9732" width="12.00390625" style="156" customWidth="1"/>
    <col min="9733" max="9733" width="3.7109375" style="156" customWidth="1"/>
    <col min="9734" max="9734" width="11.00390625" style="156" customWidth="1"/>
    <col min="9735" max="9735" width="7.00390625" style="156" customWidth="1"/>
    <col min="9736" max="9736" width="9.140625" style="156" customWidth="1"/>
    <col min="9737" max="9737" width="11.8515625" style="156" customWidth="1"/>
    <col min="9738" max="9738" width="11.57421875" style="156" customWidth="1"/>
    <col min="9739" max="9739" width="12.57421875" style="156" customWidth="1"/>
    <col min="9740" max="9740" width="13.28125" style="156" customWidth="1"/>
    <col min="9741" max="9984" width="9.140625" style="156" customWidth="1"/>
    <col min="9985" max="9985" width="10.8515625" style="156" customWidth="1"/>
    <col min="9986" max="9986" width="11.421875" style="156" customWidth="1"/>
    <col min="9987" max="9987" width="10.57421875" style="156" customWidth="1"/>
    <col min="9988" max="9988" width="12.00390625" style="156" customWidth="1"/>
    <col min="9989" max="9989" width="3.7109375" style="156" customWidth="1"/>
    <col min="9990" max="9990" width="11.00390625" style="156" customWidth="1"/>
    <col min="9991" max="9991" width="7.00390625" style="156" customWidth="1"/>
    <col min="9992" max="9992" width="9.140625" style="156" customWidth="1"/>
    <col min="9993" max="9993" width="11.8515625" style="156" customWidth="1"/>
    <col min="9994" max="9994" width="11.57421875" style="156" customWidth="1"/>
    <col min="9995" max="9995" width="12.57421875" style="156" customWidth="1"/>
    <col min="9996" max="9996" width="13.28125" style="156" customWidth="1"/>
    <col min="9997" max="10240" width="9.140625" style="156" customWidth="1"/>
    <col min="10241" max="10241" width="10.8515625" style="156" customWidth="1"/>
    <col min="10242" max="10242" width="11.421875" style="156" customWidth="1"/>
    <col min="10243" max="10243" width="10.57421875" style="156" customWidth="1"/>
    <col min="10244" max="10244" width="12.00390625" style="156" customWidth="1"/>
    <col min="10245" max="10245" width="3.7109375" style="156" customWidth="1"/>
    <col min="10246" max="10246" width="11.00390625" style="156" customWidth="1"/>
    <col min="10247" max="10247" width="7.00390625" style="156" customWidth="1"/>
    <col min="10248" max="10248" width="9.140625" style="156" customWidth="1"/>
    <col min="10249" max="10249" width="11.8515625" style="156" customWidth="1"/>
    <col min="10250" max="10250" width="11.57421875" style="156" customWidth="1"/>
    <col min="10251" max="10251" width="12.57421875" style="156" customWidth="1"/>
    <col min="10252" max="10252" width="13.28125" style="156" customWidth="1"/>
    <col min="10253" max="10496" width="9.140625" style="156" customWidth="1"/>
    <col min="10497" max="10497" width="10.8515625" style="156" customWidth="1"/>
    <col min="10498" max="10498" width="11.421875" style="156" customWidth="1"/>
    <col min="10499" max="10499" width="10.57421875" style="156" customWidth="1"/>
    <col min="10500" max="10500" width="12.00390625" style="156" customWidth="1"/>
    <col min="10501" max="10501" width="3.7109375" style="156" customWidth="1"/>
    <col min="10502" max="10502" width="11.00390625" style="156" customWidth="1"/>
    <col min="10503" max="10503" width="7.00390625" style="156" customWidth="1"/>
    <col min="10504" max="10504" width="9.140625" style="156" customWidth="1"/>
    <col min="10505" max="10505" width="11.8515625" style="156" customWidth="1"/>
    <col min="10506" max="10506" width="11.57421875" style="156" customWidth="1"/>
    <col min="10507" max="10507" width="12.57421875" style="156" customWidth="1"/>
    <col min="10508" max="10508" width="13.28125" style="156" customWidth="1"/>
    <col min="10509" max="10752" width="9.140625" style="156" customWidth="1"/>
    <col min="10753" max="10753" width="10.8515625" style="156" customWidth="1"/>
    <col min="10754" max="10754" width="11.421875" style="156" customWidth="1"/>
    <col min="10755" max="10755" width="10.57421875" style="156" customWidth="1"/>
    <col min="10756" max="10756" width="12.00390625" style="156" customWidth="1"/>
    <col min="10757" max="10757" width="3.7109375" style="156" customWidth="1"/>
    <col min="10758" max="10758" width="11.00390625" style="156" customWidth="1"/>
    <col min="10759" max="10759" width="7.00390625" style="156" customWidth="1"/>
    <col min="10760" max="10760" width="9.140625" style="156" customWidth="1"/>
    <col min="10761" max="10761" width="11.8515625" style="156" customWidth="1"/>
    <col min="10762" max="10762" width="11.57421875" style="156" customWidth="1"/>
    <col min="10763" max="10763" width="12.57421875" style="156" customWidth="1"/>
    <col min="10764" max="10764" width="13.28125" style="156" customWidth="1"/>
    <col min="10765" max="11008" width="9.140625" style="156" customWidth="1"/>
    <col min="11009" max="11009" width="10.8515625" style="156" customWidth="1"/>
    <col min="11010" max="11010" width="11.421875" style="156" customWidth="1"/>
    <col min="11011" max="11011" width="10.57421875" style="156" customWidth="1"/>
    <col min="11012" max="11012" width="12.00390625" style="156" customWidth="1"/>
    <col min="11013" max="11013" width="3.7109375" style="156" customWidth="1"/>
    <col min="11014" max="11014" width="11.00390625" style="156" customWidth="1"/>
    <col min="11015" max="11015" width="7.00390625" style="156" customWidth="1"/>
    <col min="11016" max="11016" width="9.140625" style="156" customWidth="1"/>
    <col min="11017" max="11017" width="11.8515625" style="156" customWidth="1"/>
    <col min="11018" max="11018" width="11.57421875" style="156" customWidth="1"/>
    <col min="11019" max="11019" width="12.57421875" style="156" customWidth="1"/>
    <col min="11020" max="11020" width="13.28125" style="156" customWidth="1"/>
    <col min="11021" max="11264" width="9.140625" style="156" customWidth="1"/>
    <col min="11265" max="11265" width="10.8515625" style="156" customWidth="1"/>
    <col min="11266" max="11266" width="11.421875" style="156" customWidth="1"/>
    <col min="11267" max="11267" width="10.57421875" style="156" customWidth="1"/>
    <col min="11268" max="11268" width="12.00390625" style="156" customWidth="1"/>
    <col min="11269" max="11269" width="3.7109375" style="156" customWidth="1"/>
    <col min="11270" max="11270" width="11.00390625" style="156" customWidth="1"/>
    <col min="11271" max="11271" width="7.00390625" style="156" customWidth="1"/>
    <col min="11272" max="11272" width="9.140625" style="156" customWidth="1"/>
    <col min="11273" max="11273" width="11.8515625" style="156" customWidth="1"/>
    <col min="11274" max="11274" width="11.57421875" style="156" customWidth="1"/>
    <col min="11275" max="11275" width="12.57421875" style="156" customWidth="1"/>
    <col min="11276" max="11276" width="13.28125" style="156" customWidth="1"/>
    <col min="11277" max="11520" width="9.140625" style="156" customWidth="1"/>
    <col min="11521" max="11521" width="10.8515625" style="156" customWidth="1"/>
    <col min="11522" max="11522" width="11.421875" style="156" customWidth="1"/>
    <col min="11523" max="11523" width="10.57421875" style="156" customWidth="1"/>
    <col min="11524" max="11524" width="12.00390625" style="156" customWidth="1"/>
    <col min="11525" max="11525" width="3.7109375" style="156" customWidth="1"/>
    <col min="11526" max="11526" width="11.00390625" style="156" customWidth="1"/>
    <col min="11527" max="11527" width="7.00390625" style="156" customWidth="1"/>
    <col min="11528" max="11528" width="9.140625" style="156" customWidth="1"/>
    <col min="11529" max="11529" width="11.8515625" style="156" customWidth="1"/>
    <col min="11530" max="11530" width="11.57421875" style="156" customWidth="1"/>
    <col min="11531" max="11531" width="12.57421875" style="156" customWidth="1"/>
    <col min="11532" max="11532" width="13.28125" style="156" customWidth="1"/>
    <col min="11533" max="11776" width="9.140625" style="156" customWidth="1"/>
    <col min="11777" max="11777" width="10.8515625" style="156" customWidth="1"/>
    <col min="11778" max="11778" width="11.421875" style="156" customWidth="1"/>
    <col min="11779" max="11779" width="10.57421875" style="156" customWidth="1"/>
    <col min="11780" max="11780" width="12.00390625" style="156" customWidth="1"/>
    <col min="11781" max="11781" width="3.7109375" style="156" customWidth="1"/>
    <col min="11782" max="11782" width="11.00390625" style="156" customWidth="1"/>
    <col min="11783" max="11783" width="7.00390625" style="156" customWidth="1"/>
    <col min="11784" max="11784" width="9.140625" style="156" customWidth="1"/>
    <col min="11785" max="11785" width="11.8515625" style="156" customWidth="1"/>
    <col min="11786" max="11786" width="11.57421875" style="156" customWidth="1"/>
    <col min="11787" max="11787" width="12.57421875" style="156" customWidth="1"/>
    <col min="11788" max="11788" width="13.28125" style="156" customWidth="1"/>
    <col min="11789" max="12032" width="9.140625" style="156" customWidth="1"/>
    <col min="12033" max="12033" width="10.8515625" style="156" customWidth="1"/>
    <col min="12034" max="12034" width="11.421875" style="156" customWidth="1"/>
    <col min="12035" max="12035" width="10.57421875" style="156" customWidth="1"/>
    <col min="12036" max="12036" width="12.00390625" style="156" customWidth="1"/>
    <col min="12037" max="12037" width="3.7109375" style="156" customWidth="1"/>
    <col min="12038" max="12038" width="11.00390625" style="156" customWidth="1"/>
    <col min="12039" max="12039" width="7.00390625" style="156" customWidth="1"/>
    <col min="12040" max="12040" width="9.140625" style="156" customWidth="1"/>
    <col min="12041" max="12041" width="11.8515625" style="156" customWidth="1"/>
    <col min="12042" max="12042" width="11.57421875" style="156" customWidth="1"/>
    <col min="12043" max="12043" width="12.57421875" style="156" customWidth="1"/>
    <col min="12044" max="12044" width="13.28125" style="156" customWidth="1"/>
    <col min="12045" max="12288" width="9.140625" style="156" customWidth="1"/>
    <col min="12289" max="12289" width="10.8515625" style="156" customWidth="1"/>
    <col min="12290" max="12290" width="11.421875" style="156" customWidth="1"/>
    <col min="12291" max="12291" width="10.57421875" style="156" customWidth="1"/>
    <col min="12292" max="12292" width="12.00390625" style="156" customWidth="1"/>
    <col min="12293" max="12293" width="3.7109375" style="156" customWidth="1"/>
    <col min="12294" max="12294" width="11.00390625" style="156" customWidth="1"/>
    <col min="12295" max="12295" width="7.00390625" style="156" customWidth="1"/>
    <col min="12296" max="12296" width="9.140625" style="156" customWidth="1"/>
    <col min="12297" max="12297" width="11.8515625" style="156" customWidth="1"/>
    <col min="12298" max="12298" width="11.57421875" style="156" customWidth="1"/>
    <col min="12299" max="12299" width="12.57421875" style="156" customWidth="1"/>
    <col min="12300" max="12300" width="13.28125" style="156" customWidth="1"/>
    <col min="12301" max="12544" width="9.140625" style="156" customWidth="1"/>
    <col min="12545" max="12545" width="10.8515625" style="156" customWidth="1"/>
    <col min="12546" max="12546" width="11.421875" style="156" customWidth="1"/>
    <col min="12547" max="12547" width="10.57421875" style="156" customWidth="1"/>
    <col min="12548" max="12548" width="12.00390625" style="156" customWidth="1"/>
    <col min="12549" max="12549" width="3.7109375" style="156" customWidth="1"/>
    <col min="12550" max="12550" width="11.00390625" style="156" customWidth="1"/>
    <col min="12551" max="12551" width="7.00390625" style="156" customWidth="1"/>
    <col min="12552" max="12552" width="9.140625" style="156" customWidth="1"/>
    <col min="12553" max="12553" width="11.8515625" style="156" customWidth="1"/>
    <col min="12554" max="12554" width="11.57421875" style="156" customWidth="1"/>
    <col min="12555" max="12555" width="12.57421875" style="156" customWidth="1"/>
    <col min="12556" max="12556" width="13.28125" style="156" customWidth="1"/>
    <col min="12557" max="12800" width="9.140625" style="156" customWidth="1"/>
    <col min="12801" max="12801" width="10.8515625" style="156" customWidth="1"/>
    <col min="12802" max="12802" width="11.421875" style="156" customWidth="1"/>
    <col min="12803" max="12803" width="10.57421875" style="156" customWidth="1"/>
    <col min="12804" max="12804" width="12.00390625" style="156" customWidth="1"/>
    <col min="12805" max="12805" width="3.7109375" style="156" customWidth="1"/>
    <col min="12806" max="12806" width="11.00390625" style="156" customWidth="1"/>
    <col min="12807" max="12807" width="7.00390625" style="156" customWidth="1"/>
    <col min="12808" max="12808" width="9.140625" style="156" customWidth="1"/>
    <col min="12809" max="12809" width="11.8515625" style="156" customWidth="1"/>
    <col min="12810" max="12810" width="11.57421875" style="156" customWidth="1"/>
    <col min="12811" max="12811" width="12.57421875" style="156" customWidth="1"/>
    <col min="12812" max="12812" width="13.28125" style="156" customWidth="1"/>
    <col min="12813" max="13056" width="9.140625" style="156" customWidth="1"/>
    <col min="13057" max="13057" width="10.8515625" style="156" customWidth="1"/>
    <col min="13058" max="13058" width="11.421875" style="156" customWidth="1"/>
    <col min="13059" max="13059" width="10.57421875" style="156" customWidth="1"/>
    <col min="13060" max="13060" width="12.00390625" style="156" customWidth="1"/>
    <col min="13061" max="13061" width="3.7109375" style="156" customWidth="1"/>
    <col min="13062" max="13062" width="11.00390625" style="156" customWidth="1"/>
    <col min="13063" max="13063" width="7.00390625" style="156" customWidth="1"/>
    <col min="13064" max="13064" width="9.140625" style="156" customWidth="1"/>
    <col min="13065" max="13065" width="11.8515625" style="156" customWidth="1"/>
    <col min="13066" max="13066" width="11.57421875" style="156" customWidth="1"/>
    <col min="13067" max="13067" width="12.57421875" style="156" customWidth="1"/>
    <col min="13068" max="13068" width="13.28125" style="156" customWidth="1"/>
    <col min="13069" max="13312" width="9.140625" style="156" customWidth="1"/>
    <col min="13313" max="13313" width="10.8515625" style="156" customWidth="1"/>
    <col min="13314" max="13314" width="11.421875" style="156" customWidth="1"/>
    <col min="13315" max="13315" width="10.57421875" style="156" customWidth="1"/>
    <col min="13316" max="13316" width="12.00390625" style="156" customWidth="1"/>
    <col min="13317" max="13317" width="3.7109375" style="156" customWidth="1"/>
    <col min="13318" max="13318" width="11.00390625" style="156" customWidth="1"/>
    <col min="13319" max="13319" width="7.00390625" style="156" customWidth="1"/>
    <col min="13320" max="13320" width="9.140625" style="156" customWidth="1"/>
    <col min="13321" max="13321" width="11.8515625" style="156" customWidth="1"/>
    <col min="13322" max="13322" width="11.57421875" style="156" customWidth="1"/>
    <col min="13323" max="13323" width="12.57421875" style="156" customWidth="1"/>
    <col min="13324" max="13324" width="13.28125" style="156" customWidth="1"/>
    <col min="13325" max="13568" width="9.140625" style="156" customWidth="1"/>
    <col min="13569" max="13569" width="10.8515625" style="156" customWidth="1"/>
    <col min="13570" max="13570" width="11.421875" style="156" customWidth="1"/>
    <col min="13571" max="13571" width="10.57421875" style="156" customWidth="1"/>
    <col min="13572" max="13572" width="12.00390625" style="156" customWidth="1"/>
    <col min="13573" max="13573" width="3.7109375" style="156" customWidth="1"/>
    <col min="13574" max="13574" width="11.00390625" style="156" customWidth="1"/>
    <col min="13575" max="13575" width="7.00390625" style="156" customWidth="1"/>
    <col min="13576" max="13576" width="9.140625" style="156" customWidth="1"/>
    <col min="13577" max="13577" width="11.8515625" style="156" customWidth="1"/>
    <col min="13578" max="13578" width="11.57421875" style="156" customWidth="1"/>
    <col min="13579" max="13579" width="12.57421875" style="156" customWidth="1"/>
    <col min="13580" max="13580" width="13.28125" style="156" customWidth="1"/>
    <col min="13581" max="13824" width="9.140625" style="156" customWidth="1"/>
    <col min="13825" max="13825" width="10.8515625" style="156" customWidth="1"/>
    <col min="13826" max="13826" width="11.421875" style="156" customWidth="1"/>
    <col min="13827" max="13827" width="10.57421875" style="156" customWidth="1"/>
    <col min="13828" max="13828" width="12.00390625" style="156" customWidth="1"/>
    <col min="13829" max="13829" width="3.7109375" style="156" customWidth="1"/>
    <col min="13830" max="13830" width="11.00390625" style="156" customWidth="1"/>
    <col min="13831" max="13831" width="7.00390625" style="156" customWidth="1"/>
    <col min="13832" max="13832" width="9.140625" style="156" customWidth="1"/>
    <col min="13833" max="13833" width="11.8515625" style="156" customWidth="1"/>
    <col min="13834" max="13834" width="11.57421875" style="156" customWidth="1"/>
    <col min="13835" max="13835" width="12.57421875" style="156" customWidth="1"/>
    <col min="13836" max="13836" width="13.28125" style="156" customWidth="1"/>
    <col min="13837" max="14080" width="9.140625" style="156" customWidth="1"/>
    <col min="14081" max="14081" width="10.8515625" style="156" customWidth="1"/>
    <col min="14082" max="14082" width="11.421875" style="156" customWidth="1"/>
    <col min="14083" max="14083" width="10.57421875" style="156" customWidth="1"/>
    <col min="14084" max="14084" width="12.00390625" style="156" customWidth="1"/>
    <col min="14085" max="14085" width="3.7109375" style="156" customWidth="1"/>
    <col min="14086" max="14086" width="11.00390625" style="156" customWidth="1"/>
    <col min="14087" max="14087" width="7.00390625" style="156" customWidth="1"/>
    <col min="14088" max="14088" width="9.140625" style="156" customWidth="1"/>
    <col min="14089" max="14089" width="11.8515625" style="156" customWidth="1"/>
    <col min="14090" max="14090" width="11.57421875" style="156" customWidth="1"/>
    <col min="14091" max="14091" width="12.57421875" style="156" customWidth="1"/>
    <col min="14092" max="14092" width="13.28125" style="156" customWidth="1"/>
    <col min="14093" max="14336" width="9.140625" style="156" customWidth="1"/>
    <col min="14337" max="14337" width="10.8515625" style="156" customWidth="1"/>
    <col min="14338" max="14338" width="11.421875" style="156" customWidth="1"/>
    <col min="14339" max="14339" width="10.57421875" style="156" customWidth="1"/>
    <col min="14340" max="14340" width="12.00390625" style="156" customWidth="1"/>
    <col min="14341" max="14341" width="3.7109375" style="156" customWidth="1"/>
    <col min="14342" max="14342" width="11.00390625" style="156" customWidth="1"/>
    <col min="14343" max="14343" width="7.00390625" style="156" customWidth="1"/>
    <col min="14344" max="14344" width="9.140625" style="156" customWidth="1"/>
    <col min="14345" max="14345" width="11.8515625" style="156" customWidth="1"/>
    <col min="14346" max="14346" width="11.57421875" style="156" customWidth="1"/>
    <col min="14347" max="14347" width="12.57421875" style="156" customWidth="1"/>
    <col min="14348" max="14348" width="13.28125" style="156" customWidth="1"/>
    <col min="14349" max="14592" width="9.140625" style="156" customWidth="1"/>
    <col min="14593" max="14593" width="10.8515625" style="156" customWidth="1"/>
    <col min="14594" max="14594" width="11.421875" style="156" customWidth="1"/>
    <col min="14595" max="14595" width="10.57421875" style="156" customWidth="1"/>
    <col min="14596" max="14596" width="12.00390625" style="156" customWidth="1"/>
    <col min="14597" max="14597" width="3.7109375" style="156" customWidth="1"/>
    <col min="14598" max="14598" width="11.00390625" style="156" customWidth="1"/>
    <col min="14599" max="14599" width="7.00390625" style="156" customWidth="1"/>
    <col min="14600" max="14600" width="9.140625" style="156" customWidth="1"/>
    <col min="14601" max="14601" width="11.8515625" style="156" customWidth="1"/>
    <col min="14602" max="14602" width="11.57421875" style="156" customWidth="1"/>
    <col min="14603" max="14603" width="12.57421875" style="156" customWidth="1"/>
    <col min="14604" max="14604" width="13.28125" style="156" customWidth="1"/>
    <col min="14605" max="14848" width="9.140625" style="156" customWidth="1"/>
    <col min="14849" max="14849" width="10.8515625" style="156" customWidth="1"/>
    <col min="14850" max="14850" width="11.421875" style="156" customWidth="1"/>
    <col min="14851" max="14851" width="10.57421875" style="156" customWidth="1"/>
    <col min="14852" max="14852" width="12.00390625" style="156" customWidth="1"/>
    <col min="14853" max="14853" width="3.7109375" style="156" customWidth="1"/>
    <col min="14854" max="14854" width="11.00390625" style="156" customWidth="1"/>
    <col min="14855" max="14855" width="7.00390625" style="156" customWidth="1"/>
    <col min="14856" max="14856" width="9.140625" style="156" customWidth="1"/>
    <col min="14857" max="14857" width="11.8515625" style="156" customWidth="1"/>
    <col min="14858" max="14858" width="11.57421875" style="156" customWidth="1"/>
    <col min="14859" max="14859" width="12.57421875" style="156" customWidth="1"/>
    <col min="14860" max="14860" width="13.28125" style="156" customWidth="1"/>
    <col min="14861" max="15104" width="9.140625" style="156" customWidth="1"/>
    <col min="15105" max="15105" width="10.8515625" style="156" customWidth="1"/>
    <col min="15106" max="15106" width="11.421875" style="156" customWidth="1"/>
    <col min="15107" max="15107" width="10.57421875" style="156" customWidth="1"/>
    <col min="15108" max="15108" width="12.00390625" style="156" customWidth="1"/>
    <col min="15109" max="15109" width="3.7109375" style="156" customWidth="1"/>
    <col min="15110" max="15110" width="11.00390625" style="156" customWidth="1"/>
    <col min="15111" max="15111" width="7.00390625" style="156" customWidth="1"/>
    <col min="15112" max="15112" width="9.140625" style="156" customWidth="1"/>
    <col min="15113" max="15113" width="11.8515625" style="156" customWidth="1"/>
    <col min="15114" max="15114" width="11.57421875" style="156" customWidth="1"/>
    <col min="15115" max="15115" width="12.57421875" style="156" customWidth="1"/>
    <col min="15116" max="15116" width="13.28125" style="156" customWidth="1"/>
    <col min="15117" max="15360" width="9.140625" style="156" customWidth="1"/>
    <col min="15361" max="15361" width="10.8515625" style="156" customWidth="1"/>
    <col min="15362" max="15362" width="11.421875" style="156" customWidth="1"/>
    <col min="15363" max="15363" width="10.57421875" style="156" customWidth="1"/>
    <col min="15364" max="15364" width="12.00390625" style="156" customWidth="1"/>
    <col min="15365" max="15365" width="3.7109375" style="156" customWidth="1"/>
    <col min="15366" max="15366" width="11.00390625" style="156" customWidth="1"/>
    <col min="15367" max="15367" width="7.00390625" style="156" customWidth="1"/>
    <col min="15368" max="15368" width="9.140625" style="156" customWidth="1"/>
    <col min="15369" max="15369" width="11.8515625" style="156" customWidth="1"/>
    <col min="15370" max="15370" width="11.57421875" style="156" customWidth="1"/>
    <col min="15371" max="15371" width="12.57421875" style="156" customWidth="1"/>
    <col min="15372" max="15372" width="13.28125" style="156" customWidth="1"/>
    <col min="15373" max="15616" width="9.140625" style="156" customWidth="1"/>
    <col min="15617" max="15617" width="10.8515625" style="156" customWidth="1"/>
    <col min="15618" max="15618" width="11.421875" style="156" customWidth="1"/>
    <col min="15619" max="15619" width="10.57421875" style="156" customWidth="1"/>
    <col min="15620" max="15620" width="12.00390625" style="156" customWidth="1"/>
    <col min="15621" max="15621" width="3.7109375" style="156" customWidth="1"/>
    <col min="15622" max="15622" width="11.00390625" style="156" customWidth="1"/>
    <col min="15623" max="15623" width="7.00390625" style="156" customWidth="1"/>
    <col min="15624" max="15624" width="9.140625" style="156" customWidth="1"/>
    <col min="15625" max="15625" width="11.8515625" style="156" customWidth="1"/>
    <col min="15626" max="15626" width="11.57421875" style="156" customWidth="1"/>
    <col min="15627" max="15627" width="12.57421875" style="156" customWidth="1"/>
    <col min="15628" max="15628" width="13.28125" style="156" customWidth="1"/>
    <col min="15629" max="15872" width="9.140625" style="156" customWidth="1"/>
    <col min="15873" max="15873" width="10.8515625" style="156" customWidth="1"/>
    <col min="15874" max="15874" width="11.421875" style="156" customWidth="1"/>
    <col min="15875" max="15875" width="10.57421875" style="156" customWidth="1"/>
    <col min="15876" max="15876" width="12.00390625" style="156" customWidth="1"/>
    <col min="15877" max="15877" width="3.7109375" style="156" customWidth="1"/>
    <col min="15878" max="15878" width="11.00390625" style="156" customWidth="1"/>
    <col min="15879" max="15879" width="7.00390625" style="156" customWidth="1"/>
    <col min="15880" max="15880" width="9.140625" style="156" customWidth="1"/>
    <col min="15881" max="15881" width="11.8515625" style="156" customWidth="1"/>
    <col min="15882" max="15882" width="11.57421875" style="156" customWidth="1"/>
    <col min="15883" max="15883" width="12.57421875" style="156" customWidth="1"/>
    <col min="15884" max="15884" width="13.28125" style="156" customWidth="1"/>
    <col min="15885" max="16128" width="9.140625" style="156" customWidth="1"/>
    <col min="16129" max="16129" width="10.8515625" style="156" customWidth="1"/>
    <col min="16130" max="16130" width="11.421875" style="156" customWidth="1"/>
    <col min="16131" max="16131" width="10.57421875" style="156" customWidth="1"/>
    <col min="16132" max="16132" width="12.00390625" style="156" customWidth="1"/>
    <col min="16133" max="16133" width="3.7109375" style="156" customWidth="1"/>
    <col min="16134" max="16134" width="11.00390625" style="156" customWidth="1"/>
    <col min="16135" max="16135" width="7.00390625" style="156" customWidth="1"/>
    <col min="16136" max="16136" width="9.140625" style="156" customWidth="1"/>
    <col min="16137" max="16137" width="11.8515625" style="156" customWidth="1"/>
    <col min="16138" max="16138" width="11.57421875" style="156" customWidth="1"/>
    <col min="16139" max="16139" width="12.57421875" style="156" customWidth="1"/>
    <col min="16140" max="16140" width="13.28125" style="156" customWidth="1"/>
    <col min="16141" max="16384" width="9.140625" style="156" customWidth="1"/>
  </cols>
  <sheetData>
    <row r="1" spans="1:13" ht="20.25">
      <c r="A1" s="150"/>
      <c r="B1" s="150"/>
      <c r="C1" s="151"/>
      <c r="D1" s="152"/>
      <c r="E1" s="278" t="s">
        <v>82</v>
      </c>
      <c r="F1" s="278"/>
      <c r="G1" s="278"/>
      <c r="H1" s="278"/>
      <c r="I1" s="278"/>
      <c r="J1" s="153"/>
      <c r="K1" s="153" t="s">
        <v>27</v>
      </c>
      <c r="L1" s="154"/>
      <c r="M1" s="155"/>
    </row>
    <row r="2" spans="1:13" ht="15.75">
      <c r="A2" s="150"/>
      <c r="B2" s="150"/>
      <c r="C2" s="151"/>
      <c r="D2" s="157"/>
      <c r="E2" s="158"/>
      <c r="F2" s="279" t="s">
        <v>84</v>
      </c>
      <c r="G2" s="279"/>
      <c r="H2" s="279"/>
      <c r="I2" s="279"/>
      <c r="J2" s="159"/>
      <c r="K2" s="160"/>
      <c r="L2" s="160"/>
      <c r="M2" s="155"/>
    </row>
    <row r="3" spans="1:13" ht="12.75">
      <c r="A3" s="150"/>
      <c r="B3" s="150"/>
      <c r="C3" s="151"/>
      <c r="D3" s="161" t="s">
        <v>29</v>
      </c>
      <c r="E3" s="161"/>
      <c r="F3" s="162" t="s">
        <v>14</v>
      </c>
      <c r="G3" s="161"/>
      <c r="H3" s="162"/>
      <c r="I3" s="161" t="s">
        <v>31</v>
      </c>
      <c r="J3" s="163"/>
      <c r="K3" s="162"/>
      <c r="L3" s="164" t="s">
        <v>33</v>
      </c>
      <c r="M3" s="155"/>
    </row>
    <row r="4" spans="1:13" ht="13.8" thickBot="1">
      <c r="A4" s="165"/>
      <c r="B4" s="165"/>
      <c r="C4" s="166"/>
      <c r="D4" s="167" t="s">
        <v>60</v>
      </c>
      <c r="E4" s="167"/>
      <c r="F4" s="168"/>
      <c r="G4" s="168"/>
      <c r="H4" s="169"/>
      <c r="I4" s="170"/>
      <c r="J4" s="171"/>
      <c r="K4" s="172"/>
      <c r="L4" s="173" t="s">
        <v>34</v>
      </c>
      <c r="M4" s="155"/>
    </row>
    <row r="5" spans="1:12" ht="12.75">
      <c r="A5" s="174"/>
      <c r="B5" s="174"/>
      <c r="C5" s="175"/>
      <c r="D5" s="174"/>
      <c r="E5" s="174"/>
      <c r="F5" s="176" t="s">
        <v>12</v>
      </c>
      <c r="G5" s="176" t="s">
        <v>13</v>
      </c>
      <c r="H5" s="176" t="s">
        <v>14</v>
      </c>
      <c r="I5" s="174"/>
      <c r="J5" s="174"/>
      <c r="K5" s="174"/>
      <c r="L5" s="174"/>
    </row>
    <row r="6" spans="1:12" ht="12.75">
      <c r="A6" s="150"/>
      <c r="B6" s="150"/>
      <c r="C6" s="151"/>
      <c r="D6" s="177"/>
      <c r="E6" s="178"/>
      <c r="F6" s="177"/>
      <c r="G6" s="177"/>
      <c r="H6" s="177"/>
      <c r="I6" s="150"/>
      <c r="J6" s="150"/>
      <c r="K6" s="150"/>
      <c r="L6" s="150"/>
    </row>
    <row r="7" spans="1:12" ht="12.75">
      <c r="A7" s="150"/>
      <c r="B7" s="177"/>
      <c r="C7" s="179"/>
      <c r="D7" s="180"/>
      <c r="E7" s="181">
        <v>1</v>
      </c>
      <c r="F7" s="238" t="s">
        <v>100</v>
      </c>
      <c r="G7" s="182"/>
      <c r="H7" s="182"/>
      <c r="I7" s="179"/>
      <c r="J7" s="179"/>
      <c r="K7" s="179"/>
      <c r="L7" s="150"/>
    </row>
    <row r="8" spans="1:12" ht="12.75">
      <c r="A8" s="183"/>
      <c r="B8" s="184"/>
      <c r="C8" s="185"/>
      <c r="D8" s="186"/>
      <c r="E8" s="187"/>
      <c r="F8" s="188"/>
      <c r="G8" s="188"/>
      <c r="H8" s="189"/>
      <c r="I8" s="240" t="s">
        <v>100</v>
      </c>
      <c r="J8" s="184"/>
      <c r="K8" s="184"/>
      <c r="L8" s="183"/>
    </row>
    <row r="9" spans="1:12" ht="13.8">
      <c r="A9" s="183"/>
      <c r="B9" s="184"/>
      <c r="C9" s="190"/>
      <c r="D9" s="184"/>
      <c r="E9" s="191" t="s">
        <v>61</v>
      </c>
      <c r="F9" s="192" t="s">
        <v>45</v>
      </c>
      <c r="G9" s="192"/>
      <c r="H9" s="193"/>
      <c r="I9" s="185"/>
      <c r="J9" s="194"/>
      <c r="K9" s="184"/>
      <c r="L9" s="183"/>
    </row>
    <row r="10" spans="1:12" ht="12.75">
      <c r="A10" s="183"/>
      <c r="B10" s="184"/>
      <c r="C10" s="182"/>
      <c r="D10" s="194"/>
      <c r="E10" s="195"/>
      <c r="F10" s="183"/>
      <c r="G10" s="188"/>
      <c r="H10" s="196"/>
      <c r="I10" s="190"/>
      <c r="J10" s="240" t="s">
        <v>100</v>
      </c>
      <c r="K10" s="184"/>
      <c r="L10" s="183"/>
    </row>
    <row r="11" spans="1:12" ht="15.75" customHeight="1">
      <c r="A11" s="183"/>
      <c r="B11" s="197"/>
      <c r="C11" s="198"/>
      <c r="D11" s="184"/>
      <c r="E11" s="199" t="s">
        <v>62</v>
      </c>
      <c r="F11" s="238" t="s">
        <v>102</v>
      </c>
      <c r="G11" s="182"/>
      <c r="H11" s="182"/>
      <c r="I11" s="185"/>
      <c r="J11" s="200" t="s">
        <v>111</v>
      </c>
      <c r="K11" s="194"/>
      <c r="L11" s="183"/>
    </row>
    <row r="12" spans="1:12" ht="12.75">
      <c r="A12" s="183"/>
      <c r="B12" s="197"/>
      <c r="C12" s="190"/>
      <c r="D12" s="201"/>
      <c r="E12" s="202"/>
      <c r="F12" s="183"/>
      <c r="G12" s="188"/>
      <c r="H12" s="189"/>
      <c r="I12" t="s">
        <v>102</v>
      </c>
      <c r="J12" s="213"/>
      <c r="K12" s="184"/>
      <c r="L12" s="183"/>
    </row>
    <row r="13" spans="1:12" ht="13.8">
      <c r="A13" s="183"/>
      <c r="B13" s="197"/>
      <c r="C13" s="185"/>
      <c r="D13" s="184"/>
      <c r="E13" s="205" t="s">
        <v>63</v>
      </c>
      <c r="F13" s="192" t="s">
        <v>45</v>
      </c>
      <c r="G13" s="182"/>
      <c r="H13" s="182"/>
      <c r="I13" s="206"/>
      <c r="J13" s="190"/>
      <c r="K13" s="184"/>
      <c r="L13" s="183"/>
    </row>
    <row r="14" spans="1:12" ht="12.75">
      <c r="A14" s="183"/>
      <c r="B14" s="238" t="s">
        <v>106</v>
      </c>
      <c r="C14" s="207"/>
      <c r="D14" s="184"/>
      <c r="E14" s="195"/>
      <c r="F14" s="188"/>
      <c r="G14" s="188"/>
      <c r="H14" s="196"/>
      <c r="I14" s="185"/>
      <c r="J14" s="190"/>
      <c r="K14" s="240" t="s">
        <v>100</v>
      </c>
      <c r="L14" s="183"/>
    </row>
    <row r="15" spans="1:12" ht="12.75">
      <c r="A15" s="208"/>
      <c r="B15" s="190"/>
      <c r="C15" s="185"/>
      <c r="D15" s="184"/>
      <c r="E15" s="199" t="s">
        <v>64</v>
      </c>
      <c r="F15" s="238" t="s">
        <v>105</v>
      </c>
      <c r="G15" s="182"/>
      <c r="H15" s="182"/>
      <c r="I15" s="185"/>
      <c r="J15" s="190"/>
      <c r="K15" s="198" t="s">
        <v>110</v>
      </c>
      <c r="L15" s="183"/>
    </row>
    <row r="16" spans="1:12" ht="12.75">
      <c r="A16" s="208"/>
      <c r="B16" s="190"/>
      <c r="C16" s="185"/>
      <c r="D16" s="182"/>
      <c r="E16" s="211"/>
      <c r="F16" s="188"/>
      <c r="G16" s="188"/>
      <c r="H16" s="189"/>
      <c r="I16" s="238" t="s">
        <v>105</v>
      </c>
      <c r="J16" s="190"/>
      <c r="K16" s="190"/>
      <c r="L16" s="183"/>
    </row>
    <row r="17" spans="1:12" ht="12.75">
      <c r="A17" s="208"/>
      <c r="B17" s="190"/>
      <c r="C17" s="190"/>
      <c r="D17" s="185"/>
      <c r="E17" s="191" t="s">
        <v>65</v>
      </c>
      <c r="F17" s="238" t="s">
        <v>106</v>
      </c>
      <c r="G17" s="182"/>
      <c r="H17" s="182"/>
      <c r="I17" s="212" t="s">
        <v>112</v>
      </c>
      <c r="J17" s="213"/>
      <c r="K17" s="190"/>
      <c r="L17" s="183"/>
    </row>
    <row r="18" spans="1:12" ht="12.75">
      <c r="A18" s="208"/>
      <c r="B18" s="190"/>
      <c r="C18" s="182"/>
      <c r="D18" s="207"/>
      <c r="E18" s="195"/>
      <c r="F18" s="188"/>
      <c r="G18" s="188"/>
      <c r="H18" s="196"/>
      <c r="I18" s="190"/>
      <c r="J18" s="238" t="s">
        <v>97</v>
      </c>
      <c r="K18" s="213"/>
      <c r="L18" s="183"/>
    </row>
    <row r="19" spans="1:12" ht="13.8">
      <c r="A19" s="208"/>
      <c r="B19" s="185"/>
      <c r="C19" s="198"/>
      <c r="D19" s="185"/>
      <c r="E19" s="199" t="s">
        <v>66</v>
      </c>
      <c r="F19" s="192" t="s">
        <v>45</v>
      </c>
      <c r="G19" s="215"/>
      <c r="H19" s="215"/>
      <c r="I19" s="185"/>
      <c r="J19" s="200" t="s">
        <v>110</v>
      </c>
      <c r="K19" s="185"/>
      <c r="L19" s="227"/>
    </row>
    <row r="20" spans="1:12" ht="13.8" thickBot="1">
      <c r="A20" s="183"/>
      <c r="B20" s="228"/>
      <c r="C20" s="190"/>
      <c r="D20" s="201"/>
      <c r="E20" s="187"/>
      <c r="F20" s="188"/>
      <c r="G20" s="188"/>
      <c r="H20" s="189"/>
      <c r="I20" s="238" t="s">
        <v>97</v>
      </c>
      <c r="J20" s="207"/>
      <c r="K20" s="190"/>
      <c r="L20" s="183"/>
    </row>
    <row r="21" spans="1:12" ht="17.4" customHeight="1" thickBot="1">
      <c r="A21" s="247" t="s">
        <v>106</v>
      </c>
      <c r="B21" s="218"/>
      <c r="C21" s="185"/>
      <c r="D21" s="185"/>
      <c r="E21" s="191" t="s">
        <v>67</v>
      </c>
      <c r="F21" s="238" t="s">
        <v>97</v>
      </c>
      <c r="G21" s="182"/>
      <c r="H21" s="182"/>
      <c r="I21" s="206"/>
      <c r="J21" s="185"/>
      <c r="K21" s="218"/>
      <c r="L21" s="248" t="s">
        <v>100</v>
      </c>
    </row>
    <row r="22" spans="1:12" ht="14.4" thickBot="1">
      <c r="A22" s="209">
        <v>40</v>
      </c>
      <c r="B22" s="219"/>
      <c r="C22" s="220"/>
      <c r="D22" s="220"/>
      <c r="E22" s="221"/>
      <c r="F22" s="188"/>
      <c r="G22" s="188"/>
      <c r="H22" s="196"/>
      <c r="I22" s="220"/>
      <c r="J22" s="220"/>
      <c r="K22" s="219"/>
      <c r="L22" s="210">
        <v>63</v>
      </c>
    </row>
    <row r="23" spans="1:12" ht="12.75">
      <c r="A23" s="229"/>
      <c r="B23" s="230"/>
      <c r="C23" s="220"/>
      <c r="D23" s="220"/>
      <c r="E23" s="191" t="s">
        <v>69</v>
      </c>
      <c r="F23" s="238" t="s">
        <v>108</v>
      </c>
      <c r="G23" s="182"/>
      <c r="H23" s="182"/>
      <c r="I23" s="220"/>
      <c r="J23" s="220"/>
      <c r="K23" s="220"/>
      <c r="L23" s="231"/>
    </row>
    <row r="24" spans="1:12" ht="12.75">
      <c r="A24" s="183"/>
      <c r="B24" s="207"/>
      <c r="C24" s="185"/>
      <c r="D24" s="232"/>
      <c r="E24" s="202"/>
      <c r="F24" s="188"/>
      <c r="G24" s="188"/>
      <c r="H24" s="189"/>
      <c r="I24" s="238" t="s">
        <v>108</v>
      </c>
      <c r="J24" s="185"/>
      <c r="K24" s="185"/>
      <c r="L24" s="233"/>
    </row>
    <row r="25" spans="1:12" ht="12" customHeight="1">
      <c r="A25" s="208"/>
      <c r="B25" s="185"/>
      <c r="C25" s="190"/>
      <c r="D25" s="185"/>
      <c r="E25" s="191" t="s">
        <v>70</v>
      </c>
      <c r="F25" s="192" t="s">
        <v>45</v>
      </c>
      <c r="G25" s="215"/>
      <c r="H25" s="215"/>
      <c r="I25" s="212"/>
      <c r="J25" s="207"/>
      <c r="K25" s="185"/>
      <c r="L25" s="233"/>
    </row>
    <row r="26" spans="1:12" ht="12.75">
      <c r="A26" s="208"/>
      <c r="B26" s="185"/>
      <c r="C26" s="238" t="s">
        <v>104</v>
      </c>
      <c r="D26" s="207"/>
      <c r="E26" s="195"/>
      <c r="F26" s="183"/>
      <c r="G26" s="188"/>
      <c r="H26" s="196"/>
      <c r="I26" s="190"/>
      <c r="J26" s="238" t="s">
        <v>108</v>
      </c>
      <c r="K26" s="185"/>
      <c r="L26" s="233"/>
    </row>
    <row r="27" spans="1:12" ht="14.25" customHeight="1">
      <c r="A27" s="208"/>
      <c r="B27" s="190"/>
      <c r="C27" s="198"/>
      <c r="D27" s="185"/>
      <c r="E27" s="199" t="s">
        <v>71</v>
      </c>
      <c r="F27" s="238" t="s">
        <v>104</v>
      </c>
      <c r="G27" s="234"/>
      <c r="H27" s="234"/>
      <c r="I27" s="185"/>
      <c r="J27" s="212" t="s">
        <v>112</v>
      </c>
      <c r="K27" s="190"/>
      <c r="L27" s="183"/>
    </row>
    <row r="28" spans="1:12" ht="12.75">
      <c r="A28" s="208"/>
      <c r="B28" s="190"/>
      <c r="C28" s="190"/>
      <c r="D28" s="214"/>
      <c r="E28" s="187"/>
      <c r="F28" s="183"/>
      <c r="G28" s="188"/>
      <c r="H28" s="189"/>
      <c r="I28" s="238" t="s">
        <v>104</v>
      </c>
      <c r="J28" s="213"/>
      <c r="K28" s="190"/>
      <c r="L28" s="183"/>
    </row>
    <row r="29" spans="1:12" ht="13.8">
      <c r="A29" s="208"/>
      <c r="B29" s="190"/>
      <c r="C29" s="185"/>
      <c r="D29" s="185"/>
      <c r="E29" s="191" t="s">
        <v>49</v>
      </c>
      <c r="F29" s="192" t="s">
        <v>45</v>
      </c>
      <c r="G29" s="182"/>
      <c r="H29" s="182"/>
      <c r="I29" s="206"/>
      <c r="J29" s="190"/>
      <c r="K29" s="190"/>
      <c r="L29" s="183"/>
    </row>
    <row r="30" spans="1:12" ht="16.5" customHeight="1">
      <c r="A30" s="208"/>
      <c r="B30" s="238" t="s">
        <v>109</v>
      </c>
      <c r="C30" s="207"/>
      <c r="D30" s="185"/>
      <c r="E30" s="195"/>
      <c r="F30" s="188"/>
      <c r="G30" s="188"/>
      <c r="H30" s="196"/>
      <c r="I30" s="185"/>
      <c r="J30" s="190"/>
      <c r="K30" s="238" t="s">
        <v>107</v>
      </c>
      <c r="L30" s="233"/>
    </row>
    <row r="31" spans="1:12" ht="12.75">
      <c r="A31" s="183"/>
      <c r="B31" s="190" t="s">
        <v>113</v>
      </c>
      <c r="C31" s="185"/>
      <c r="D31" s="185"/>
      <c r="E31" s="199" t="s">
        <v>72</v>
      </c>
      <c r="F31" s="238" t="s">
        <v>109</v>
      </c>
      <c r="G31" s="182"/>
      <c r="H31" s="182"/>
      <c r="I31" s="185"/>
      <c r="J31" s="190"/>
      <c r="K31" s="185" t="s">
        <v>112</v>
      </c>
      <c r="L31" s="183"/>
    </row>
    <row r="32" spans="1:12" ht="12.75">
      <c r="A32" s="183"/>
      <c r="B32" s="197"/>
      <c r="C32" s="185"/>
      <c r="D32" s="232"/>
      <c r="E32" s="187"/>
      <c r="F32" s="188"/>
      <c r="G32" s="188"/>
      <c r="H32" s="189"/>
      <c r="I32" s="238" t="s">
        <v>109</v>
      </c>
      <c r="J32" s="190"/>
      <c r="K32" s="184"/>
      <c r="L32" s="183"/>
    </row>
    <row r="33" spans="1:12" ht="13.8">
      <c r="A33" s="183"/>
      <c r="B33" s="197"/>
      <c r="C33" s="190"/>
      <c r="D33" s="185"/>
      <c r="E33" s="191" t="s">
        <v>73</v>
      </c>
      <c r="F33" s="192" t="s">
        <v>45</v>
      </c>
      <c r="G33" s="182"/>
      <c r="H33" s="182"/>
      <c r="I33" s="212"/>
      <c r="J33" s="213"/>
      <c r="K33" s="184"/>
      <c r="L33" s="183"/>
    </row>
    <row r="34" spans="1:12" ht="12.75">
      <c r="A34" s="183"/>
      <c r="B34" s="197"/>
      <c r="C34" s="238" t="s">
        <v>109</v>
      </c>
      <c r="D34" s="207"/>
      <c r="E34" s="195"/>
      <c r="F34" s="188"/>
      <c r="G34" s="188"/>
      <c r="H34" s="196"/>
      <c r="I34" s="190"/>
      <c r="J34" s="238" t="s">
        <v>107</v>
      </c>
      <c r="K34" s="194"/>
      <c r="L34" s="235"/>
    </row>
    <row r="35" spans="1:12" ht="13.8">
      <c r="A35" s="183"/>
      <c r="B35" s="184"/>
      <c r="C35" s="198"/>
      <c r="D35" s="185"/>
      <c r="E35" s="199" t="s">
        <v>74</v>
      </c>
      <c r="F35" s="192" t="s">
        <v>45</v>
      </c>
      <c r="G35" s="182"/>
      <c r="H35" s="182"/>
      <c r="I35" s="185"/>
      <c r="J35" s="207" t="s">
        <v>112</v>
      </c>
      <c r="K35" s="184"/>
      <c r="L35" s="235"/>
    </row>
    <row r="36" spans="1:12" ht="12.75">
      <c r="A36" s="183"/>
      <c r="B36" s="184"/>
      <c r="C36" s="190"/>
      <c r="D36" s="214"/>
      <c r="E36" s="187"/>
      <c r="F36" s="188"/>
      <c r="G36" s="188"/>
      <c r="H36" s="189"/>
      <c r="I36" s="238" t="s">
        <v>107</v>
      </c>
      <c r="J36" s="207"/>
      <c r="K36" s="184"/>
      <c r="L36" s="235"/>
    </row>
    <row r="37" spans="1:12" ht="13.8" customHeight="1">
      <c r="A37" s="183"/>
      <c r="B37" s="184"/>
      <c r="C37" s="185"/>
      <c r="D37" s="185"/>
      <c r="E37" s="191" t="s">
        <v>75</v>
      </c>
      <c r="F37" s="238" t="s">
        <v>107</v>
      </c>
      <c r="G37" s="182"/>
      <c r="H37" s="182"/>
      <c r="I37" s="206"/>
      <c r="J37" s="184"/>
      <c r="K37" s="184"/>
      <c r="L37" s="235"/>
    </row>
    <row r="38" spans="2:11" ht="14.25" customHeight="1">
      <c r="B38" s="150"/>
      <c r="C38" s="151"/>
      <c r="D38" s="177"/>
      <c r="E38" s="222"/>
      <c r="F38" s="177"/>
      <c r="G38" s="177"/>
      <c r="H38" s="223"/>
      <c r="I38" s="150"/>
      <c r="J38" s="150"/>
      <c r="K38" s="150"/>
    </row>
    <row r="39" spans="2:11" ht="12.75">
      <c r="B39" s="150"/>
      <c r="C39" s="151"/>
      <c r="D39" s="177"/>
      <c r="E39" s="222"/>
      <c r="F39" s="177"/>
      <c r="G39" s="177"/>
      <c r="H39" s="223"/>
      <c r="I39" s="150"/>
      <c r="J39" s="150"/>
      <c r="K39" s="150"/>
    </row>
  </sheetData>
  <mergeCells count="2">
    <mergeCell ref="E1:I1"/>
    <mergeCell ref="F2:I2"/>
  </mergeCells>
  <printOptions/>
  <pageMargins left="0.7" right="0.7"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3FEB-3533-4EA0-B85E-B4F712AB3488}">
  <dimension ref="A1:M39"/>
  <sheetViews>
    <sheetView workbookViewId="0" topLeftCell="A7">
      <selection activeCell="C21" sqref="C21"/>
    </sheetView>
  </sheetViews>
  <sheetFormatPr defaultColWidth="9.140625" defaultRowHeight="12.75"/>
  <cols>
    <col min="1" max="1" width="15.28125" style="156" customWidth="1"/>
    <col min="2" max="2" width="11.421875" style="156" customWidth="1"/>
    <col min="3" max="3" width="10.57421875" style="156" customWidth="1"/>
    <col min="4" max="4" width="20.57421875" style="156" customWidth="1"/>
    <col min="5" max="5" width="3.7109375" style="156" customWidth="1"/>
    <col min="6" max="6" width="11.00390625" style="156" customWidth="1"/>
    <col min="7" max="7" width="9.28125" style="156" customWidth="1"/>
    <col min="8" max="8" width="9.140625" style="156" customWidth="1"/>
    <col min="9" max="9" width="16.28125" style="156" customWidth="1"/>
    <col min="10" max="10" width="15.28125" style="156" customWidth="1"/>
    <col min="11" max="11" width="20.28125" style="156" customWidth="1"/>
    <col min="12" max="12" width="16.7109375" style="156" customWidth="1"/>
    <col min="13" max="256" width="9.140625" style="156" customWidth="1"/>
    <col min="257" max="257" width="10.8515625" style="156" customWidth="1"/>
    <col min="258" max="258" width="11.421875" style="156" customWidth="1"/>
    <col min="259" max="259" width="10.57421875" style="156" customWidth="1"/>
    <col min="260" max="260" width="12.00390625" style="156" customWidth="1"/>
    <col min="261" max="261" width="3.7109375" style="156" customWidth="1"/>
    <col min="262" max="262" width="11.00390625" style="156" customWidth="1"/>
    <col min="263" max="263" width="7.00390625" style="156" customWidth="1"/>
    <col min="264" max="264" width="9.140625" style="156" customWidth="1"/>
    <col min="265" max="265" width="11.8515625" style="156" customWidth="1"/>
    <col min="266" max="266" width="11.57421875" style="156" customWidth="1"/>
    <col min="267" max="267" width="12.57421875" style="156" customWidth="1"/>
    <col min="268" max="268" width="13.28125" style="156" customWidth="1"/>
    <col min="269" max="512" width="9.140625" style="156" customWidth="1"/>
    <col min="513" max="513" width="10.8515625" style="156" customWidth="1"/>
    <col min="514" max="514" width="11.421875" style="156" customWidth="1"/>
    <col min="515" max="515" width="10.57421875" style="156" customWidth="1"/>
    <col min="516" max="516" width="12.00390625" style="156" customWidth="1"/>
    <col min="517" max="517" width="3.7109375" style="156" customWidth="1"/>
    <col min="518" max="518" width="11.00390625" style="156" customWidth="1"/>
    <col min="519" max="519" width="7.00390625" style="156" customWidth="1"/>
    <col min="520" max="520" width="9.140625" style="156" customWidth="1"/>
    <col min="521" max="521" width="11.8515625" style="156" customWidth="1"/>
    <col min="522" max="522" width="11.57421875" style="156" customWidth="1"/>
    <col min="523" max="523" width="12.57421875" style="156" customWidth="1"/>
    <col min="524" max="524" width="13.28125" style="156" customWidth="1"/>
    <col min="525" max="768" width="9.140625" style="156" customWidth="1"/>
    <col min="769" max="769" width="10.8515625" style="156" customWidth="1"/>
    <col min="770" max="770" width="11.421875" style="156" customWidth="1"/>
    <col min="771" max="771" width="10.57421875" style="156" customWidth="1"/>
    <col min="772" max="772" width="12.00390625" style="156" customWidth="1"/>
    <col min="773" max="773" width="3.7109375" style="156" customWidth="1"/>
    <col min="774" max="774" width="11.00390625" style="156" customWidth="1"/>
    <col min="775" max="775" width="7.00390625" style="156" customWidth="1"/>
    <col min="776" max="776" width="9.140625" style="156" customWidth="1"/>
    <col min="777" max="777" width="11.8515625" style="156" customWidth="1"/>
    <col min="778" max="778" width="11.57421875" style="156" customWidth="1"/>
    <col min="779" max="779" width="12.57421875" style="156" customWidth="1"/>
    <col min="780" max="780" width="13.28125" style="156" customWidth="1"/>
    <col min="781" max="1024" width="9.140625" style="156" customWidth="1"/>
    <col min="1025" max="1025" width="10.8515625" style="156" customWidth="1"/>
    <col min="1026" max="1026" width="11.421875" style="156" customWidth="1"/>
    <col min="1027" max="1027" width="10.57421875" style="156" customWidth="1"/>
    <col min="1028" max="1028" width="12.00390625" style="156" customWidth="1"/>
    <col min="1029" max="1029" width="3.7109375" style="156" customWidth="1"/>
    <col min="1030" max="1030" width="11.00390625" style="156" customWidth="1"/>
    <col min="1031" max="1031" width="7.00390625" style="156" customWidth="1"/>
    <col min="1032" max="1032" width="9.140625" style="156" customWidth="1"/>
    <col min="1033" max="1033" width="11.8515625" style="156" customWidth="1"/>
    <col min="1034" max="1034" width="11.57421875" style="156" customWidth="1"/>
    <col min="1035" max="1035" width="12.57421875" style="156" customWidth="1"/>
    <col min="1036" max="1036" width="13.28125" style="156" customWidth="1"/>
    <col min="1037" max="1280" width="9.140625" style="156" customWidth="1"/>
    <col min="1281" max="1281" width="10.8515625" style="156" customWidth="1"/>
    <col min="1282" max="1282" width="11.421875" style="156" customWidth="1"/>
    <col min="1283" max="1283" width="10.57421875" style="156" customWidth="1"/>
    <col min="1284" max="1284" width="12.00390625" style="156" customWidth="1"/>
    <col min="1285" max="1285" width="3.7109375" style="156" customWidth="1"/>
    <col min="1286" max="1286" width="11.00390625" style="156" customWidth="1"/>
    <col min="1287" max="1287" width="7.00390625" style="156" customWidth="1"/>
    <col min="1288" max="1288" width="9.140625" style="156" customWidth="1"/>
    <col min="1289" max="1289" width="11.8515625" style="156" customWidth="1"/>
    <col min="1290" max="1290" width="11.57421875" style="156" customWidth="1"/>
    <col min="1291" max="1291" width="12.57421875" style="156" customWidth="1"/>
    <col min="1292" max="1292" width="13.28125" style="156" customWidth="1"/>
    <col min="1293" max="1536" width="9.140625" style="156" customWidth="1"/>
    <col min="1537" max="1537" width="10.8515625" style="156" customWidth="1"/>
    <col min="1538" max="1538" width="11.421875" style="156" customWidth="1"/>
    <col min="1539" max="1539" width="10.57421875" style="156" customWidth="1"/>
    <col min="1540" max="1540" width="12.00390625" style="156" customWidth="1"/>
    <col min="1541" max="1541" width="3.7109375" style="156" customWidth="1"/>
    <col min="1542" max="1542" width="11.00390625" style="156" customWidth="1"/>
    <col min="1543" max="1543" width="7.00390625" style="156" customWidth="1"/>
    <col min="1544" max="1544" width="9.140625" style="156" customWidth="1"/>
    <col min="1545" max="1545" width="11.8515625" style="156" customWidth="1"/>
    <col min="1546" max="1546" width="11.57421875" style="156" customWidth="1"/>
    <col min="1547" max="1547" width="12.57421875" style="156" customWidth="1"/>
    <col min="1548" max="1548" width="13.28125" style="156" customWidth="1"/>
    <col min="1549" max="1792" width="9.140625" style="156" customWidth="1"/>
    <col min="1793" max="1793" width="10.8515625" style="156" customWidth="1"/>
    <col min="1794" max="1794" width="11.421875" style="156" customWidth="1"/>
    <col min="1795" max="1795" width="10.57421875" style="156" customWidth="1"/>
    <col min="1796" max="1796" width="12.00390625" style="156" customWidth="1"/>
    <col min="1797" max="1797" width="3.7109375" style="156" customWidth="1"/>
    <col min="1798" max="1798" width="11.00390625" style="156" customWidth="1"/>
    <col min="1799" max="1799" width="7.00390625" style="156" customWidth="1"/>
    <col min="1800" max="1800" width="9.140625" style="156" customWidth="1"/>
    <col min="1801" max="1801" width="11.8515625" style="156" customWidth="1"/>
    <col min="1802" max="1802" width="11.57421875" style="156" customWidth="1"/>
    <col min="1803" max="1803" width="12.57421875" style="156" customWidth="1"/>
    <col min="1804" max="1804" width="13.28125" style="156" customWidth="1"/>
    <col min="1805" max="2048" width="9.140625" style="156" customWidth="1"/>
    <col min="2049" max="2049" width="10.8515625" style="156" customWidth="1"/>
    <col min="2050" max="2050" width="11.421875" style="156" customWidth="1"/>
    <col min="2051" max="2051" width="10.57421875" style="156" customWidth="1"/>
    <col min="2052" max="2052" width="12.00390625" style="156" customWidth="1"/>
    <col min="2053" max="2053" width="3.7109375" style="156" customWidth="1"/>
    <col min="2054" max="2054" width="11.00390625" style="156" customWidth="1"/>
    <col min="2055" max="2055" width="7.00390625" style="156" customWidth="1"/>
    <col min="2056" max="2056" width="9.140625" style="156" customWidth="1"/>
    <col min="2057" max="2057" width="11.8515625" style="156" customWidth="1"/>
    <col min="2058" max="2058" width="11.57421875" style="156" customWidth="1"/>
    <col min="2059" max="2059" width="12.57421875" style="156" customWidth="1"/>
    <col min="2060" max="2060" width="13.28125" style="156" customWidth="1"/>
    <col min="2061" max="2304" width="9.140625" style="156" customWidth="1"/>
    <col min="2305" max="2305" width="10.8515625" style="156" customWidth="1"/>
    <col min="2306" max="2306" width="11.421875" style="156" customWidth="1"/>
    <col min="2307" max="2307" width="10.57421875" style="156" customWidth="1"/>
    <col min="2308" max="2308" width="12.00390625" style="156" customWidth="1"/>
    <col min="2309" max="2309" width="3.7109375" style="156" customWidth="1"/>
    <col min="2310" max="2310" width="11.00390625" style="156" customWidth="1"/>
    <col min="2311" max="2311" width="7.00390625" style="156" customWidth="1"/>
    <col min="2312" max="2312" width="9.140625" style="156" customWidth="1"/>
    <col min="2313" max="2313" width="11.8515625" style="156" customWidth="1"/>
    <col min="2314" max="2314" width="11.57421875" style="156" customWidth="1"/>
    <col min="2315" max="2315" width="12.57421875" style="156" customWidth="1"/>
    <col min="2316" max="2316" width="13.28125" style="156" customWidth="1"/>
    <col min="2317" max="2560" width="9.140625" style="156" customWidth="1"/>
    <col min="2561" max="2561" width="10.8515625" style="156" customWidth="1"/>
    <col min="2562" max="2562" width="11.421875" style="156" customWidth="1"/>
    <col min="2563" max="2563" width="10.57421875" style="156" customWidth="1"/>
    <col min="2564" max="2564" width="12.00390625" style="156" customWidth="1"/>
    <col min="2565" max="2565" width="3.7109375" style="156" customWidth="1"/>
    <col min="2566" max="2566" width="11.00390625" style="156" customWidth="1"/>
    <col min="2567" max="2567" width="7.00390625" style="156" customWidth="1"/>
    <col min="2568" max="2568" width="9.140625" style="156" customWidth="1"/>
    <col min="2569" max="2569" width="11.8515625" style="156" customWidth="1"/>
    <col min="2570" max="2570" width="11.57421875" style="156" customWidth="1"/>
    <col min="2571" max="2571" width="12.57421875" style="156" customWidth="1"/>
    <col min="2572" max="2572" width="13.28125" style="156" customWidth="1"/>
    <col min="2573" max="2816" width="9.140625" style="156" customWidth="1"/>
    <col min="2817" max="2817" width="10.8515625" style="156" customWidth="1"/>
    <col min="2818" max="2818" width="11.421875" style="156" customWidth="1"/>
    <col min="2819" max="2819" width="10.57421875" style="156" customWidth="1"/>
    <col min="2820" max="2820" width="12.00390625" style="156" customWidth="1"/>
    <col min="2821" max="2821" width="3.7109375" style="156" customWidth="1"/>
    <col min="2822" max="2822" width="11.00390625" style="156" customWidth="1"/>
    <col min="2823" max="2823" width="7.00390625" style="156" customWidth="1"/>
    <col min="2824" max="2824" width="9.140625" style="156" customWidth="1"/>
    <col min="2825" max="2825" width="11.8515625" style="156" customWidth="1"/>
    <col min="2826" max="2826" width="11.57421875" style="156" customWidth="1"/>
    <col min="2827" max="2827" width="12.57421875" style="156" customWidth="1"/>
    <col min="2828" max="2828" width="13.28125" style="156" customWidth="1"/>
    <col min="2829" max="3072" width="9.140625" style="156" customWidth="1"/>
    <col min="3073" max="3073" width="10.8515625" style="156" customWidth="1"/>
    <col min="3074" max="3074" width="11.421875" style="156" customWidth="1"/>
    <col min="3075" max="3075" width="10.57421875" style="156" customWidth="1"/>
    <col min="3076" max="3076" width="12.00390625" style="156" customWidth="1"/>
    <col min="3077" max="3077" width="3.7109375" style="156" customWidth="1"/>
    <col min="3078" max="3078" width="11.00390625" style="156" customWidth="1"/>
    <col min="3079" max="3079" width="7.00390625" style="156" customWidth="1"/>
    <col min="3080" max="3080" width="9.140625" style="156" customWidth="1"/>
    <col min="3081" max="3081" width="11.8515625" style="156" customWidth="1"/>
    <col min="3082" max="3082" width="11.57421875" style="156" customWidth="1"/>
    <col min="3083" max="3083" width="12.57421875" style="156" customWidth="1"/>
    <col min="3084" max="3084" width="13.28125" style="156" customWidth="1"/>
    <col min="3085" max="3328" width="9.140625" style="156" customWidth="1"/>
    <col min="3329" max="3329" width="10.8515625" style="156" customWidth="1"/>
    <col min="3330" max="3330" width="11.421875" style="156" customWidth="1"/>
    <col min="3331" max="3331" width="10.57421875" style="156" customWidth="1"/>
    <col min="3332" max="3332" width="12.00390625" style="156" customWidth="1"/>
    <col min="3333" max="3333" width="3.7109375" style="156" customWidth="1"/>
    <col min="3334" max="3334" width="11.00390625" style="156" customWidth="1"/>
    <col min="3335" max="3335" width="7.00390625" style="156" customWidth="1"/>
    <col min="3336" max="3336" width="9.140625" style="156" customWidth="1"/>
    <col min="3337" max="3337" width="11.8515625" style="156" customWidth="1"/>
    <col min="3338" max="3338" width="11.57421875" style="156" customWidth="1"/>
    <col min="3339" max="3339" width="12.57421875" style="156" customWidth="1"/>
    <col min="3340" max="3340" width="13.28125" style="156" customWidth="1"/>
    <col min="3341" max="3584" width="9.140625" style="156" customWidth="1"/>
    <col min="3585" max="3585" width="10.8515625" style="156" customWidth="1"/>
    <col min="3586" max="3586" width="11.421875" style="156" customWidth="1"/>
    <col min="3587" max="3587" width="10.57421875" style="156" customWidth="1"/>
    <col min="3588" max="3588" width="12.00390625" style="156" customWidth="1"/>
    <col min="3589" max="3589" width="3.7109375" style="156" customWidth="1"/>
    <col min="3590" max="3590" width="11.00390625" style="156" customWidth="1"/>
    <col min="3591" max="3591" width="7.00390625" style="156" customWidth="1"/>
    <col min="3592" max="3592" width="9.140625" style="156" customWidth="1"/>
    <col min="3593" max="3593" width="11.8515625" style="156" customWidth="1"/>
    <col min="3594" max="3594" width="11.57421875" style="156" customWidth="1"/>
    <col min="3595" max="3595" width="12.57421875" style="156" customWidth="1"/>
    <col min="3596" max="3596" width="13.28125" style="156" customWidth="1"/>
    <col min="3597" max="3840" width="9.140625" style="156" customWidth="1"/>
    <col min="3841" max="3841" width="10.8515625" style="156" customWidth="1"/>
    <col min="3842" max="3842" width="11.421875" style="156" customWidth="1"/>
    <col min="3843" max="3843" width="10.57421875" style="156" customWidth="1"/>
    <col min="3844" max="3844" width="12.00390625" style="156" customWidth="1"/>
    <col min="3845" max="3845" width="3.7109375" style="156" customWidth="1"/>
    <col min="3846" max="3846" width="11.00390625" style="156" customWidth="1"/>
    <col min="3847" max="3847" width="7.00390625" style="156" customWidth="1"/>
    <col min="3848" max="3848" width="9.140625" style="156" customWidth="1"/>
    <col min="3849" max="3849" width="11.8515625" style="156" customWidth="1"/>
    <col min="3850" max="3850" width="11.57421875" style="156" customWidth="1"/>
    <col min="3851" max="3851" width="12.57421875" style="156" customWidth="1"/>
    <col min="3852" max="3852" width="13.28125" style="156" customWidth="1"/>
    <col min="3853" max="4096" width="9.140625" style="156" customWidth="1"/>
    <col min="4097" max="4097" width="10.8515625" style="156" customWidth="1"/>
    <col min="4098" max="4098" width="11.421875" style="156" customWidth="1"/>
    <col min="4099" max="4099" width="10.57421875" style="156" customWidth="1"/>
    <col min="4100" max="4100" width="12.00390625" style="156" customWidth="1"/>
    <col min="4101" max="4101" width="3.7109375" style="156" customWidth="1"/>
    <col min="4102" max="4102" width="11.00390625" style="156" customWidth="1"/>
    <col min="4103" max="4103" width="7.00390625" style="156" customWidth="1"/>
    <col min="4104" max="4104" width="9.140625" style="156" customWidth="1"/>
    <col min="4105" max="4105" width="11.8515625" style="156" customWidth="1"/>
    <col min="4106" max="4106" width="11.57421875" style="156" customWidth="1"/>
    <col min="4107" max="4107" width="12.57421875" style="156" customWidth="1"/>
    <col min="4108" max="4108" width="13.28125" style="156" customWidth="1"/>
    <col min="4109" max="4352" width="9.140625" style="156" customWidth="1"/>
    <col min="4353" max="4353" width="10.8515625" style="156" customWidth="1"/>
    <col min="4354" max="4354" width="11.421875" style="156" customWidth="1"/>
    <col min="4355" max="4355" width="10.57421875" style="156" customWidth="1"/>
    <col min="4356" max="4356" width="12.00390625" style="156" customWidth="1"/>
    <col min="4357" max="4357" width="3.7109375" style="156" customWidth="1"/>
    <col min="4358" max="4358" width="11.00390625" style="156" customWidth="1"/>
    <col min="4359" max="4359" width="7.00390625" style="156" customWidth="1"/>
    <col min="4360" max="4360" width="9.140625" style="156" customWidth="1"/>
    <col min="4361" max="4361" width="11.8515625" style="156" customWidth="1"/>
    <col min="4362" max="4362" width="11.57421875" style="156" customWidth="1"/>
    <col min="4363" max="4363" width="12.57421875" style="156" customWidth="1"/>
    <col min="4364" max="4364" width="13.28125" style="156" customWidth="1"/>
    <col min="4365" max="4608" width="9.140625" style="156" customWidth="1"/>
    <col min="4609" max="4609" width="10.8515625" style="156" customWidth="1"/>
    <col min="4610" max="4610" width="11.421875" style="156" customWidth="1"/>
    <col min="4611" max="4611" width="10.57421875" style="156" customWidth="1"/>
    <col min="4612" max="4612" width="12.00390625" style="156" customWidth="1"/>
    <col min="4613" max="4613" width="3.7109375" style="156" customWidth="1"/>
    <col min="4614" max="4614" width="11.00390625" style="156" customWidth="1"/>
    <col min="4615" max="4615" width="7.00390625" style="156" customWidth="1"/>
    <col min="4616" max="4616" width="9.140625" style="156" customWidth="1"/>
    <col min="4617" max="4617" width="11.8515625" style="156" customWidth="1"/>
    <col min="4618" max="4618" width="11.57421875" style="156" customWidth="1"/>
    <col min="4619" max="4619" width="12.57421875" style="156" customWidth="1"/>
    <col min="4620" max="4620" width="13.28125" style="156" customWidth="1"/>
    <col min="4621" max="4864" width="9.140625" style="156" customWidth="1"/>
    <col min="4865" max="4865" width="10.8515625" style="156" customWidth="1"/>
    <col min="4866" max="4866" width="11.421875" style="156" customWidth="1"/>
    <col min="4867" max="4867" width="10.57421875" style="156" customWidth="1"/>
    <col min="4868" max="4868" width="12.00390625" style="156" customWidth="1"/>
    <col min="4869" max="4869" width="3.7109375" style="156" customWidth="1"/>
    <col min="4870" max="4870" width="11.00390625" style="156" customWidth="1"/>
    <col min="4871" max="4871" width="7.00390625" style="156" customWidth="1"/>
    <col min="4872" max="4872" width="9.140625" style="156" customWidth="1"/>
    <col min="4873" max="4873" width="11.8515625" style="156" customWidth="1"/>
    <col min="4874" max="4874" width="11.57421875" style="156" customWidth="1"/>
    <col min="4875" max="4875" width="12.57421875" style="156" customWidth="1"/>
    <col min="4876" max="4876" width="13.28125" style="156" customWidth="1"/>
    <col min="4877" max="5120" width="9.140625" style="156" customWidth="1"/>
    <col min="5121" max="5121" width="10.8515625" style="156" customWidth="1"/>
    <col min="5122" max="5122" width="11.421875" style="156" customWidth="1"/>
    <col min="5123" max="5123" width="10.57421875" style="156" customWidth="1"/>
    <col min="5124" max="5124" width="12.00390625" style="156" customWidth="1"/>
    <col min="5125" max="5125" width="3.7109375" style="156" customWidth="1"/>
    <col min="5126" max="5126" width="11.00390625" style="156" customWidth="1"/>
    <col min="5127" max="5127" width="7.00390625" style="156" customWidth="1"/>
    <col min="5128" max="5128" width="9.140625" style="156" customWidth="1"/>
    <col min="5129" max="5129" width="11.8515625" style="156" customWidth="1"/>
    <col min="5130" max="5130" width="11.57421875" style="156" customWidth="1"/>
    <col min="5131" max="5131" width="12.57421875" style="156" customWidth="1"/>
    <col min="5132" max="5132" width="13.28125" style="156" customWidth="1"/>
    <col min="5133" max="5376" width="9.140625" style="156" customWidth="1"/>
    <col min="5377" max="5377" width="10.8515625" style="156" customWidth="1"/>
    <col min="5378" max="5378" width="11.421875" style="156" customWidth="1"/>
    <col min="5379" max="5379" width="10.57421875" style="156" customWidth="1"/>
    <col min="5380" max="5380" width="12.00390625" style="156" customWidth="1"/>
    <col min="5381" max="5381" width="3.7109375" style="156" customWidth="1"/>
    <col min="5382" max="5382" width="11.00390625" style="156" customWidth="1"/>
    <col min="5383" max="5383" width="7.00390625" style="156" customWidth="1"/>
    <col min="5384" max="5384" width="9.140625" style="156" customWidth="1"/>
    <col min="5385" max="5385" width="11.8515625" style="156" customWidth="1"/>
    <col min="5386" max="5386" width="11.57421875" style="156" customWidth="1"/>
    <col min="5387" max="5387" width="12.57421875" style="156" customWidth="1"/>
    <col min="5388" max="5388" width="13.28125" style="156" customWidth="1"/>
    <col min="5389" max="5632" width="9.140625" style="156" customWidth="1"/>
    <col min="5633" max="5633" width="10.8515625" style="156" customWidth="1"/>
    <col min="5634" max="5634" width="11.421875" style="156" customWidth="1"/>
    <col min="5635" max="5635" width="10.57421875" style="156" customWidth="1"/>
    <col min="5636" max="5636" width="12.00390625" style="156" customWidth="1"/>
    <col min="5637" max="5637" width="3.7109375" style="156" customWidth="1"/>
    <col min="5638" max="5638" width="11.00390625" style="156" customWidth="1"/>
    <col min="5639" max="5639" width="7.00390625" style="156" customWidth="1"/>
    <col min="5640" max="5640" width="9.140625" style="156" customWidth="1"/>
    <col min="5641" max="5641" width="11.8515625" style="156" customWidth="1"/>
    <col min="5642" max="5642" width="11.57421875" style="156" customWidth="1"/>
    <col min="5643" max="5643" width="12.57421875" style="156" customWidth="1"/>
    <col min="5644" max="5644" width="13.28125" style="156" customWidth="1"/>
    <col min="5645" max="5888" width="9.140625" style="156" customWidth="1"/>
    <col min="5889" max="5889" width="10.8515625" style="156" customWidth="1"/>
    <col min="5890" max="5890" width="11.421875" style="156" customWidth="1"/>
    <col min="5891" max="5891" width="10.57421875" style="156" customWidth="1"/>
    <col min="5892" max="5892" width="12.00390625" style="156" customWidth="1"/>
    <col min="5893" max="5893" width="3.7109375" style="156" customWidth="1"/>
    <col min="5894" max="5894" width="11.00390625" style="156" customWidth="1"/>
    <col min="5895" max="5895" width="7.00390625" style="156" customWidth="1"/>
    <col min="5896" max="5896" width="9.140625" style="156" customWidth="1"/>
    <col min="5897" max="5897" width="11.8515625" style="156" customWidth="1"/>
    <col min="5898" max="5898" width="11.57421875" style="156" customWidth="1"/>
    <col min="5899" max="5899" width="12.57421875" style="156" customWidth="1"/>
    <col min="5900" max="5900" width="13.28125" style="156" customWidth="1"/>
    <col min="5901" max="6144" width="9.140625" style="156" customWidth="1"/>
    <col min="6145" max="6145" width="10.8515625" style="156" customWidth="1"/>
    <col min="6146" max="6146" width="11.421875" style="156" customWidth="1"/>
    <col min="6147" max="6147" width="10.57421875" style="156" customWidth="1"/>
    <col min="6148" max="6148" width="12.00390625" style="156" customWidth="1"/>
    <col min="6149" max="6149" width="3.7109375" style="156" customWidth="1"/>
    <col min="6150" max="6150" width="11.00390625" style="156" customWidth="1"/>
    <col min="6151" max="6151" width="7.00390625" style="156" customWidth="1"/>
    <col min="6152" max="6152" width="9.140625" style="156" customWidth="1"/>
    <col min="6153" max="6153" width="11.8515625" style="156" customWidth="1"/>
    <col min="6154" max="6154" width="11.57421875" style="156" customWidth="1"/>
    <col min="6155" max="6155" width="12.57421875" style="156" customWidth="1"/>
    <col min="6156" max="6156" width="13.28125" style="156" customWidth="1"/>
    <col min="6157" max="6400" width="9.140625" style="156" customWidth="1"/>
    <col min="6401" max="6401" width="10.8515625" style="156" customWidth="1"/>
    <col min="6402" max="6402" width="11.421875" style="156" customWidth="1"/>
    <col min="6403" max="6403" width="10.57421875" style="156" customWidth="1"/>
    <col min="6404" max="6404" width="12.00390625" style="156" customWidth="1"/>
    <col min="6405" max="6405" width="3.7109375" style="156" customWidth="1"/>
    <col min="6406" max="6406" width="11.00390625" style="156" customWidth="1"/>
    <col min="6407" max="6407" width="7.00390625" style="156" customWidth="1"/>
    <col min="6408" max="6408" width="9.140625" style="156" customWidth="1"/>
    <col min="6409" max="6409" width="11.8515625" style="156" customWidth="1"/>
    <col min="6410" max="6410" width="11.57421875" style="156" customWidth="1"/>
    <col min="6411" max="6411" width="12.57421875" style="156" customWidth="1"/>
    <col min="6412" max="6412" width="13.28125" style="156" customWidth="1"/>
    <col min="6413" max="6656" width="9.140625" style="156" customWidth="1"/>
    <col min="6657" max="6657" width="10.8515625" style="156" customWidth="1"/>
    <col min="6658" max="6658" width="11.421875" style="156" customWidth="1"/>
    <col min="6659" max="6659" width="10.57421875" style="156" customWidth="1"/>
    <col min="6660" max="6660" width="12.00390625" style="156" customWidth="1"/>
    <col min="6661" max="6661" width="3.7109375" style="156" customWidth="1"/>
    <col min="6662" max="6662" width="11.00390625" style="156" customWidth="1"/>
    <col min="6663" max="6663" width="7.00390625" style="156" customWidth="1"/>
    <col min="6664" max="6664" width="9.140625" style="156" customWidth="1"/>
    <col min="6665" max="6665" width="11.8515625" style="156" customWidth="1"/>
    <col min="6666" max="6666" width="11.57421875" style="156" customWidth="1"/>
    <col min="6667" max="6667" width="12.57421875" style="156" customWidth="1"/>
    <col min="6668" max="6668" width="13.28125" style="156" customWidth="1"/>
    <col min="6669" max="6912" width="9.140625" style="156" customWidth="1"/>
    <col min="6913" max="6913" width="10.8515625" style="156" customWidth="1"/>
    <col min="6914" max="6914" width="11.421875" style="156" customWidth="1"/>
    <col min="6915" max="6915" width="10.57421875" style="156" customWidth="1"/>
    <col min="6916" max="6916" width="12.00390625" style="156" customWidth="1"/>
    <col min="6917" max="6917" width="3.7109375" style="156" customWidth="1"/>
    <col min="6918" max="6918" width="11.00390625" style="156" customWidth="1"/>
    <col min="6919" max="6919" width="7.00390625" style="156" customWidth="1"/>
    <col min="6920" max="6920" width="9.140625" style="156" customWidth="1"/>
    <col min="6921" max="6921" width="11.8515625" style="156" customWidth="1"/>
    <col min="6922" max="6922" width="11.57421875" style="156" customWidth="1"/>
    <col min="6923" max="6923" width="12.57421875" style="156" customWidth="1"/>
    <col min="6924" max="6924" width="13.28125" style="156" customWidth="1"/>
    <col min="6925" max="7168" width="9.140625" style="156" customWidth="1"/>
    <col min="7169" max="7169" width="10.8515625" style="156" customWidth="1"/>
    <col min="7170" max="7170" width="11.421875" style="156" customWidth="1"/>
    <col min="7171" max="7171" width="10.57421875" style="156" customWidth="1"/>
    <col min="7172" max="7172" width="12.00390625" style="156" customWidth="1"/>
    <col min="7173" max="7173" width="3.7109375" style="156" customWidth="1"/>
    <col min="7174" max="7174" width="11.00390625" style="156" customWidth="1"/>
    <col min="7175" max="7175" width="7.00390625" style="156" customWidth="1"/>
    <col min="7176" max="7176" width="9.140625" style="156" customWidth="1"/>
    <col min="7177" max="7177" width="11.8515625" style="156" customWidth="1"/>
    <col min="7178" max="7178" width="11.57421875" style="156" customWidth="1"/>
    <col min="7179" max="7179" width="12.57421875" style="156" customWidth="1"/>
    <col min="7180" max="7180" width="13.28125" style="156" customWidth="1"/>
    <col min="7181" max="7424" width="9.140625" style="156" customWidth="1"/>
    <col min="7425" max="7425" width="10.8515625" style="156" customWidth="1"/>
    <col min="7426" max="7426" width="11.421875" style="156" customWidth="1"/>
    <col min="7427" max="7427" width="10.57421875" style="156" customWidth="1"/>
    <col min="7428" max="7428" width="12.00390625" style="156" customWidth="1"/>
    <col min="7429" max="7429" width="3.7109375" style="156" customWidth="1"/>
    <col min="7430" max="7430" width="11.00390625" style="156" customWidth="1"/>
    <col min="7431" max="7431" width="7.00390625" style="156" customWidth="1"/>
    <col min="7432" max="7432" width="9.140625" style="156" customWidth="1"/>
    <col min="7433" max="7433" width="11.8515625" style="156" customWidth="1"/>
    <col min="7434" max="7434" width="11.57421875" style="156" customWidth="1"/>
    <col min="7435" max="7435" width="12.57421875" style="156" customWidth="1"/>
    <col min="7436" max="7436" width="13.28125" style="156" customWidth="1"/>
    <col min="7437" max="7680" width="9.140625" style="156" customWidth="1"/>
    <col min="7681" max="7681" width="10.8515625" style="156" customWidth="1"/>
    <col min="7682" max="7682" width="11.421875" style="156" customWidth="1"/>
    <col min="7683" max="7683" width="10.57421875" style="156" customWidth="1"/>
    <col min="7684" max="7684" width="12.00390625" style="156" customWidth="1"/>
    <col min="7685" max="7685" width="3.7109375" style="156" customWidth="1"/>
    <col min="7686" max="7686" width="11.00390625" style="156" customWidth="1"/>
    <col min="7687" max="7687" width="7.00390625" style="156" customWidth="1"/>
    <col min="7688" max="7688" width="9.140625" style="156" customWidth="1"/>
    <col min="7689" max="7689" width="11.8515625" style="156" customWidth="1"/>
    <col min="7690" max="7690" width="11.57421875" style="156" customWidth="1"/>
    <col min="7691" max="7691" width="12.57421875" style="156" customWidth="1"/>
    <col min="7692" max="7692" width="13.28125" style="156" customWidth="1"/>
    <col min="7693" max="7936" width="9.140625" style="156" customWidth="1"/>
    <col min="7937" max="7937" width="10.8515625" style="156" customWidth="1"/>
    <col min="7938" max="7938" width="11.421875" style="156" customWidth="1"/>
    <col min="7939" max="7939" width="10.57421875" style="156" customWidth="1"/>
    <col min="7940" max="7940" width="12.00390625" style="156" customWidth="1"/>
    <col min="7941" max="7941" width="3.7109375" style="156" customWidth="1"/>
    <col min="7942" max="7942" width="11.00390625" style="156" customWidth="1"/>
    <col min="7943" max="7943" width="7.00390625" style="156" customWidth="1"/>
    <col min="7944" max="7944" width="9.140625" style="156" customWidth="1"/>
    <col min="7945" max="7945" width="11.8515625" style="156" customWidth="1"/>
    <col min="7946" max="7946" width="11.57421875" style="156" customWidth="1"/>
    <col min="7947" max="7947" width="12.57421875" style="156" customWidth="1"/>
    <col min="7948" max="7948" width="13.28125" style="156" customWidth="1"/>
    <col min="7949" max="8192" width="9.140625" style="156" customWidth="1"/>
    <col min="8193" max="8193" width="10.8515625" style="156" customWidth="1"/>
    <col min="8194" max="8194" width="11.421875" style="156" customWidth="1"/>
    <col min="8195" max="8195" width="10.57421875" style="156" customWidth="1"/>
    <col min="8196" max="8196" width="12.00390625" style="156" customWidth="1"/>
    <col min="8197" max="8197" width="3.7109375" style="156" customWidth="1"/>
    <col min="8198" max="8198" width="11.00390625" style="156" customWidth="1"/>
    <col min="8199" max="8199" width="7.00390625" style="156" customWidth="1"/>
    <col min="8200" max="8200" width="9.140625" style="156" customWidth="1"/>
    <col min="8201" max="8201" width="11.8515625" style="156" customWidth="1"/>
    <col min="8202" max="8202" width="11.57421875" style="156" customWidth="1"/>
    <col min="8203" max="8203" width="12.57421875" style="156" customWidth="1"/>
    <col min="8204" max="8204" width="13.28125" style="156" customWidth="1"/>
    <col min="8205" max="8448" width="9.140625" style="156" customWidth="1"/>
    <col min="8449" max="8449" width="10.8515625" style="156" customWidth="1"/>
    <col min="8450" max="8450" width="11.421875" style="156" customWidth="1"/>
    <col min="8451" max="8451" width="10.57421875" style="156" customWidth="1"/>
    <col min="8452" max="8452" width="12.00390625" style="156" customWidth="1"/>
    <col min="8453" max="8453" width="3.7109375" style="156" customWidth="1"/>
    <col min="8454" max="8454" width="11.00390625" style="156" customWidth="1"/>
    <col min="8455" max="8455" width="7.00390625" style="156" customWidth="1"/>
    <col min="8456" max="8456" width="9.140625" style="156" customWidth="1"/>
    <col min="8457" max="8457" width="11.8515625" style="156" customWidth="1"/>
    <col min="8458" max="8458" width="11.57421875" style="156" customWidth="1"/>
    <col min="8459" max="8459" width="12.57421875" style="156" customWidth="1"/>
    <col min="8460" max="8460" width="13.28125" style="156" customWidth="1"/>
    <col min="8461" max="8704" width="9.140625" style="156" customWidth="1"/>
    <col min="8705" max="8705" width="10.8515625" style="156" customWidth="1"/>
    <col min="8706" max="8706" width="11.421875" style="156" customWidth="1"/>
    <col min="8707" max="8707" width="10.57421875" style="156" customWidth="1"/>
    <col min="8708" max="8708" width="12.00390625" style="156" customWidth="1"/>
    <col min="8709" max="8709" width="3.7109375" style="156" customWidth="1"/>
    <col min="8710" max="8710" width="11.00390625" style="156" customWidth="1"/>
    <col min="8711" max="8711" width="7.00390625" style="156" customWidth="1"/>
    <col min="8712" max="8712" width="9.140625" style="156" customWidth="1"/>
    <col min="8713" max="8713" width="11.8515625" style="156" customWidth="1"/>
    <col min="8714" max="8714" width="11.57421875" style="156" customWidth="1"/>
    <col min="8715" max="8715" width="12.57421875" style="156" customWidth="1"/>
    <col min="8716" max="8716" width="13.28125" style="156" customWidth="1"/>
    <col min="8717" max="8960" width="9.140625" style="156" customWidth="1"/>
    <col min="8961" max="8961" width="10.8515625" style="156" customWidth="1"/>
    <col min="8962" max="8962" width="11.421875" style="156" customWidth="1"/>
    <col min="8963" max="8963" width="10.57421875" style="156" customWidth="1"/>
    <col min="8964" max="8964" width="12.00390625" style="156" customWidth="1"/>
    <col min="8965" max="8965" width="3.7109375" style="156" customWidth="1"/>
    <col min="8966" max="8966" width="11.00390625" style="156" customWidth="1"/>
    <col min="8967" max="8967" width="7.00390625" style="156" customWidth="1"/>
    <col min="8968" max="8968" width="9.140625" style="156" customWidth="1"/>
    <col min="8969" max="8969" width="11.8515625" style="156" customWidth="1"/>
    <col min="8970" max="8970" width="11.57421875" style="156" customWidth="1"/>
    <col min="8971" max="8971" width="12.57421875" style="156" customWidth="1"/>
    <col min="8972" max="8972" width="13.28125" style="156" customWidth="1"/>
    <col min="8973" max="9216" width="9.140625" style="156" customWidth="1"/>
    <col min="9217" max="9217" width="10.8515625" style="156" customWidth="1"/>
    <col min="9218" max="9218" width="11.421875" style="156" customWidth="1"/>
    <col min="9219" max="9219" width="10.57421875" style="156" customWidth="1"/>
    <col min="9220" max="9220" width="12.00390625" style="156" customWidth="1"/>
    <col min="9221" max="9221" width="3.7109375" style="156" customWidth="1"/>
    <col min="9222" max="9222" width="11.00390625" style="156" customWidth="1"/>
    <col min="9223" max="9223" width="7.00390625" style="156" customWidth="1"/>
    <col min="9224" max="9224" width="9.140625" style="156" customWidth="1"/>
    <col min="9225" max="9225" width="11.8515625" style="156" customWidth="1"/>
    <col min="9226" max="9226" width="11.57421875" style="156" customWidth="1"/>
    <col min="9227" max="9227" width="12.57421875" style="156" customWidth="1"/>
    <col min="9228" max="9228" width="13.28125" style="156" customWidth="1"/>
    <col min="9229" max="9472" width="9.140625" style="156" customWidth="1"/>
    <col min="9473" max="9473" width="10.8515625" style="156" customWidth="1"/>
    <col min="9474" max="9474" width="11.421875" style="156" customWidth="1"/>
    <col min="9475" max="9475" width="10.57421875" style="156" customWidth="1"/>
    <col min="9476" max="9476" width="12.00390625" style="156" customWidth="1"/>
    <col min="9477" max="9477" width="3.7109375" style="156" customWidth="1"/>
    <col min="9478" max="9478" width="11.00390625" style="156" customWidth="1"/>
    <col min="9479" max="9479" width="7.00390625" style="156" customWidth="1"/>
    <col min="9480" max="9480" width="9.140625" style="156" customWidth="1"/>
    <col min="9481" max="9481" width="11.8515625" style="156" customWidth="1"/>
    <col min="9482" max="9482" width="11.57421875" style="156" customWidth="1"/>
    <col min="9483" max="9483" width="12.57421875" style="156" customWidth="1"/>
    <col min="9484" max="9484" width="13.28125" style="156" customWidth="1"/>
    <col min="9485" max="9728" width="9.140625" style="156" customWidth="1"/>
    <col min="9729" max="9729" width="10.8515625" style="156" customWidth="1"/>
    <col min="9730" max="9730" width="11.421875" style="156" customWidth="1"/>
    <col min="9731" max="9731" width="10.57421875" style="156" customWidth="1"/>
    <col min="9732" max="9732" width="12.00390625" style="156" customWidth="1"/>
    <col min="9733" max="9733" width="3.7109375" style="156" customWidth="1"/>
    <col min="9734" max="9734" width="11.00390625" style="156" customWidth="1"/>
    <col min="9735" max="9735" width="7.00390625" style="156" customWidth="1"/>
    <col min="9736" max="9736" width="9.140625" style="156" customWidth="1"/>
    <col min="9737" max="9737" width="11.8515625" style="156" customWidth="1"/>
    <col min="9738" max="9738" width="11.57421875" style="156" customWidth="1"/>
    <col min="9739" max="9739" width="12.57421875" style="156" customWidth="1"/>
    <col min="9740" max="9740" width="13.28125" style="156" customWidth="1"/>
    <col min="9741" max="9984" width="9.140625" style="156" customWidth="1"/>
    <col min="9985" max="9985" width="10.8515625" style="156" customWidth="1"/>
    <col min="9986" max="9986" width="11.421875" style="156" customWidth="1"/>
    <col min="9987" max="9987" width="10.57421875" style="156" customWidth="1"/>
    <col min="9988" max="9988" width="12.00390625" style="156" customWidth="1"/>
    <col min="9989" max="9989" width="3.7109375" style="156" customWidth="1"/>
    <col min="9990" max="9990" width="11.00390625" style="156" customWidth="1"/>
    <col min="9991" max="9991" width="7.00390625" style="156" customWidth="1"/>
    <col min="9992" max="9992" width="9.140625" style="156" customWidth="1"/>
    <col min="9993" max="9993" width="11.8515625" style="156" customWidth="1"/>
    <col min="9994" max="9994" width="11.57421875" style="156" customWidth="1"/>
    <col min="9995" max="9995" width="12.57421875" style="156" customWidth="1"/>
    <col min="9996" max="9996" width="13.28125" style="156" customWidth="1"/>
    <col min="9997" max="10240" width="9.140625" style="156" customWidth="1"/>
    <col min="10241" max="10241" width="10.8515625" style="156" customWidth="1"/>
    <col min="10242" max="10242" width="11.421875" style="156" customWidth="1"/>
    <col min="10243" max="10243" width="10.57421875" style="156" customWidth="1"/>
    <col min="10244" max="10244" width="12.00390625" style="156" customWidth="1"/>
    <col min="10245" max="10245" width="3.7109375" style="156" customWidth="1"/>
    <col min="10246" max="10246" width="11.00390625" style="156" customWidth="1"/>
    <col min="10247" max="10247" width="7.00390625" style="156" customWidth="1"/>
    <col min="10248" max="10248" width="9.140625" style="156" customWidth="1"/>
    <col min="10249" max="10249" width="11.8515625" style="156" customWidth="1"/>
    <col min="10250" max="10250" width="11.57421875" style="156" customWidth="1"/>
    <col min="10251" max="10251" width="12.57421875" style="156" customWidth="1"/>
    <col min="10252" max="10252" width="13.28125" style="156" customWidth="1"/>
    <col min="10253" max="10496" width="9.140625" style="156" customWidth="1"/>
    <col min="10497" max="10497" width="10.8515625" style="156" customWidth="1"/>
    <col min="10498" max="10498" width="11.421875" style="156" customWidth="1"/>
    <col min="10499" max="10499" width="10.57421875" style="156" customWidth="1"/>
    <col min="10500" max="10500" width="12.00390625" style="156" customWidth="1"/>
    <col min="10501" max="10501" width="3.7109375" style="156" customWidth="1"/>
    <col min="10502" max="10502" width="11.00390625" style="156" customWidth="1"/>
    <col min="10503" max="10503" width="7.00390625" style="156" customWidth="1"/>
    <col min="10504" max="10504" width="9.140625" style="156" customWidth="1"/>
    <col min="10505" max="10505" width="11.8515625" style="156" customWidth="1"/>
    <col min="10506" max="10506" width="11.57421875" style="156" customWidth="1"/>
    <col min="10507" max="10507" width="12.57421875" style="156" customWidth="1"/>
    <col min="10508" max="10508" width="13.28125" style="156" customWidth="1"/>
    <col min="10509" max="10752" width="9.140625" style="156" customWidth="1"/>
    <col min="10753" max="10753" width="10.8515625" style="156" customWidth="1"/>
    <col min="10754" max="10754" width="11.421875" style="156" customWidth="1"/>
    <col min="10755" max="10755" width="10.57421875" style="156" customWidth="1"/>
    <col min="10756" max="10756" width="12.00390625" style="156" customWidth="1"/>
    <col min="10757" max="10757" width="3.7109375" style="156" customWidth="1"/>
    <col min="10758" max="10758" width="11.00390625" style="156" customWidth="1"/>
    <col min="10759" max="10759" width="7.00390625" style="156" customWidth="1"/>
    <col min="10760" max="10760" width="9.140625" style="156" customWidth="1"/>
    <col min="10761" max="10761" width="11.8515625" style="156" customWidth="1"/>
    <col min="10762" max="10762" width="11.57421875" style="156" customWidth="1"/>
    <col min="10763" max="10763" width="12.57421875" style="156" customWidth="1"/>
    <col min="10764" max="10764" width="13.28125" style="156" customWidth="1"/>
    <col min="10765" max="11008" width="9.140625" style="156" customWidth="1"/>
    <col min="11009" max="11009" width="10.8515625" style="156" customWidth="1"/>
    <col min="11010" max="11010" width="11.421875" style="156" customWidth="1"/>
    <col min="11011" max="11011" width="10.57421875" style="156" customWidth="1"/>
    <col min="11012" max="11012" width="12.00390625" style="156" customWidth="1"/>
    <col min="11013" max="11013" width="3.7109375" style="156" customWidth="1"/>
    <col min="11014" max="11014" width="11.00390625" style="156" customWidth="1"/>
    <col min="11015" max="11015" width="7.00390625" style="156" customWidth="1"/>
    <col min="11016" max="11016" width="9.140625" style="156" customWidth="1"/>
    <col min="11017" max="11017" width="11.8515625" style="156" customWidth="1"/>
    <col min="11018" max="11018" width="11.57421875" style="156" customWidth="1"/>
    <col min="11019" max="11019" width="12.57421875" style="156" customWidth="1"/>
    <col min="11020" max="11020" width="13.28125" style="156" customWidth="1"/>
    <col min="11021" max="11264" width="9.140625" style="156" customWidth="1"/>
    <col min="11265" max="11265" width="10.8515625" style="156" customWidth="1"/>
    <col min="11266" max="11266" width="11.421875" style="156" customWidth="1"/>
    <col min="11267" max="11267" width="10.57421875" style="156" customWidth="1"/>
    <col min="11268" max="11268" width="12.00390625" style="156" customWidth="1"/>
    <col min="11269" max="11269" width="3.7109375" style="156" customWidth="1"/>
    <col min="11270" max="11270" width="11.00390625" style="156" customWidth="1"/>
    <col min="11271" max="11271" width="7.00390625" style="156" customWidth="1"/>
    <col min="11272" max="11272" width="9.140625" style="156" customWidth="1"/>
    <col min="11273" max="11273" width="11.8515625" style="156" customWidth="1"/>
    <col min="11274" max="11274" width="11.57421875" style="156" customWidth="1"/>
    <col min="11275" max="11275" width="12.57421875" style="156" customWidth="1"/>
    <col min="11276" max="11276" width="13.28125" style="156" customWidth="1"/>
    <col min="11277" max="11520" width="9.140625" style="156" customWidth="1"/>
    <col min="11521" max="11521" width="10.8515625" style="156" customWidth="1"/>
    <col min="11522" max="11522" width="11.421875" style="156" customWidth="1"/>
    <col min="11523" max="11523" width="10.57421875" style="156" customWidth="1"/>
    <col min="11524" max="11524" width="12.00390625" style="156" customWidth="1"/>
    <col min="11525" max="11525" width="3.7109375" style="156" customWidth="1"/>
    <col min="11526" max="11526" width="11.00390625" style="156" customWidth="1"/>
    <col min="11527" max="11527" width="7.00390625" style="156" customWidth="1"/>
    <col min="11528" max="11528" width="9.140625" style="156" customWidth="1"/>
    <col min="11529" max="11529" width="11.8515625" style="156" customWidth="1"/>
    <col min="11530" max="11530" width="11.57421875" style="156" customWidth="1"/>
    <col min="11531" max="11531" width="12.57421875" style="156" customWidth="1"/>
    <col min="11532" max="11532" width="13.28125" style="156" customWidth="1"/>
    <col min="11533" max="11776" width="9.140625" style="156" customWidth="1"/>
    <col min="11777" max="11777" width="10.8515625" style="156" customWidth="1"/>
    <col min="11778" max="11778" width="11.421875" style="156" customWidth="1"/>
    <col min="11779" max="11779" width="10.57421875" style="156" customWidth="1"/>
    <col min="11780" max="11780" width="12.00390625" style="156" customWidth="1"/>
    <col min="11781" max="11781" width="3.7109375" style="156" customWidth="1"/>
    <col min="11782" max="11782" width="11.00390625" style="156" customWidth="1"/>
    <col min="11783" max="11783" width="7.00390625" style="156" customWidth="1"/>
    <col min="11784" max="11784" width="9.140625" style="156" customWidth="1"/>
    <col min="11785" max="11785" width="11.8515625" style="156" customWidth="1"/>
    <col min="11786" max="11786" width="11.57421875" style="156" customWidth="1"/>
    <col min="11787" max="11787" width="12.57421875" style="156" customWidth="1"/>
    <col min="11788" max="11788" width="13.28125" style="156" customWidth="1"/>
    <col min="11789" max="12032" width="9.140625" style="156" customWidth="1"/>
    <col min="12033" max="12033" width="10.8515625" style="156" customWidth="1"/>
    <col min="12034" max="12034" width="11.421875" style="156" customWidth="1"/>
    <col min="12035" max="12035" width="10.57421875" style="156" customWidth="1"/>
    <col min="12036" max="12036" width="12.00390625" style="156" customWidth="1"/>
    <col min="12037" max="12037" width="3.7109375" style="156" customWidth="1"/>
    <col min="12038" max="12038" width="11.00390625" style="156" customWidth="1"/>
    <col min="12039" max="12039" width="7.00390625" style="156" customWidth="1"/>
    <col min="12040" max="12040" width="9.140625" style="156" customWidth="1"/>
    <col min="12041" max="12041" width="11.8515625" style="156" customWidth="1"/>
    <col min="12042" max="12042" width="11.57421875" style="156" customWidth="1"/>
    <col min="12043" max="12043" width="12.57421875" style="156" customWidth="1"/>
    <col min="12044" max="12044" width="13.28125" style="156" customWidth="1"/>
    <col min="12045" max="12288" width="9.140625" style="156" customWidth="1"/>
    <col min="12289" max="12289" width="10.8515625" style="156" customWidth="1"/>
    <col min="12290" max="12290" width="11.421875" style="156" customWidth="1"/>
    <col min="12291" max="12291" width="10.57421875" style="156" customWidth="1"/>
    <col min="12292" max="12292" width="12.00390625" style="156" customWidth="1"/>
    <col min="12293" max="12293" width="3.7109375" style="156" customWidth="1"/>
    <col min="12294" max="12294" width="11.00390625" style="156" customWidth="1"/>
    <col min="12295" max="12295" width="7.00390625" style="156" customWidth="1"/>
    <col min="12296" max="12296" width="9.140625" style="156" customWidth="1"/>
    <col min="12297" max="12297" width="11.8515625" style="156" customWidth="1"/>
    <col min="12298" max="12298" width="11.57421875" style="156" customWidth="1"/>
    <col min="12299" max="12299" width="12.57421875" style="156" customWidth="1"/>
    <col min="12300" max="12300" width="13.28125" style="156" customWidth="1"/>
    <col min="12301" max="12544" width="9.140625" style="156" customWidth="1"/>
    <col min="12545" max="12545" width="10.8515625" style="156" customWidth="1"/>
    <col min="12546" max="12546" width="11.421875" style="156" customWidth="1"/>
    <col min="12547" max="12547" width="10.57421875" style="156" customWidth="1"/>
    <col min="12548" max="12548" width="12.00390625" style="156" customWidth="1"/>
    <col min="12549" max="12549" width="3.7109375" style="156" customWidth="1"/>
    <col min="12550" max="12550" width="11.00390625" style="156" customWidth="1"/>
    <col min="12551" max="12551" width="7.00390625" style="156" customWidth="1"/>
    <col min="12552" max="12552" width="9.140625" style="156" customWidth="1"/>
    <col min="12553" max="12553" width="11.8515625" style="156" customWidth="1"/>
    <col min="12554" max="12554" width="11.57421875" style="156" customWidth="1"/>
    <col min="12555" max="12555" width="12.57421875" style="156" customWidth="1"/>
    <col min="12556" max="12556" width="13.28125" style="156" customWidth="1"/>
    <col min="12557" max="12800" width="9.140625" style="156" customWidth="1"/>
    <col min="12801" max="12801" width="10.8515625" style="156" customWidth="1"/>
    <col min="12802" max="12802" width="11.421875" style="156" customWidth="1"/>
    <col min="12803" max="12803" width="10.57421875" style="156" customWidth="1"/>
    <col min="12804" max="12804" width="12.00390625" style="156" customWidth="1"/>
    <col min="12805" max="12805" width="3.7109375" style="156" customWidth="1"/>
    <col min="12806" max="12806" width="11.00390625" style="156" customWidth="1"/>
    <col min="12807" max="12807" width="7.00390625" style="156" customWidth="1"/>
    <col min="12808" max="12808" width="9.140625" style="156" customWidth="1"/>
    <col min="12809" max="12809" width="11.8515625" style="156" customWidth="1"/>
    <col min="12810" max="12810" width="11.57421875" style="156" customWidth="1"/>
    <col min="12811" max="12811" width="12.57421875" style="156" customWidth="1"/>
    <col min="12812" max="12812" width="13.28125" style="156" customWidth="1"/>
    <col min="12813" max="13056" width="9.140625" style="156" customWidth="1"/>
    <col min="13057" max="13057" width="10.8515625" style="156" customWidth="1"/>
    <col min="13058" max="13058" width="11.421875" style="156" customWidth="1"/>
    <col min="13059" max="13059" width="10.57421875" style="156" customWidth="1"/>
    <col min="13060" max="13060" width="12.00390625" style="156" customWidth="1"/>
    <col min="13061" max="13061" width="3.7109375" style="156" customWidth="1"/>
    <col min="13062" max="13062" width="11.00390625" style="156" customWidth="1"/>
    <col min="13063" max="13063" width="7.00390625" style="156" customWidth="1"/>
    <col min="13064" max="13064" width="9.140625" style="156" customWidth="1"/>
    <col min="13065" max="13065" width="11.8515625" style="156" customWidth="1"/>
    <col min="13066" max="13066" width="11.57421875" style="156" customWidth="1"/>
    <col min="13067" max="13067" width="12.57421875" style="156" customWidth="1"/>
    <col min="13068" max="13068" width="13.28125" style="156" customWidth="1"/>
    <col min="13069" max="13312" width="9.140625" style="156" customWidth="1"/>
    <col min="13313" max="13313" width="10.8515625" style="156" customWidth="1"/>
    <col min="13314" max="13314" width="11.421875" style="156" customWidth="1"/>
    <col min="13315" max="13315" width="10.57421875" style="156" customWidth="1"/>
    <col min="13316" max="13316" width="12.00390625" style="156" customWidth="1"/>
    <col min="13317" max="13317" width="3.7109375" style="156" customWidth="1"/>
    <col min="13318" max="13318" width="11.00390625" style="156" customWidth="1"/>
    <col min="13319" max="13319" width="7.00390625" style="156" customWidth="1"/>
    <col min="13320" max="13320" width="9.140625" style="156" customWidth="1"/>
    <col min="13321" max="13321" width="11.8515625" style="156" customWidth="1"/>
    <col min="13322" max="13322" width="11.57421875" style="156" customWidth="1"/>
    <col min="13323" max="13323" width="12.57421875" style="156" customWidth="1"/>
    <col min="13324" max="13324" width="13.28125" style="156" customWidth="1"/>
    <col min="13325" max="13568" width="9.140625" style="156" customWidth="1"/>
    <col min="13569" max="13569" width="10.8515625" style="156" customWidth="1"/>
    <col min="13570" max="13570" width="11.421875" style="156" customWidth="1"/>
    <col min="13571" max="13571" width="10.57421875" style="156" customWidth="1"/>
    <col min="13572" max="13572" width="12.00390625" style="156" customWidth="1"/>
    <col min="13573" max="13573" width="3.7109375" style="156" customWidth="1"/>
    <col min="13574" max="13574" width="11.00390625" style="156" customWidth="1"/>
    <col min="13575" max="13575" width="7.00390625" style="156" customWidth="1"/>
    <col min="13576" max="13576" width="9.140625" style="156" customWidth="1"/>
    <col min="13577" max="13577" width="11.8515625" style="156" customWidth="1"/>
    <col min="13578" max="13578" width="11.57421875" style="156" customWidth="1"/>
    <col min="13579" max="13579" width="12.57421875" style="156" customWidth="1"/>
    <col min="13580" max="13580" width="13.28125" style="156" customWidth="1"/>
    <col min="13581" max="13824" width="9.140625" style="156" customWidth="1"/>
    <col min="13825" max="13825" width="10.8515625" style="156" customWidth="1"/>
    <col min="13826" max="13826" width="11.421875" style="156" customWidth="1"/>
    <col min="13827" max="13827" width="10.57421875" style="156" customWidth="1"/>
    <col min="13828" max="13828" width="12.00390625" style="156" customWidth="1"/>
    <col min="13829" max="13829" width="3.7109375" style="156" customWidth="1"/>
    <col min="13830" max="13830" width="11.00390625" style="156" customWidth="1"/>
    <col min="13831" max="13831" width="7.00390625" style="156" customWidth="1"/>
    <col min="13832" max="13832" width="9.140625" style="156" customWidth="1"/>
    <col min="13833" max="13833" width="11.8515625" style="156" customWidth="1"/>
    <col min="13834" max="13834" width="11.57421875" style="156" customWidth="1"/>
    <col min="13835" max="13835" width="12.57421875" style="156" customWidth="1"/>
    <col min="13836" max="13836" width="13.28125" style="156" customWidth="1"/>
    <col min="13837" max="14080" width="9.140625" style="156" customWidth="1"/>
    <col min="14081" max="14081" width="10.8515625" style="156" customWidth="1"/>
    <col min="14082" max="14082" width="11.421875" style="156" customWidth="1"/>
    <col min="14083" max="14083" width="10.57421875" style="156" customWidth="1"/>
    <col min="14084" max="14084" width="12.00390625" style="156" customWidth="1"/>
    <col min="14085" max="14085" width="3.7109375" style="156" customWidth="1"/>
    <col min="14086" max="14086" width="11.00390625" style="156" customWidth="1"/>
    <col min="14087" max="14087" width="7.00390625" style="156" customWidth="1"/>
    <col min="14088" max="14088" width="9.140625" style="156" customWidth="1"/>
    <col min="14089" max="14089" width="11.8515625" style="156" customWidth="1"/>
    <col min="14090" max="14090" width="11.57421875" style="156" customWidth="1"/>
    <col min="14091" max="14091" width="12.57421875" style="156" customWidth="1"/>
    <col min="14092" max="14092" width="13.28125" style="156" customWidth="1"/>
    <col min="14093" max="14336" width="9.140625" style="156" customWidth="1"/>
    <col min="14337" max="14337" width="10.8515625" style="156" customWidth="1"/>
    <col min="14338" max="14338" width="11.421875" style="156" customWidth="1"/>
    <col min="14339" max="14339" width="10.57421875" style="156" customWidth="1"/>
    <col min="14340" max="14340" width="12.00390625" style="156" customWidth="1"/>
    <col min="14341" max="14341" width="3.7109375" style="156" customWidth="1"/>
    <col min="14342" max="14342" width="11.00390625" style="156" customWidth="1"/>
    <col min="14343" max="14343" width="7.00390625" style="156" customWidth="1"/>
    <col min="14344" max="14344" width="9.140625" style="156" customWidth="1"/>
    <col min="14345" max="14345" width="11.8515625" style="156" customWidth="1"/>
    <col min="14346" max="14346" width="11.57421875" style="156" customWidth="1"/>
    <col min="14347" max="14347" width="12.57421875" style="156" customWidth="1"/>
    <col min="14348" max="14348" width="13.28125" style="156" customWidth="1"/>
    <col min="14349" max="14592" width="9.140625" style="156" customWidth="1"/>
    <col min="14593" max="14593" width="10.8515625" style="156" customWidth="1"/>
    <col min="14594" max="14594" width="11.421875" style="156" customWidth="1"/>
    <col min="14595" max="14595" width="10.57421875" style="156" customWidth="1"/>
    <col min="14596" max="14596" width="12.00390625" style="156" customWidth="1"/>
    <col min="14597" max="14597" width="3.7109375" style="156" customWidth="1"/>
    <col min="14598" max="14598" width="11.00390625" style="156" customWidth="1"/>
    <col min="14599" max="14599" width="7.00390625" style="156" customWidth="1"/>
    <col min="14600" max="14600" width="9.140625" style="156" customWidth="1"/>
    <col min="14601" max="14601" width="11.8515625" style="156" customWidth="1"/>
    <col min="14602" max="14602" width="11.57421875" style="156" customWidth="1"/>
    <col min="14603" max="14603" width="12.57421875" style="156" customWidth="1"/>
    <col min="14604" max="14604" width="13.28125" style="156" customWidth="1"/>
    <col min="14605" max="14848" width="9.140625" style="156" customWidth="1"/>
    <col min="14849" max="14849" width="10.8515625" style="156" customWidth="1"/>
    <col min="14850" max="14850" width="11.421875" style="156" customWidth="1"/>
    <col min="14851" max="14851" width="10.57421875" style="156" customWidth="1"/>
    <col min="14852" max="14852" width="12.00390625" style="156" customWidth="1"/>
    <col min="14853" max="14853" width="3.7109375" style="156" customWidth="1"/>
    <col min="14854" max="14854" width="11.00390625" style="156" customWidth="1"/>
    <col min="14855" max="14855" width="7.00390625" style="156" customWidth="1"/>
    <col min="14856" max="14856" width="9.140625" style="156" customWidth="1"/>
    <col min="14857" max="14857" width="11.8515625" style="156" customWidth="1"/>
    <col min="14858" max="14858" width="11.57421875" style="156" customWidth="1"/>
    <col min="14859" max="14859" width="12.57421875" style="156" customWidth="1"/>
    <col min="14860" max="14860" width="13.28125" style="156" customWidth="1"/>
    <col min="14861" max="15104" width="9.140625" style="156" customWidth="1"/>
    <col min="15105" max="15105" width="10.8515625" style="156" customWidth="1"/>
    <col min="15106" max="15106" width="11.421875" style="156" customWidth="1"/>
    <col min="15107" max="15107" width="10.57421875" style="156" customWidth="1"/>
    <col min="15108" max="15108" width="12.00390625" style="156" customWidth="1"/>
    <col min="15109" max="15109" width="3.7109375" style="156" customWidth="1"/>
    <col min="15110" max="15110" width="11.00390625" style="156" customWidth="1"/>
    <col min="15111" max="15111" width="7.00390625" style="156" customWidth="1"/>
    <col min="15112" max="15112" width="9.140625" style="156" customWidth="1"/>
    <col min="15113" max="15113" width="11.8515625" style="156" customWidth="1"/>
    <col min="15114" max="15114" width="11.57421875" style="156" customWidth="1"/>
    <col min="15115" max="15115" width="12.57421875" style="156" customWidth="1"/>
    <col min="15116" max="15116" width="13.28125" style="156" customWidth="1"/>
    <col min="15117" max="15360" width="9.140625" style="156" customWidth="1"/>
    <col min="15361" max="15361" width="10.8515625" style="156" customWidth="1"/>
    <col min="15362" max="15362" width="11.421875" style="156" customWidth="1"/>
    <col min="15363" max="15363" width="10.57421875" style="156" customWidth="1"/>
    <col min="15364" max="15364" width="12.00390625" style="156" customWidth="1"/>
    <col min="15365" max="15365" width="3.7109375" style="156" customWidth="1"/>
    <col min="15366" max="15366" width="11.00390625" style="156" customWidth="1"/>
    <col min="15367" max="15367" width="7.00390625" style="156" customWidth="1"/>
    <col min="15368" max="15368" width="9.140625" style="156" customWidth="1"/>
    <col min="15369" max="15369" width="11.8515625" style="156" customWidth="1"/>
    <col min="15370" max="15370" width="11.57421875" style="156" customWidth="1"/>
    <col min="15371" max="15371" width="12.57421875" style="156" customWidth="1"/>
    <col min="15372" max="15372" width="13.28125" style="156" customWidth="1"/>
    <col min="15373" max="15616" width="9.140625" style="156" customWidth="1"/>
    <col min="15617" max="15617" width="10.8515625" style="156" customWidth="1"/>
    <col min="15618" max="15618" width="11.421875" style="156" customWidth="1"/>
    <col min="15619" max="15619" width="10.57421875" style="156" customWidth="1"/>
    <col min="15620" max="15620" width="12.00390625" style="156" customWidth="1"/>
    <col min="15621" max="15621" width="3.7109375" style="156" customWidth="1"/>
    <col min="15622" max="15622" width="11.00390625" style="156" customWidth="1"/>
    <col min="15623" max="15623" width="7.00390625" style="156" customWidth="1"/>
    <col min="15624" max="15624" width="9.140625" style="156" customWidth="1"/>
    <col min="15625" max="15625" width="11.8515625" style="156" customWidth="1"/>
    <col min="15626" max="15626" width="11.57421875" style="156" customWidth="1"/>
    <col min="15627" max="15627" width="12.57421875" style="156" customWidth="1"/>
    <col min="15628" max="15628" width="13.28125" style="156" customWidth="1"/>
    <col min="15629" max="15872" width="9.140625" style="156" customWidth="1"/>
    <col min="15873" max="15873" width="10.8515625" style="156" customWidth="1"/>
    <col min="15874" max="15874" width="11.421875" style="156" customWidth="1"/>
    <col min="15875" max="15875" width="10.57421875" style="156" customWidth="1"/>
    <col min="15876" max="15876" width="12.00390625" style="156" customWidth="1"/>
    <col min="15877" max="15877" width="3.7109375" style="156" customWidth="1"/>
    <col min="15878" max="15878" width="11.00390625" style="156" customWidth="1"/>
    <col min="15879" max="15879" width="7.00390625" style="156" customWidth="1"/>
    <col min="15880" max="15880" width="9.140625" style="156" customWidth="1"/>
    <col min="15881" max="15881" width="11.8515625" style="156" customWidth="1"/>
    <col min="15882" max="15882" width="11.57421875" style="156" customWidth="1"/>
    <col min="15883" max="15883" width="12.57421875" style="156" customWidth="1"/>
    <col min="15884" max="15884" width="13.28125" style="156" customWidth="1"/>
    <col min="15885" max="16128" width="9.140625" style="156" customWidth="1"/>
    <col min="16129" max="16129" width="10.8515625" style="156" customWidth="1"/>
    <col min="16130" max="16130" width="11.421875" style="156" customWidth="1"/>
    <col min="16131" max="16131" width="10.57421875" style="156" customWidth="1"/>
    <col min="16132" max="16132" width="12.00390625" style="156" customWidth="1"/>
    <col min="16133" max="16133" width="3.7109375" style="156" customWidth="1"/>
    <col min="16134" max="16134" width="11.00390625" style="156" customWidth="1"/>
    <col min="16135" max="16135" width="7.00390625" style="156" customWidth="1"/>
    <col min="16136" max="16136" width="9.140625" style="156" customWidth="1"/>
    <col min="16137" max="16137" width="11.8515625" style="156" customWidth="1"/>
    <col min="16138" max="16138" width="11.57421875" style="156" customWidth="1"/>
    <col min="16139" max="16139" width="12.57421875" style="156" customWidth="1"/>
    <col min="16140" max="16140" width="13.28125" style="156" customWidth="1"/>
    <col min="16141" max="16384" width="9.140625" style="156" customWidth="1"/>
  </cols>
  <sheetData>
    <row r="1" spans="1:13" ht="20.25">
      <c r="A1" s="150"/>
      <c r="B1" s="150"/>
      <c r="C1" s="151"/>
      <c r="D1" s="152"/>
      <c r="E1" s="278" t="s">
        <v>82</v>
      </c>
      <c r="F1" s="278"/>
      <c r="G1" s="278"/>
      <c r="H1" s="278"/>
      <c r="I1" s="278"/>
      <c r="J1" s="153"/>
      <c r="K1" s="153" t="s">
        <v>27</v>
      </c>
      <c r="L1" s="154"/>
      <c r="M1" s="155"/>
    </row>
    <row r="2" spans="1:13" ht="15.75">
      <c r="A2" s="150"/>
      <c r="B2" s="150"/>
      <c r="C2" s="151"/>
      <c r="D2" s="157"/>
      <c r="E2" s="158"/>
      <c r="F2" s="279" t="s">
        <v>83</v>
      </c>
      <c r="G2" s="279"/>
      <c r="H2" s="279"/>
      <c r="I2" s="279"/>
      <c r="J2" s="159"/>
      <c r="K2" s="160"/>
      <c r="L2" s="160"/>
      <c r="M2" s="155"/>
    </row>
    <row r="3" spans="1:13" ht="12.75">
      <c r="A3" s="150"/>
      <c r="B3" s="150"/>
      <c r="C3" s="151"/>
      <c r="D3" s="161" t="s">
        <v>29</v>
      </c>
      <c r="E3" s="161"/>
      <c r="F3" s="162" t="s">
        <v>14</v>
      </c>
      <c r="G3" s="161"/>
      <c r="H3" s="162"/>
      <c r="I3" s="161" t="s">
        <v>31</v>
      </c>
      <c r="J3" s="163"/>
      <c r="K3" s="162"/>
      <c r="L3" s="164" t="s">
        <v>33</v>
      </c>
      <c r="M3" s="155"/>
    </row>
    <row r="4" spans="1:13" ht="13.8" thickBot="1">
      <c r="A4" s="165"/>
      <c r="B4" s="165"/>
      <c r="C4" s="166"/>
      <c r="D4" s="167" t="s">
        <v>60</v>
      </c>
      <c r="E4" s="167"/>
      <c r="F4" s="168"/>
      <c r="G4" s="168"/>
      <c r="H4" s="169"/>
      <c r="I4" s="170"/>
      <c r="J4" s="171"/>
      <c r="K4" s="172"/>
      <c r="L4" s="173" t="s">
        <v>34</v>
      </c>
      <c r="M4" s="155"/>
    </row>
    <row r="5" spans="1:12" ht="12.75">
      <c r="A5" s="174"/>
      <c r="B5" s="174"/>
      <c r="C5" s="175"/>
      <c r="D5" s="174"/>
      <c r="E5" s="174"/>
      <c r="F5" s="176" t="s">
        <v>12</v>
      </c>
      <c r="G5" s="176" t="s">
        <v>13</v>
      </c>
      <c r="H5" s="176" t="s">
        <v>14</v>
      </c>
      <c r="I5" s="174"/>
      <c r="J5" s="174"/>
      <c r="K5" s="174"/>
      <c r="L5" s="174"/>
    </row>
    <row r="6" spans="1:12" ht="12.75">
      <c r="A6" s="150"/>
      <c r="B6" s="150"/>
      <c r="C6" s="151"/>
      <c r="D6" s="177"/>
      <c r="E6" s="178"/>
      <c r="F6" s="177"/>
      <c r="G6" s="177"/>
      <c r="H6" s="177"/>
      <c r="I6" s="150"/>
      <c r="J6" s="150"/>
      <c r="K6" s="150"/>
      <c r="L6" s="150"/>
    </row>
    <row r="7" spans="1:12" ht="12.75">
      <c r="A7" s="150"/>
      <c r="B7" s="177"/>
      <c r="C7" s="179"/>
      <c r="D7" s="180"/>
      <c r="E7" s="181">
        <v>1</v>
      </c>
      <c r="F7" s="238" t="s">
        <v>98</v>
      </c>
      <c r="G7" s="182"/>
      <c r="H7" s="182"/>
      <c r="I7" s="179"/>
      <c r="J7" s="179"/>
      <c r="K7" s="179"/>
      <c r="L7" s="150"/>
    </row>
    <row r="8" spans="1:12" ht="12.75">
      <c r="A8" s="183"/>
      <c r="B8" s="184"/>
      <c r="C8" s="185"/>
      <c r="D8" s="186"/>
      <c r="E8" s="187"/>
      <c r="F8" s="188"/>
      <c r="G8" s="188"/>
      <c r="H8" s="189"/>
      <c r="I8" s="238" t="s">
        <v>98</v>
      </c>
      <c r="J8" s="184"/>
      <c r="K8" s="184"/>
      <c r="L8" s="183"/>
    </row>
    <row r="9" spans="1:12" ht="13.8">
      <c r="A9" s="183"/>
      <c r="B9" s="184"/>
      <c r="C9" s="190"/>
      <c r="D9" s="184"/>
      <c r="E9" s="191" t="s">
        <v>61</v>
      </c>
      <c r="F9" s="192" t="s">
        <v>45</v>
      </c>
      <c r="G9" s="192"/>
      <c r="H9" s="193"/>
      <c r="I9" s="185"/>
      <c r="J9" s="194"/>
      <c r="K9" s="184"/>
      <c r="L9" s="183"/>
    </row>
    <row r="10" spans="1:12" ht="12.75">
      <c r="A10" s="183"/>
      <c r="B10" s="184"/>
      <c r="C10" s="182"/>
      <c r="D10" s="194"/>
      <c r="E10" s="195"/>
      <c r="F10" s="183"/>
      <c r="G10" s="188"/>
      <c r="H10" s="196"/>
      <c r="I10" s="190"/>
      <c r="J10" s="238" t="s">
        <v>98</v>
      </c>
      <c r="K10" s="184"/>
      <c r="L10" s="183"/>
    </row>
    <row r="11" spans="1:12" ht="15.75" customHeight="1">
      <c r="A11" s="183"/>
      <c r="B11" s="197"/>
      <c r="C11" s="198"/>
      <c r="D11" s="184"/>
      <c r="E11" s="199" t="s">
        <v>62</v>
      </c>
      <c r="F11" s="238" t="s">
        <v>97</v>
      </c>
      <c r="G11" s="182"/>
      <c r="H11" s="182"/>
      <c r="I11" s="185"/>
      <c r="J11" s="200" t="s">
        <v>114</v>
      </c>
      <c r="K11" s="194"/>
      <c r="L11" s="183"/>
    </row>
    <row r="12" spans="1:12" ht="12.75">
      <c r="A12" s="183"/>
      <c r="B12" s="197"/>
      <c r="C12" s="190"/>
      <c r="D12" s="238" t="s">
        <v>99</v>
      </c>
      <c r="E12" s="202"/>
      <c r="F12" s="183"/>
      <c r="G12" s="188"/>
      <c r="H12" s="189"/>
      <c r="I12" s="238" t="s">
        <v>97</v>
      </c>
      <c r="J12" s="213"/>
      <c r="K12" s="184"/>
      <c r="L12" s="183"/>
    </row>
    <row r="13" spans="1:12" ht="12.75">
      <c r="A13" s="183"/>
      <c r="B13" s="197"/>
      <c r="C13" s="185"/>
      <c r="D13" s="184"/>
      <c r="E13" s="205" t="s">
        <v>63</v>
      </c>
      <c r="F13" s="238" t="s">
        <v>99</v>
      </c>
      <c r="G13" s="182"/>
      <c r="H13" s="182"/>
      <c r="I13" s="206" t="s">
        <v>130</v>
      </c>
      <c r="J13" s="190"/>
      <c r="K13" s="184"/>
      <c r="L13" s="183"/>
    </row>
    <row r="14" spans="1:12" ht="12.75">
      <c r="A14" s="183"/>
      <c r="B14" s="238" t="s">
        <v>101</v>
      </c>
      <c r="C14" s="207"/>
      <c r="D14" s="184"/>
      <c r="E14" s="195"/>
      <c r="F14" s="188"/>
      <c r="G14" s="188"/>
      <c r="H14" s="196"/>
      <c r="I14" s="185"/>
      <c r="J14" s="190"/>
      <c r="K14" s="238" t="s">
        <v>98</v>
      </c>
      <c r="L14" s="183"/>
    </row>
    <row r="15" spans="1:12" ht="12.75">
      <c r="A15" s="208"/>
      <c r="B15" s="190" t="s">
        <v>132</v>
      </c>
      <c r="C15" s="185"/>
      <c r="D15" s="184"/>
      <c r="E15" s="199" t="s">
        <v>64</v>
      </c>
      <c r="F15" s="238" t="s">
        <v>103</v>
      </c>
      <c r="G15" s="182"/>
      <c r="H15" s="182"/>
      <c r="I15" s="185"/>
      <c r="J15" s="190"/>
      <c r="K15" s="198" t="s">
        <v>114</v>
      </c>
      <c r="L15" s="183"/>
    </row>
    <row r="16" spans="1:12" ht="12.75">
      <c r="A16" s="208"/>
      <c r="B16" s="190"/>
      <c r="C16" s="185"/>
      <c r="D16" s="238" t="s">
        <v>101</v>
      </c>
      <c r="E16" s="187"/>
      <c r="F16" s="188"/>
      <c r="G16" s="188"/>
      <c r="H16" s="189"/>
      <c r="I16" s="238" t="s">
        <v>103</v>
      </c>
      <c r="J16" s="190"/>
      <c r="K16" s="190"/>
      <c r="L16" s="183"/>
    </row>
    <row r="17" spans="1:12" ht="12.75">
      <c r="A17" s="208"/>
      <c r="B17" s="190"/>
      <c r="C17" s="190"/>
      <c r="D17" s="185"/>
      <c r="E17" s="191" t="s">
        <v>65</v>
      </c>
      <c r="F17" s="238" t="s">
        <v>101</v>
      </c>
      <c r="G17" s="182"/>
      <c r="H17" s="182"/>
      <c r="I17" s="212" t="s">
        <v>131</v>
      </c>
      <c r="K17" s="213"/>
      <c r="L17" s="183"/>
    </row>
    <row r="18" spans="1:12" ht="12.75">
      <c r="A18" s="208"/>
      <c r="B18" s="190"/>
      <c r="C18" s="182"/>
      <c r="D18" s="207"/>
      <c r="E18" s="195"/>
      <c r="F18" s="188"/>
      <c r="G18" s="188"/>
      <c r="H18" s="196"/>
      <c r="I18" s="190"/>
      <c r="J18" s="238" t="s">
        <v>103</v>
      </c>
      <c r="K18" s="213"/>
      <c r="L18" s="183"/>
    </row>
    <row r="19" spans="1:12" ht="13.8">
      <c r="A19" s="208"/>
      <c r="B19" s="185"/>
      <c r="C19" s="198"/>
      <c r="D19" s="185"/>
      <c r="E19" s="199" t="s">
        <v>66</v>
      </c>
      <c r="F19" s="192" t="s">
        <v>45</v>
      </c>
      <c r="G19" s="215"/>
      <c r="H19" s="215"/>
      <c r="I19" s="185"/>
      <c r="J19" s="200" t="s">
        <v>112</v>
      </c>
      <c r="K19" s="185"/>
      <c r="L19" s="227"/>
    </row>
    <row r="20" spans="1:12" ht="13.8" thickBot="1">
      <c r="A20" s="183"/>
      <c r="B20" s="228"/>
      <c r="C20" s="190"/>
      <c r="D20" s="238" t="s">
        <v>94</v>
      </c>
      <c r="E20" s="187"/>
      <c r="F20" s="188"/>
      <c r="G20" s="188"/>
      <c r="H20" s="189"/>
      <c r="I20" s="238" t="s">
        <v>94</v>
      </c>
      <c r="J20" s="207"/>
      <c r="K20" s="190"/>
      <c r="L20" s="183"/>
    </row>
    <row r="21" spans="1:12" ht="17.4" customHeight="1" thickBot="1">
      <c r="A21" s="247" t="s">
        <v>101</v>
      </c>
      <c r="B21" s="218"/>
      <c r="C21" s="185"/>
      <c r="D21" s="185"/>
      <c r="E21" s="191" t="s">
        <v>67</v>
      </c>
      <c r="F21" s="238" t="s">
        <v>94</v>
      </c>
      <c r="G21" s="182"/>
      <c r="H21" s="182"/>
      <c r="I21" s="206"/>
      <c r="J21" s="185"/>
      <c r="K21" s="218"/>
      <c r="L21" s="248" t="s">
        <v>98</v>
      </c>
    </row>
    <row r="22" spans="1:12" ht="14.4" thickBot="1">
      <c r="A22" s="209">
        <v>41</v>
      </c>
      <c r="B22" s="219"/>
      <c r="C22" s="220"/>
      <c r="D22" s="220"/>
      <c r="E22" s="221"/>
      <c r="F22" s="188"/>
      <c r="G22" s="188"/>
      <c r="H22" s="196"/>
      <c r="I22" s="220"/>
      <c r="J22" s="220"/>
      <c r="K22" s="219"/>
      <c r="L22" s="210">
        <v>63</v>
      </c>
    </row>
    <row r="23" spans="1:12" ht="12.75">
      <c r="A23" s="229"/>
      <c r="B23" s="230"/>
      <c r="C23" s="220"/>
      <c r="D23" s="220"/>
      <c r="E23" s="191" t="s">
        <v>69</v>
      </c>
      <c r="F23" s="238" t="s">
        <v>100</v>
      </c>
      <c r="G23" s="182"/>
      <c r="H23" s="182"/>
      <c r="I23" s="220"/>
      <c r="J23" s="220"/>
      <c r="K23" s="220"/>
      <c r="L23" s="231"/>
    </row>
    <row r="24" spans="1:12" ht="12.75">
      <c r="A24" s="183"/>
      <c r="B24" s="207"/>
      <c r="C24" s="185"/>
      <c r="D24" s="232"/>
      <c r="E24" s="202"/>
      <c r="F24" s="188"/>
      <c r="G24" s="188"/>
      <c r="H24" s="189"/>
      <c r="I24" s="238" t="s">
        <v>100</v>
      </c>
      <c r="J24" s="185"/>
      <c r="K24" s="185"/>
      <c r="L24" s="233"/>
    </row>
    <row r="25" spans="1:12" ht="12" customHeight="1">
      <c r="A25" s="208"/>
      <c r="B25" s="185"/>
      <c r="C25" s="190"/>
      <c r="D25" s="185"/>
      <c r="E25" s="191" t="s">
        <v>70</v>
      </c>
      <c r="F25" s="192" t="s">
        <v>45</v>
      </c>
      <c r="G25" s="215"/>
      <c r="H25" s="215"/>
      <c r="I25" s="212"/>
      <c r="J25" s="207"/>
      <c r="K25" s="185"/>
      <c r="L25" s="233"/>
    </row>
    <row r="26" spans="1:12" ht="12.75">
      <c r="A26" s="208"/>
      <c r="B26" s="185"/>
      <c r="C26" s="238" t="s">
        <v>95</v>
      </c>
      <c r="D26" s="207"/>
      <c r="E26" s="195"/>
      <c r="F26" s="183"/>
      <c r="G26" s="188"/>
      <c r="H26" s="196"/>
      <c r="I26" s="190"/>
      <c r="J26" s="238" t="s">
        <v>100</v>
      </c>
      <c r="K26" s="185"/>
      <c r="L26" s="233"/>
    </row>
    <row r="27" spans="1:12" ht="14.25" customHeight="1">
      <c r="A27" s="208"/>
      <c r="B27" s="190"/>
      <c r="C27" s="198"/>
      <c r="D27" s="185"/>
      <c r="E27" s="199" t="s">
        <v>71</v>
      </c>
      <c r="F27" s="238" t="s">
        <v>95</v>
      </c>
      <c r="G27" s="234"/>
      <c r="H27" s="234"/>
      <c r="I27" s="185"/>
      <c r="J27" s="212" t="s">
        <v>112</v>
      </c>
      <c r="K27" s="190"/>
      <c r="L27" s="183"/>
    </row>
    <row r="28" spans="1:12" ht="12.75">
      <c r="A28" s="208"/>
      <c r="B28" s="190"/>
      <c r="C28" s="190"/>
      <c r="D28" s="214"/>
      <c r="E28" s="187"/>
      <c r="F28" s="183"/>
      <c r="G28" s="188"/>
      <c r="H28" s="189"/>
      <c r="I28" s="238" t="s">
        <v>95</v>
      </c>
      <c r="J28" s="213"/>
      <c r="K28" s="190"/>
      <c r="L28" s="183"/>
    </row>
    <row r="29" spans="1:12" ht="13.8">
      <c r="A29" s="208"/>
      <c r="B29" s="190"/>
      <c r="C29" s="185"/>
      <c r="D29" s="185"/>
      <c r="E29" s="191" t="s">
        <v>49</v>
      </c>
      <c r="F29" s="192" t="s">
        <v>45</v>
      </c>
      <c r="G29" s="182"/>
      <c r="H29" s="182"/>
      <c r="I29" s="206"/>
      <c r="J29" s="190"/>
      <c r="K29" s="190"/>
      <c r="L29" s="183"/>
    </row>
    <row r="30" spans="1:12" ht="16.5" customHeight="1">
      <c r="A30" s="208"/>
      <c r="B30" s="238" t="s">
        <v>95</v>
      </c>
      <c r="C30" s="207"/>
      <c r="D30" s="185"/>
      <c r="E30" s="195"/>
      <c r="F30" s="188"/>
      <c r="G30" s="188"/>
      <c r="H30" s="196"/>
      <c r="I30" s="185"/>
      <c r="J30" s="190"/>
      <c r="K30" s="238" t="s">
        <v>96</v>
      </c>
      <c r="L30" s="233"/>
    </row>
    <row r="31" spans="1:12" ht="12.75">
      <c r="A31" s="183"/>
      <c r="B31" s="190"/>
      <c r="C31" s="185"/>
      <c r="D31" s="185"/>
      <c r="E31" s="199" t="s">
        <v>72</v>
      </c>
      <c r="F31" s="238" t="s">
        <v>102</v>
      </c>
      <c r="G31" s="182"/>
      <c r="H31" s="182"/>
      <c r="I31" s="185"/>
      <c r="J31" s="190"/>
      <c r="K31" s="185" t="s">
        <v>110</v>
      </c>
      <c r="L31" s="183"/>
    </row>
    <row r="32" spans="1:12" ht="12.75">
      <c r="A32" s="183"/>
      <c r="B32" s="197"/>
      <c r="C32" s="185"/>
      <c r="D32" s="232"/>
      <c r="E32" s="187"/>
      <c r="F32" s="188"/>
      <c r="G32" s="188"/>
      <c r="H32" s="189"/>
      <c r="I32" s="238" t="s">
        <v>102</v>
      </c>
      <c r="J32" s="190"/>
      <c r="K32" s="184"/>
      <c r="L32" s="183"/>
    </row>
    <row r="33" spans="1:12" ht="13.8">
      <c r="A33" s="183"/>
      <c r="B33" s="197"/>
      <c r="C33" s="190"/>
      <c r="D33" s="185"/>
      <c r="E33" s="191" t="s">
        <v>73</v>
      </c>
      <c r="F33" s="192" t="s">
        <v>45</v>
      </c>
      <c r="G33" s="182"/>
      <c r="H33" s="182"/>
      <c r="I33" s="212"/>
      <c r="J33" s="213"/>
      <c r="K33" s="184"/>
      <c r="L33" s="183"/>
    </row>
    <row r="34" spans="1:12" ht="12.75">
      <c r="A34" s="183"/>
      <c r="B34" s="197"/>
      <c r="C34" s="182"/>
      <c r="D34" s="207"/>
      <c r="E34" s="195"/>
      <c r="F34" s="188"/>
      <c r="G34" s="188"/>
      <c r="H34" s="196"/>
      <c r="I34" s="190"/>
      <c r="J34" s="238" t="s">
        <v>96</v>
      </c>
      <c r="K34" s="194"/>
      <c r="L34" s="235"/>
    </row>
    <row r="35" spans="1:12" ht="13.8">
      <c r="A35" s="183"/>
      <c r="B35" s="184"/>
      <c r="C35" s="198"/>
      <c r="D35" s="185"/>
      <c r="E35" s="199" t="s">
        <v>74</v>
      </c>
      <c r="F35" s="192" t="s">
        <v>45</v>
      </c>
      <c r="G35" s="182"/>
      <c r="H35" s="182"/>
      <c r="I35" s="185"/>
      <c r="J35" s="207" t="s">
        <v>111</v>
      </c>
      <c r="K35" s="184"/>
      <c r="L35" s="235"/>
    </row>
    <row r="36" spans="1:12" ht="12.75">
      <c r="A36" s="183"/>
      <c r="B36" s="184"/>
      <c r="C36" s="190"/>
      <c r="D36" s="214"/>
      <c r="E36" s="187"/>
      <c r="F36" s="188"/>
      <c r="G36" s="188"/>
      <c r="H36" s="189"/>
      <c r="I36" s="238" t="s">
        <v>96</v>
      </c>
      <c r="J36" s="207"/>
      <c r="K36" s="184"/>
      <c r="L36" s="235"/>
    </row>
    <row r="37" spans="1:12" ht="13.8" customHeight="1">
      <c r="A37" s="183"/>
      <c r="B37" s="184"/>
      <c r="C37" s="185"/>
      <c r="D37" s="185"/>
      <c r="E37" s="191" t="s">
        <v>75</v>
      </c>
      <c r="F37" s="238" t="s">
        <v>96</v>
      </c>
      <c r="G37" s="182"/>
      <c r="H37" s="182"/>
      <c r="I37" s="206"/>
      <c r="J37" s="184"/>
      <c r="K37" s="184"/>
      <c r="L37" s="235"/>
    </row>
    <row r="38" spans="2:11" ht="14.25" customHeight="1">
      <c r="B38" s="150"/>
      <c r="C38" s="151"/>
      <c r="D38" s="177"/>
      <c r="E38" s="222"/>
      <c r="F38" s="177"/>
      <c r="G38" s="177"/>
      <c r="H38" s="223"/>
      <c r="I38" s="150"/>
      <c r="J38" s="150"/>
      <c r="K38" s="150"/>
    </row>
    <row r="39" spans="2:11" ht="12.75">
      <c r="B39" s="150"/>
      <c r="C39" s="151"/>
      <c r="D39" s="177"/>
      <c r="E39" s="222"/>
      <c r="F39" s="177"/>
      <c r="G39" s="177"/>
      <c r="H39" s="223"/>
      <c r="I39" s="150"/>
      <c r="J39" s="150"/>
      <c r="K39" s="150"/>
    </row>
  </sheetData>
  <mergeCells count="2">
    <mergeCell ref="E1:I1"/>
    <mergeCell ref="F2:I2"/>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Regent</dc:creator>
  <cp:keywords/>
  <dc:description/>
  <cp:lastModifiedBy>Anja Regent</cp:lastModifiedBy>
  <dcterms:created xsi:type="dcterms:W3CDTF">2023-09-15T14:38:21Z</dcterms:created>
  <dcterms:modified xsi:type="dcterms:W3CDTF">2023-09-17T06:47:02Z</dcterms:modified>
  <cp:category/>
  <cp:version/>
  <cp:contentType/>
  <cp:contentStatus/>
</cp:coreProperties>
</file>