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1"/>
  </bookViews>
  <sheets>
    <sheet name="DEČKI TENIS 11 " sheetId="1" r:id="rId1"/>
    <sheet name="DEKLICE TENIS 11 " sheetId="2" r:id="rId2"/>
    <sheet name="DEČKI TENIS 10" sheetId="3" r:id="rId3"/>
    <sheet name="DEKLICE TENIS 10" sheetId="4" r:id="rId4"/>
    <sheet name="m round robin A-C" sheetId="5" r:id="rId5"/>
    <sheet name="MIDI RR D-F" sheetId="6" r:id="rId6"/>
    <sheet name="DEČKI - MIDI TENIS" sheetId="7" r:id="rId7"/>
    <sheet name="DEKLICE - MIDI TENIS " sheetId="8" r:id="rId8"/>
    <sheet name="ž round robin A-C" sheetId="9" r:id="rId9"/>
    <sheet name="m round robin A-C (2)" sheetId="10" r:id="rId10"/>
    <sheet name="DEČKI - MINI TENIS" sheetId="11" r:id="rId11"/>
    <sheet name="DEKLICE - MINI TENIS" sheetId="12" r:id="rId12"/>
    <sheet name="ž round robin A-C (2)" sheetId="13" r:id="rId13"/>
    <sheet name="Ž round robin D-F" sheetId="14" r:id="rId14"/>
  </sheets>
  <externalReferences>
    <externalReference r:id="rId17"/>
    <externalReference r:id="rId18"/>
    <externalReference r:id="rId19"/>
    <externalReference r:id="rId20"/>
  </externalReferences>
  <definedNames>
    <definedName name="_Order1" hidden="1">255</definedName>
    <definedName name="A" localSheetId="6">'[1]m masters 12'!#REF!</definedName>
    <definedName name="A" localSheetId="10">'[1]m masters 12'!#REF!</definedName>
    <definedName name="A" localSheetId="2">'[1]m masters 12'!#REF!</definedName>
    <definedName name="A" localSheetId="0">'[1]m masters 12'!#REF!</definedName>
    <definedName name="A" localSheetId="7">'[1]m masters 12'!#REF!</definedName>
    <definedName name="A" localSheetId="11">'[1]m masters 12'!#REF!</definedName>
    <definedName name="A" localSheetId="4">#REF!</definedName>
    <definedName name="A" localSheetId="9">#REF!</definedName>
    <definedName name="A" localSheetId="5">#REF!</definedName>
    <definedName name="A" localSheetId="8">#REF!</definedName>
    <definedName name="A" localSheetId="12">#REF!</definedName>
    <definedName name="A" localSheetId="13">#REF!</definedName>
    <definedName name="A">'[1]m masters 12'!#REF!</definedName>
    <definedName name="B" localSheetId="6">'[1]m masters 12'!#REF!</definedName>
    <definedName name="B" localSheetId="10">'[1]m masters 12'!#REF!</definedName>
    <definedName name="B" localSheetId="2">'[1]m masters 12'!#REF!</definedName>
    <definedName name="B" localSheetId="0">'[1]m masters 12'!#REF!</definedName>
    <definedName name="B" localSheetId="7">'[1]m masters 12'!#REF!</definedName>
    <definedName name="B" localSheetId="11">'[1]m masters 12'!#REF!</definedName>
    <definedName name="B" localSheetId="4">#REF!</definedName>
    <definedName name="B" localSheetId="9">#REF!</definedName>
    <definedName name="B" localSheetId="5">#REF!</definedName>
    <definedName name="B" localSheetId="8">#REF!</definedName>
    <definedName name="B" localSheetId="12">#REF!</definedName>
    <definedName name="B" localSheetId="13">#REF!</definedName>
    <definedName name="B">'[1]m masters 12'!#REF!</definedName>
    <definedName name="BORUT" localSheetId="2">'[2]m masters 12'!#REF!</definedName>
    <definedName name="BORUT" localSheetId="0">'[2]m masters 12'!#REF!</definedName>
    <definedName name="BORUT">'[2]m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'm round robin A-C'!$A$1:$L$30</definedName>
    <definedName name="_xlnm.Print_Area" localSheetId="9">'m round robin A-C (2)'!$A$1:$L$30</definedName>
    <definedName name="_xlnm.Print_Area" localSheetId="5">'MIDI RR D-F'!$A$1:$L$29</definedName>
    <definedName name="_xlnm.Print_Area" localSheetId="8">'ž round robin A-C'!$A$1:$L$29</definedName>
    <definedName name="_xlnm.Print_Area" localSheetId="12">'ž round robin A-C (2)'!$A$1:$L$29</definedName>
    <definedName name="_xlnm.Print_Area" localSheetId="13">'Ž round robin D-F'!$A$1:$L$29</definedName>
  </definedNames>
  <calcPr fullCalcOnLoad="1"/>
</workbook>
</file>

<file path=xl/comments10.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6"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N2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 ref="K27"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3.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4.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6"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N2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 ref="K27"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6.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9.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<sst xmlns="http://schemas.openxmlformats.org/spreadsheetml/2006/main" count="1293" uniqueCount="303">
  <si>
    <t/>
  </si>
  <si>
    <t xml:space="preserve">DEČKI TENIS 11 </t>
  </si>
  <si>
    <t>vrsta turnirja</t>
  </si>
  <si>
    <t>klub</t>
  </si>
  <si>
    <t>vodja tekmovanja</t>
  </si>
  <si>
    <t>vrhovni  sodnik</t>
  </si>
  <si>
    <t>OP 8-11 LET</t>
  </si>
  <si>
    <t>ANJA REGENT</t>
  </si>
  <si>
    <t>priimek</t>
  </si>
  <si>
    <t>ime</t>
  </si>
  <si>
    <t>2</t>
  </si>
  <si>
    <t>3</t>
  </si>
  <si>
    <t>4</t>
  </si>
  <si>
    <t>5</t>
  </si>
  <si>
    <t>6</t>
  </si>
  <si>
    <t>7</t>
  </si>
  <si>
    <t>8</t>
  </si>
  <si>
    <t>9</t>
  </si>
  <si>
    <t>10</t>
  </si>
  <si>
    <t>11</t>
  </si>
  <si>
    <t>12</t>
  </si>
  <si>
    <t>13</t>
  </si>
  <si>
    <t>14</t>
  </si>
  <si>
    <t>15</t>
  </si>
  <si>
    <t>16</t>
  </si>
  <si>
    <t>18</t>
  </si>
  <si>
    <t>19</t>
  </si>
  <si>
    <t>20</t>
  </si>
  <si>
    <t>21</t>
  </si>
  <si>
    <t>22</t>
  </si>
  <si>
    <t>23</t>
  </si>
  <si>
    <t>24</t>
  </si>
  <si>
    <t>25</t>
  </si>
  <si>
    <t>26</t>
  </si>
  <si>
    <t>27</t>
  </si>
  <si>
    <t>28</t>
  </si>
  <si>
    <t>29</t>
  </si>
  <si>
    <t>30</t>
  </si>
  <si>
    <t>31</t>
  </si>
  <si>
    <t>32</t>
  </si>
  <si>
    <t xml:space="preserve">DEČKI TENIS 10 </t>
  </si>
  <si>
    <t xml:space="preserve">OP 8 - 11 LET </t>
  </si>
  <si>
    <t>OP 8 - 11 LET TK LUKA KOPER</t>
  </si>
  <si>
    <t>ŠIMONKA, Alexander Evan</t>
  </si>
  <si>
    <t>PUŠLAR, Anže</t>
  </si>
  <si>
    <t>PUŠLAR, Vid</t>
  </si>
  <si>
    <t>MARINCIC, LOVRO</t>
  </si>
  <si>
    <t>ASENBERGER, Julijan</t>
  </si>
  <si>
    <t>BOIKO, Artem</t>
  </si>
  <si>
    <t>FLEGO, Matias</t>
  </si>
  <si>
    <t>JURIČ, Jure</t>
  </si>
  <si>
    <t>KEREKES, Milan</t>
  </si>
  <si>
    <t>KRISTYAN, ADAM</t>
  </si>
  <si>
    <t>MAGES, MIHAILO</t>
  </si>
  <si>
    <t>MARINCIC MOZE, Metod</t>
  </si>
  <si>
    <t>PRIMC, Matej</t>
  </si>
  <si>
    <t>RADI, luka</t>
  </si>
  <si>
    <t>RAVBAR, Zak</t>
  </si>
  <si>
    <t>ROZMAN, Timotej</t>
  </si>
  <si>
    <t>SATLER, Benjamin</t>
  </si>
  <si>
    <t>SKETAKO, Val</t>
  </si>
  <si>
    <t>SLEVEC, Izak</t>
  </si>
  <si>
    <t>STANIČ, Timotej</t>
  </si>
  <si>
    <t>SZUCS, Milan</t>
  </si>
  <si>
    <t>TAJTA, Aron</t>
  </si>
  <si>
    <t>TOMŠIČ, Erik</t>
  </si>
  <si>
    <t>VUKOVIĆ, Nikolaj</t>
  </si>
  <si>
    <t>Piantoni Tinej</t>
  </si>
  <si>
    <t xml:space="preserve">DEKLICE  TENIS 10 </t>
  </si>
  <si>
    <t xml:space="preserve">DEKLICE TENIS 11 </t>
  </si>
  <si>
    <t>ARSIČ, Naja</t>
  </si>
  <si>
    <t>ČAMDŽIĆ, Zara</t>
  </si>
  <si>
    <t>BOZICEK, SOFIA</t>
  </si>
  <si>
    <t>CIMERMAN, Heidi</t>
  </si>
  <si>
    <t>KRALJ, Lia</t>
  </si>
  <si>
    <t>OLUP, Zoja</t>
  </si>
  <si>
    <t>ZRNIĆ, Nikol</t>
  </si>
  <si>
    <t>DVORŠEK BINE</t>
  </si>
  <si>
    <t>ŠIMONKA</t>
  </si>
  <si>
    <t>KRISTYAN</t>
  </si>
  <si>
    <t>60</t>
  </si>
  <si>
    <t>ASENBERGER</t>
  </si>
  <si>
    <t>63</t>
  </si>
  <si>
    <t>PRIMIC</t>
  </si>
  <si>
    <t>61</t>
  </si>
  <si>
    <t>FLEGO</t>
  </si>
  <si>
    <t>JURIČ</t>
  </si>
  <si>
    <t>ŠKETAKO</t>
  </si>
  <si>
    <t>PUŠLAR</t>
  </si>
  <si>
    <t>MARINČIČ</t>
  </si>
  <si>
    <t>ROŽMAN</t>
  </si>
  <si>
    <t>64</t>
  </si>
  <si>
    <t>STANIČ</t>
  </si>
  <si>
    <t>TAJTA</t>
  </si>
  <si>
    <t>KEREKES</t>
  </si>
  <si>
    <t>SATLER</t>
  </si>
  <si>
    <t>SZUCS</t>
  </si>
  <si>
    <t>MOŽE</t>
  </si>
  <si>
    <t>SLEVEC</t>
  </si>
  <si>
    <t>BYE</t>
  </si>
  <si>
    <t>MAGES</t>
  </si>
  <si>
    <t>DVORŠEK</t>
  </si>
  <si>
    <t>TOMŠIČ</t>
  </si>
  <si>
    <t>BOIKO</t>
  </si>
  <si>
    <t>RADI</t>
  </si>
  <si>
    <t>42</t>
  </si>
  <si>
    <t>VUKOVIČ</t>
  </si>
  <si>
    <t>RAVBAR</t>
  </si>
  <si>
    <t>PIANTONI</t>
  </si>
  <si>
    <t>54(3)</t>
  </si>
  <si>
    <t>40</t>
  </si>
  <si>
    <r>
      <t xml:space="preserve">ROUND ROBIN </t>
    </r>
    <r>
      <rPr>
        <b/>
        <i/>
        <sz val="24"/>
        <color indexed="8"/>
        <rFont val="Times New Roman CE"/>
        <family val="1"/>
      </rPr>
      <t>(4 v skupini)</t>
    </r>
  </si>
  <si>
    <t>list ševilka:</t>
  </si>
  <si>
    <t>kategorija:</t>
  </si>
  <si>
    <t>in teniški klub:</t>
  </si>
  <si>
    <t>datum:</t>
  </si>
  <si>
    <t>tekmovanje:</t>
  </si>
  <si>
    <t>število igralcev:</t>
  </si>
  <si>
    <t>skupina:   A</t>
  </si>
  <si>
    <t>število zmag</t>
  </si>
  <si>
    <t>vrstni red</t>
  </si>
  <si>
    <t>Tabela za izračun točk</t>
  </si>
  <si>
    <t>šifra</t>
  </si>
  <si>
    <t>točke</t>
  </si>
  <si>
    <t>skupaj točk</t>
  </si>
  <si>
    <t>02</t>
  </si>
  <si>
    <t>0</t>
  </si>
  <si>
    <t>skupina:   B</t>
  </si>
  <si>
    <t>skupina:   C</t>
  </si>
  <si>
    <t>VAL</t>
  </si>
  <si>
    <t>vodja tekmovanja:</t>
  </si>
  <si>
    <t>podpis:</t>
  </si>
  <si>
    <t>vrstni red igranja po skupinah:</t>
  </si>
  <si>
    <t>vrhovni sodnik:</t>
  </si>
  <si>
    <t>1 : 4  *  2 : 3  *  1 : 2  *  3 : 4  *  1 : 3  *  2 : 4</t>
  </si>
  <si>
    <t>predstavnik igralcev:</t>
  </si>
  <si>
    <t xml:space="preserve">skupina: D  SOBOTA </t>
  </si>
  <si>
    <t>NIKOLAJ</t>
  </si>
  <si>
    <t>STANOJEVIČ</t>
  </si>
  <si>
    <t>LAN</t>
  </si>
  <si>
    <t>BAIER</t>
  </si>
  <si>
    <t>KEVIN</t>
  </si>
  <si>
    <t xml:space="preserve">skupina: E  SOBOTA </t>
  </si>
  <si>
    <t xml:space="preserve">skupina: F  SOBOTA </t>
  </si>
  <si>
    <t>OP 8-11</t>
  </si>
  <si>
    <t>GLAVNI TURNIR</t>
  </si>
  <si>
    <t>DEČKI - MIDI TENIS</t>
  </si>
  <si>
    <t>rang turnirja</t>
  </si>
  <si>
    <t>št.igralcev</t>
  </si>
  <si>
    <t>status</t>
  </si>
  <si>
    <t>2. kolo</t>
  </si>
  <si>
    <t>polfinale</t>
  </si>
  <si>
    <t>finale</t>
  </si>
  <si>
    <t>zmagovalec/ka</t>
  </si>
  <si>
    <t>A1</t>
  </si>
  <si>
    <t>Matias</t>
  </si>
  <si>
    <t>D2</t>
  </si>
  <si>
    <t>Lan</t>
  </si>
  <si>
    <t>CAJHEN</t>
  </si>
  <si>
    <t>Matevž</t>
  </si>
  <si>
    <t>OSOVNIKAR</t>
  </si>
  <si>
    <t>C1</t>
  </si>
  <si>
    <t>Aljaž</t>
  </si>
  <si>
    <t>D1</t>
  </si>
  <si>
    <t>Soma</t>
  </si>
  <si>
    <t>GONZALES</t>
  </si>
  <si>
    <t>Miron</t>
  </si>
  <si>
    <t>C2</t>
  </si>
  <si>
    <t>Val</t>
  </si>
  <si>
    <t>B1</t>
  </si>
  <si>
    <t>Timotej</t>
  </si>
  <si>
    <t>A2</t>
  </si>
  <si>
    <t>B2</t>
  </si>
  <si>
    <t>število igralk:</t>
  </si>
  <si>
    <t xml:space="preserve">skupina: A  SOBOTA </t>
  </si>
  <si>
    <t xml:space="preserve">skupina: B  SOBOTA </t>
  </si>
  <si>
    <t xml:space="preserve">skupina: C SOBOTA </t>
  </si>
  <si>
    <t>predstavnica igralk:</t>
  </si>
  <si>
    <t>PAVŠIČ LANA</t>
  </si>
  <si>
    <t>ČOK, MATIJA</t>
  </si>
  <si>
    <t>DEČKI - MINI TENIS</t>
  </si>
  <si>
    <t>REMIŠTAR, LANA</t>
  </si>
  <si>
    <t>SOFIA</t>
  </si>
  <si>
    <t xml:space="preserve">SNEŽIČ </t>
  </si>
  <si>
    <t>MIA</t>
  </si>
  <si>
    <t>BABIČ</t>
  </si>
  <si>
    <t>VERONIKA</t>
  </si>
  <si>
    <t>DEKLICE - MINI TENIS</t>
  </si>
  <si>
    <t>Anja Regent</t>
  </si>
  <si>
    <t>ARSIČ</t>
  </si>
  <si>
    <t>KRALJ</t>
  </si>
  <si>
    <t>ZRNIČ</t>
  </si>
  <si>
    <t>ČAMDŽIĆ</t>
  </si>
  <si>
    <t>OLUP</t>
  </si>
  <si>
    <t>CIMERMAN</t>
  </si>
  <si>
    <t>BOŽIČEK</t>
  </si>
  <si>
    <t>ZRNIČ, ALEKSEJ</t>
  </si>
  <si>
    <t>PEROŠA, BENJAMIN</t>
  </si>
  <si>
    <t>SOMA</t>
  </si>
  <si>
    <t>STANOJEVIČ LAN</t>
  </si>
  <si>
    <t>ČEH</t>
  </si>
  <si>
    <t>TINE</t>
  </si>
  <si>
    <t>PEROŠA</t>
  </si>
  <si>
    <t>BENJAMIN</t>
  </si>
  <si>
    <t>JAN</t>
  </si>
  <si>
    <t>ZEVNIK</t>
  </si>
  <si>
    <t>ALEKSEJ</t>
  </si>
  <si>
    <t>MIRON</t>
  </si>
  <si>
    <t>VRŠIČ DALEN</t>
  </si>
  <si>
    <t>ČOK MATIJA</t>
  </si>
  <si>
    <t xml:space="preserve">VRŠIČ </t>
  </si>
  <si>
    <t>LOVŠIN</t>
  </si>
  <si>
    <t>AJDA</t>
  </si>
  <si>
    <t>DJURIČ</t>
  </si>
  <si>
    <t>MILA</t>
  </si>
  <si>
    <t>REMIŠTER</t>
  </si>
  <si>
    <t>LANA</t>
  </si>
  <si>
    <t xml:space="preserve">BABIČ </t>
  </si>
  <si>
    <t>SEVŠEK</t>
  </si>
  <si>
    <t>TESA</t>
  </si>
  <si>
    <t>PERIC</t>
  </si>
  <si>
    <t>SNEŽIČ</t>
  </si>
  <si>
    <t>MIJA</t>
  </si>
  <si>
    <t xml:space="preserve"> MOŽE MILA</t>
  </si>
  <si>
    <t>PEROŠA BENJAMIN</t>
  </si>
  <si>
    <t>ŠKETAKO VAL</t>
  </si>
  <si>
    <t>62</t>
  </si>
  <si>
    <t>BAJREKTAREVIČ SARA</t>
  </si>
  <si>
    <t>NOVAKOVIČ LEA</t>
  </si>
  <si>
    <t>BODIROŽA LANA</t>
  </si>
  <si>
    <t>DEKLICE - MIDI TENIS</t>
  </si>
  <si>
    <t xml:space="preserve">NOVAKOVIČ </t>
  </si>
  <si>
    <t>BODIROŽA</t>
  </si>
  <si>
    <t>ČAMDŽIČ</t>
  </si>
  <si>
    <t>JURE</t>
  </si>
  <si>
    <t>PROSTO</t>
  </si>
  <si>
    <t>STRAŽAR</t>
  </si>
  <si>
    <t>MARTIN</t>
  </si>
  <si>
    <t>ARON</t>
  </si>
  <si>
    <t>VLAYCHEV</t>
  </si>
  <si>
    <t>MAXIM</t>
  </si>
  <si>
    <t>MILAN</t>
  </si>
  <si>
    <t>GREGORIČ</t>
  </si>
  <si>
    <t>RENE</t>
  </si>
  <si>
    <t>WEIGLER</t>
  </si>
  <si>
    <t>JANNIS</t>
  </si>
  <si>
    <t>HUN</t>
  </si>
  <si>
    <t>GER</t>
  </si>
  <si>
    <t>MEDIC</t>
  </si>
  <si>
    <t>MARCEL</t>
  </si>
  <si>
    <t>ŽAK</t>
  </si>
  <si>
    <t>ORBAN</t>
  </si>
  <si>
    <t>ARISZTID</t>
  </si>
  <si>
    <t>BOH</t>
  </si>
  <si>
    <t>LUKA</t>
  </si>
  <si>
    <t>ALEKSANDER</t>
  </si>
  <si>
    <t>KELC BERGANT</t>
  </si>
  <si>
    <t>MAJ</t>
  </si>
  <si>
    <t>MURTIČ</t>
  </si>
  <si>
    <t>ILAN</t>
  </si>
  <si>
    <t>LEKO</t>
  </si>
  <si>
    <t>ZSOMBOR</t>
  </si>
  <si>
    <t>EWALD</t>
  </si>
  <si>
    <t>ELIJAH</t>
  </si>
  <si>
    <t>BROLIH</t>
  </si>
  <si>
    <t>NIKO</t>
  </si>
  <si>
    <t>LOVRO</t>
  </si>
  <si>
    <t>KRYSTYAN</t>
  </si>
  <si>
    <t>ADAM</t>
  </si>
  <si>
    <t>KRET</t>
  </si>
  <si>
    <t>MAX</t>
  </si>
  <si>
    <t>DUŠIČ</t>
  </si>
  <si>
    <t>LADO</t>
  </si>
  <si>
    <t>STRNAD</t>
  </si>
  <si>
    <t>ČIŽMEK</t>
  </si>
  <si>
    <t>VITO</t>
  </si>
  <si>
    <t>KIKELJ</t>
  </si>
  <si>
    <t>GAŠPER</t>
  </si>
  <si>
    <t>KOSZTOVANYI</t>
  </si>
  <si>
    <t>BRUNO</t>
  </si>
  <si>
    <t>MIHATOVIČ</t>
  </si>
  <si>
    <t>KRONOS</t>
  </si>
  <si>
    <t>KNIFIC</t>
  </si>
  <si>
    <t>KAJA</t>
  </si>
  <si>
    <t>KAZIČ</t>
  </si>
  <si>
    <t>LINA</t>
  </si>
  <si>
    <t>ZALA</t>
  </si>
  <si>
    <t>PAVŠIČ</t>
  </si>
  <si>
    <t>ELA</t>
  </si>
  <si>
    <t>LIA</t>
  </si>
  <si>
    <t>TIA</t>
  </si>
  <si>
    <t>ZARA</t>
  </si>
  <si>
    <t>VONČINA</t>
  </si>
  <si>
    <t>INKA</t>
  </si>
  <si>
    <t>SARHATLIČ</t>
  </si>
  <si>
    <t>ŠMARČAN</t>
  </si>
  <si>
    <t>ŠERBINEK</t>
  </si>
  <si>
    <t>75</t>
  </si>
  <si>
    <t>KAZIČ L.</t>
  </si>
  <si>
    <t>KAZIČ T.</t>
  </si>
  <si>
    <t>53</t>
  </si>
  <si>
    <t>41</t>
  </si>
  <si>
    <t>54(4)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</si>
</sst>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0\ _€_-;\-* #,##0\ _€_-;_-* &quot;-&quot;\ _€_-;_-@_-"/>
    <numFmt numFmtId="173" formatCode="_-* #,##0.00\ _€_-;\-* #,##0.00\ _€_-;_-* &quot;-&quot;??\ _€_-;_-@_-"/>
    <numFmt numFmtId="174" formatCode="#,##0\ &quot;SIT&quot;;\-#,##0\ &quot;SIT&quot;"/>
    <numFmt numFmtId="175" formatCode="#,##0\ &quot;SIT&quot;;[Red]\-#,##0\ &quot;SIT&quot;"/>
    <numFmt numFmtId="176" formatCode="#,##0.00\ &quot;SIT&quot;;\-#,##0.00\ &quot;SIT&quot;"/>
    <numFmt numFmtId="177" formatCode="#,##0.00\ &quot;SIT&quot;;[Red]\-#,##0.00\ &quot;SIT&quot;"/>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 numFmtId="182" formatCode="&quot;True&quot;;&quot;True&quot;;&quot;False&quot;"/>
    <numFmt numFmtId="183" formatCode="&quot;On&quot;;&quot;On&quot;;&quot;Off&quot;"/>
    <numFmt numFmtId="184" formatCode="[$€-2]\ #,##0.00_);[Red]\([$€-2]\ #,##0.00\)"/>
    <numFmt numFmtId="185" formatCode="[$-424]d\.\ mmmm\ yyyy"/>
    <numFmt numFmtId="186" formatCode="&quot;Yes&quot;;&quot;Yes&quot;;&quot;No&quot;"/>
    <numFmt numFmtId="187" formatCode="_-&quot;$&quot;* #,##0.00_-;\-&quot;$&quot;* #,##0.00_-;_-&quot;$&quot;* &quot;-&quot;??_-;_-@_-"/>
    <numFmt numFmtId="188" formatCode="0_)"/>
  </numFmts>
  <fonts count="127">
    <font>
      <sz val="10"/>
      <name val="Arial"/>
      <family val="0"/>
    </font>
    <font>
      <b/>
      <sz val="12"/>
      <name val="Arial"/>
      <family val="2"/>
    </font>
    <font>
      <u val="single"/>
      <sz val="10"/>
      <color indexed="12"/>
      <name val="Arial"/>
      <family val="2"/>
    </font>
    <font>
      <u val="single"/>
      <sz val="10"/>
      <color indexed="36"/>
      <name val="Arial"/>
      <family val="2"/>
    </font>
    <font>
      <sz val="8"/>
      <name val="Verdana"/>
      <family val="2"/>
    </font>
    <font>
      <sz val="10"/>
      <name val="Verdana"/>
      <family val="2"/>
    </font>
    <font>
      <sz val="8"/>
      <name val="Arial"/>
      <family val="2"/>
    </font>
    <font>
      <b/>
      <sz val="16"/>
      <name val="Arial"/>
      <family val="2"/>
    </font>
    <font>
      <b/>
      <sz val="14"/>
      <name val="Arial"/>
      <family val="2"/>
    </font>
    <font>
      <sz val="9"/>
      <name val="Arial"/>
      <family val="2"/>
    </font>
    <font>
      <b/>
      <sz val="9"/>
      <name val="Arial"/>
      <family val="2"/>
    </font>
    <font>
      <sz val="9"/>
      <color indexed="9"/>
      <name val="Arial"/>
      <family val="2"/>
    </font>
    <font>
      <sz val="10"/>
      <color indexed="9"/>
      <name val="Arial"/>
      <family val="2"/>
    </font>
    <font>
      <b/>
      <i/>
      <sz val="9"/>
      <name val="Arial"/>
      <family val="2"/>
    </font>
    <font>
      <b/>
      <sz val="9"/>
      <color indexed="9"/>
      <name val="Arial"/>
      <family val="2"/>
    </font>
    <font>
      <sz val="9"/>
      <color indexed="8"/>
      <name val="Arial"/>
      <family val="2"/>
    </font>
    <font>
      <sz val="8"/>
      <color indexed="8"/>
      <name val="Arial"/>
      <family val="2"/>
    </font>
    <font>
      <b/>
      <sz val="8"/>
      <name val="Arial"/>
      <family val="2"/>
    </font>
    <font>
      <b/>
      <sz val="10"/>
      <name val="Arial"/>
      <family val="2"/>
    </font>
    <font>
      <sz val="8"/>
      <color indexed="9"/>
      <name val="Arial"/>
      <family val="2"/>
    </font>
    <font>
      <b/>
      <sz val="11"/>
      <name val="Verdana"/>
      <family val="2"/>
    </font>
    <font>
      <b/>
      <sz val="11"/>
      <name val="Arial"/>
      <family val="2"/>
    </font>
    <font>
      <sz val="10"/>
      <name val="Times New Roman"/>
      <family val="1"/>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0"/>
    </font>
    <font>
      <sz val="16"/>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4"/>
      <color indexed="24"/>
      <name val="Times New Roman"/>
      <family val="1"/>
    </font>
    <font>
      <sz val="22"/>
      <name val="Times"/>
      <family val="0"/>
    </font>
    <font>
      <sz val="22"/>
      <color indexed="24"/>
      <name val="Times"/>
      <family val="0"/>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0"/>
    </font>
    <font>
      <sz val="24"/>
      <name val="Times New Roman"/>
      <family val="1"/>
    </font>
    <font>
      <sz val="24"/>
      <name val="Times"/>
      <family val="0"/>
    </font>
    <font>
      <b/>
      <i/>
      <sz val="20"/>
      <color indexed="8"/>
      <name val="Times New Roman CE"/>
      <family val="0"/>
    </font>
    <font>
      <sz val="16"/>
      <name val="Times New Roman"/>
      <family val="1"/>
    </font>
    <font>
      <sz val="12"/>
      <color indexed="24"/>
      <name val="Times"/>
      <family val="0"/>
    </font>
    <font>
      <sz val="12"/>
      <name val="Times"/>
      <family val="0"/>
    </font>
    <font>
      <i/>
      <sz val="24"/>
      <color indexed="9"/>
      <name val="Times New Roman CE"/>
      <family val="1"/>
    </font>
    <font>
      <i/>
      <sz val="12"/>
      <color indexed="8"/>
      <name val="Times New Roman CE"/>
      <family val="0"/>
    </font>
    <font>
      <i/>
      <sz val="12"/>
      <color indexed="9"/>
      <name val="Times New Roman CE"/>
      <family val="1"/>
    </font>
    <font>
      <sz val="16"/>
      <color indexed="24"/>
      <name val="Times New Roman CE"/>
      <family val="0"/>
    </font>
    <font>
      <sz val="16"/>
      <color indexed="9"/>
      <name val="Times New Roman CE"/>
      <family val="1"/>
    </font>
    <font>
      <b/>
      <sz val="24"/>
      <color indexed="24"/>
      <name val="Times New Roman CE"/>
      <family val="0"/>
    </font>
    <font>
      <sz val="16"/>
      <color indexed="24"/>
      <name val="Arial"/>
      <family val="2"/>
    </font>
    <font>
      <sz val="16"/>
      <name val="Arial"/>
      <family val="2"/>
    </font>
    <font>
      <b/>
      <sz val="20"/>
      <color indexed="24"/>
      <name val="Times New Roman CE"/>
      <family val="0"/>
    </font>
    <font>
      <sz val="20"/>
      <name val="Tahoma"/>
      <family val="2"/>
    </font>
    <font>
      <sz val="8"/>
      <name val="Tahoma"/>
      <family val="2"/>
    </font>
    <font>
      <b/>
      <sz val="9"/>
      <name val="Tahoma"/>
      <family val="2"/>
    </font>
    <font>
      <sz val="18"/>
      <name val="Tahoma"/>
      <family val="2"/>
    </font>
    <font>
      <i/>
      <sz val="8"/>
      <color indexed="10"/>
      <name val="Arial"/>
      <family val="2"/>
    </font>
    <font>
      <sz val="11"/>
      <name val="Arial"/>
      <family val="2"/>
    </font>
    <font>
      <sz val="7"/>
      <color indexed="9"/>
      <name val="Arial"/>
      <family val="2"/>
    </font>
    <font>
      <sz val="7"/>
      <name val="Arial"/>
      <family val="2"/>
    </font>
    <font>
      <b/>
      <i/>
      <sz val="22"/>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Calibri"/>
      <family val="2"/>
    </font>
    <font>
      <sz val="8"/>
      <color indexed="23"/>
      <name val="Verdana"/>
      <family val="2"/>
    </font>
    <font>
      <sz val="12"/>
      <color indexed="8"/>
      <name val="Times New Roman"/>
      <family val="1"/>
    </font>
    <font>
      <sz val="10"/>
      <color indexed="8"/>
      <name val="Times New Roman"/>
      <family val="1"/>
    </font>
    <font>
      <b/>
      <sz val="10"/>
      <color indexed="23"/>
      <name val="Verdan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8"/>
      <color rgb="FF666666"/>
      <name val="Verdana"/>
      <family val="2"/>
    </font>
    <font>
      <sz val="12"/>
      <color rgb="FF000000"/>
      <name val="Times New Roman"/>
      <family val="1"/>
    </font>
    <font>
      <sz val="10"/>
      <color rgb="FF000000"/>
      <name val="Times New Roman"/>
      <family val="1"/>
    </font>
    <font>
      <b/>
      <sz val="10"/>
      <color rgb="FF666666"/>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lightGray"/>
    </fill>
  </fills>
  <borders count="4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medium"/>
      <right style="medium"/>
      <top style="medium"/>
      <bottom style="thin"/>
    </border>
    <border>
      <left style="medium"/>
      <right style="medium"/>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hair"/>
    </border>
    <border>
      <left style="medium"/>
      <right style="medium"/>
      <top style="thin"/>
      <bottom style="medium"/>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187" fontId="0" fillId="0" borderId="0" applyFont="0" applyFill="0" applyBorder="0" applyAlignment="0" applyProtection="0"/>
    <xf numFmtId="0" fontId="108" fillId="20" borderId="0" applyNumberFormat="0" applyBorder="0" applyAlignment="0" applyProtection="0"/>
    <xf numFmtId="0" fontId="2" fillId="0" borderId="0" applyNumberFormat="0" applyFill="0" applyBorder="0" applyAlignment="0" applyProtection="0"/>
    <xf numFmtId="0" fontId="109" fillId="21" borderId="1" applyNumberFormat="0" applyAlignment="0" applyProtection="0"/>
    <xf numFmtId="0" fontId="110" fillId="0" borderId="0" applyNumberFormat="0" applyFill="0" applyBorder="0" applyAlignment="0" applyProtection="0"/>
    <xf numFmtId="0" fontId="111" fillId="0" borderId="2" applyNumberFormat="0" applyFill="0" applyAlignment="0" applyProtection="0"/>
    <xf numFmtId="0" fontId="112" fillId="0" borderId="3" applyNumberFormat="0" applyFill="0" applyAlignment="0" applyProtection="0"/>
    <xf numFmtId="0" fontId="113" fillId="0" borderId="4" applyNumberFormat="0" applyFill="0" applyAlignment="0" applyProtection="0"/>
    <xf numFmtId="0" fontId="113" fillId="0" borderId="0" applyNumberFormat="0" applyFill="0" applyBorder="0" applyAlignment="0" applyProtection="0"/>
    <xf numFmtId="0" fontId="5"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114" fillId="22" borderId="0" applyNumberFormat="0" applyBorder="0" applyAlignment="0" applyProtection="0"/>
    <xf numFmtId="0" fontId="106"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6"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17" fillId="0" borderId="6" applyNumberFormat="0" applyFill="0" applyAlignment="0" applyProtection="0"/>
    <xf numFmtId="0" fontId="118" fillId="30" borderId="7" applyNumberFormat="0" applyAlignment="0" applyProtection="0"/>
    <xf numFmtId="0" fontId="119" fillId="21" borderId="8" applyNumberFormat="0" applyAlignment="0" applyProtection="0"/>
    <xf numFmtId="0" fontId="120" fillId="31"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xf numFmtId="187"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121" fillId="32" borderId="8" applyNumberFormat="0" applyAlignment="0" applyProtection="0"/>
    <xf numFmtId="0" fontId="122" fillId="0" borderId="9" applyNumberFormat="0" applyFill="0" applyAlignment="0" applyProtection="0"/>
  </cellStyleXfs>
  <cellXfs count="348">
    <xf numFmtId="0" fontId="0" fillId="0" borderId="0" xfId="0" applyAlignment="1">
      <alignment/>
    </xf>
    <xf numFmtId="0" fontId="6" fillId="0" borderId="0" xfId="42" applyFont="1" applyAlignment="1">
      <alignment horizontal="center"/>
      <protection/>
    </xf>
    <xf numFmtId="0" fontId="6" fillId="0" borderId="0" xfId="42" applyFont="1" applyAlignment="1">
      <alignment horizontal="center" vertical="center"/>
      <protection/>
    </xf>
    <xf numFmtId="49" fontId="7" fillId="0" borderId="0" xfId="49" applyNumberFormat="1" applyFont="1" applyAlignment="1">
      <alignment vertical="top"/>
      <protection/>
    </xf>
    <xf numFmtId="0" fontId="8" fillId="0" borderId="0" xfId="49" applyFont="1">
      <alignment/>
      <protection/>
    </xf>
    <xf numFmtId="49" fontId="9" fillId="0" borderId="0" xfId="49" applyNumberFormat="1" applyFont="1" applyAlignment="1">
      <alignment vertical="top"/>
      <protection/>
    </xf>
    <xf numFmtId="49" fontId="10" fillId="0" borderId="0" xfId="49" applyNumberFormat="1" applyFont="1" applyAlignment="1">
      <alignment vertical="top"/>
      <protection/>
    </xf>
    <xf numFmtId="49" fontId="10" fillId="0" borderId="0" xfId="49" applyNumberFormat="1" applyFont="1" applyAlignment="1">
      <alignment horizontal="left"/>
      <protection/>
    </xf>
    <xf numFmtId="49" fontId="11" fillId="0" borderId="0" xfId="49" applyNumberFormat="1" applyFont="1" applyAlignment="1">
      <alignment vertical="top"/>
      <protection/>
    </xf>
    <xf numFmtId="0" fontId="12" fillId="0" borderId="0" xfId="49" applyFont="1" applyAlignment="1">
      <alignment horizontal="center"/>
      <protection/>
    </xf>
    <xf numFmtId="0" fontId="0" fillId="0" borderId="0" xfId="49">
      <alignment/>
      <protection/>
    </xf>
    <xf numFmtId="49" fontId="13" fillId="0" borderId="0" xfId="49" applyNumberFormat="1" applyFont="1" applyAlignment="1">
      <alignment horizontal="center"/>
      <protection/>
    </xf>
    <xf numFmtId="0" fontId="13" fillId="0" borderId="0" xfId="49" applyFont="1" applyAlignment="1">
      <alignment horizontal="left"/>
      <protection/>
    </xf>
    <xf numFmtId="49" fontId="11" fillId="0" borderId="0" xfId="49" applyNumberFormat="1" applyFont="1">
      <alignment/>
      <protection/>
    </xf>
    <xf numFmtId="49" fontId="9" fillId="0" borderId="0" xfId="49" applyNumberFormat="1" applyFont="1">
      <alignment/>
      <protection/>
    </xf>
    <xf numFmtId="49" fontId="10" fillId="33" borderId="0" xfId="49" applyNumberFormat="1" applyFont="1" applyFill="1" applyAlignment="1">
      <alignment vertical="center"/>
      <protection/>
    </xf>
    <xf numFmtId="49" fontId="10" fillId="33" borderId="0" xfId="49" applyNumberFormat="1" applyFont="1" applyFill="1" applyAlignment="1">
      <alignment horizontal="center" vertical="center"/>
      <protection/>
    </xf>
    <xf numFmtId="49" fontId="14" fillId="33" borderId="0" xfId="49" applyNumberFormat="1" applyFont="1" applyFill="1" applyAlignment="1">
      <alignment vertical="center"/>
      <protection/>
    </xf>
    <xf numFmtId="49" fontId="10" fillId="33" borderId="0" xfId="49" applyNumberFormat="1" applyFont="1" applyFill="1" applyAlignment="1">
      <alignment horizontal="right" vertical="center"/>
      <protection/>
    </xf>
    <xf numFmtId="0" fontId="6" fillId="0" borderId="10" xfId="42" applyFont="1" applyBorder="1" applyAlignment="1">
      <alignment horizontal="center"/>
      <protection/>
    </xf>
    <xf numFmtId="0" fontId="6" fillId="0" borderId="10" xfId="42" applyFont="1" applyBorder="1" applyAlignment="1">
      <alignment horizontal="center" vertical="center"/>
      <protection/>
    </xf>
    <xf numFmtId="14" fontId="15" fillId="0" borderId="10" xfId="49" applyNumberFormat="1" applyFont="1" applyBorder="1" applyAlignment="1">
      <alignment horizontal="left" vertical="center"/>
      <protection/>
    </xf>
    <xf numFmtId="49" fontId="9" fillId="0" borderId="10" xfId="49" applyNumberFormat="1" applyFont="1" applyBorder="1" applyAlignment="1">
      <alignment vertical="center"/>
      <protection/>
    </xf>
    <xf numFmtId="49" fontId="9" fillId="0" borderId="10" xfId="49" applyNumberFormat="1" applyFont="1" applyBorder="1" applyAlignment="1">
      <alignment horizontal="left" vertical="center"/>
      <protection/>
    </xf>
    <xf numFmtId="49" fontId="9" fillId="0" borderId="10" xfId="33" applyNumberFormat="1" applyFont="1" applyBorder="1" applyAlignment="1" applyProtection="1">
      <alignment horizontal="center" vertical="center"/>
      <protection locked="0"/>
    </xf>
    <xf numFmtId="0" fontId="16" fillId="0" borderId="10" xfId="49" applyFont="1" applyBorder="1" applyAlignment="1">
      <alignment horizontal="left" vertical="center"/>
      <protection/>
    </xf>
    <xf numFmtId="49" fontId="11" fillId="0" borderId="10" xfId="49" applyNumberFormat="1" applyFont="1" applyBorder="1" applyAlignment="1">
      <alignment vertical="center"/>
      <protection/>
    </xf>
    <xf numFmtId="1" fontId="9" fillId="0" borderId="10" xfId="49" applyNumberFormat="1" applyFont="1" applyBorder="1" applyAlignment="1">
      <alignment horizontal="center" vertical="center"/>
      <protection/>
    </xf>
    <xf numFmtId="49" fontId="6" fillId="0" borderId="0" xfId="42" applyNumberFormat="1" applyFont="1" applyAlignment="1">
      <alignment horizontal="center" vertical="center"/>
      <protection/>
    </xf>
    <xf numFmtId="49" fontId="6" fillId="0" borderId="11" xfId="42" applyNumberFormat="1" applyFont="1" applyBorder="1" applyAlignment="1">
      <alignment horizontal="center" vertical="center"/>
      <protection/>
    </xf>
    <xf numFmtId="49" fontId="6" fillId="0" borderId="0" xfId="42" applyNumberFormat="1" applyFont="1" applyAlignment="1">
      <alignment horizontal="left" vertical="center"/>
      <protection/>
    </xf>
    <xf numFmtId="0" fontId="6" fillId="0" borderId="0" xfId="42" applyFont="1">
      <alignment/>
      <protection/>
    </xf>
    <xf numFmtId="0" fontId="17" fillId="0" borderId="0" xfId="42" applyFont="1">
      <alignment/>
      <protection/>
    </xf>
    <xf numFmtId="0" fontId="9" fillId="0" borderId="0" xfId="42" applyFont="1" applyAlignment="1">
      <alignment horizontal="center"/>
      <protection/>
    </xf>
    <xf numFmtId="0" fontId="9" fillId="0" borderId="0" xfId="42" applyFont="1">
      <alignment/>
      <protection/>
    </xf>
    <xf numFmtId="0" fontId="10" fillId="0" borderId="12" xfId="42" applyFont="1" applyBorder="1" applyAlignment="1">
      <alignment horizontal="left"/>
      <protection/>
    </xf>
    <xf numFmtId="0" fontId="4" fillId="34" borderId="12" xfId="49" applyFont="1" applyFill="1" applyBorder="1" applyAlignment="1">
      <alignment vertical="center" wrapText="1"/>
      <protection/>
    </xf>
    <xf numFmtId="49" fontId="6" fillId="0" borderId="0" xfId="42" applyNumberFormat="1" applyFont="1" applyAlignment="1">
      <alignment horizontal="center"/>
      <protection/>
    </xf>
    <xf numFmtId="49" fontId="9" fillId="0" borderId="0" xfId="42" applyNumberFormat="1" applyFont="1" applyAlignment="1">
      <alignment horizontal="center"/>
      <protection/>
    </xf>
    <xf numFmtId="49" fontId="9" fillId="0" borderId="0" xfId="42" applyNumberFormat="1" applyFont="1" applyAlignment="1">
      <alignment horizontal="center" vertical="center"/>
      <protection/>
    </xf>
    <xf numFmtId="0" fontId="4" fillId="34" borderId="12" xfId="42" applyFont="1" applyFill="1" applyBorder="1" applyAlignment="1">
      <alignment wrapText="1"/>
      <protection/>
    </xf>
    <xf numFmtId="49" fontId="10" fillId="0" borderId="13" xfId="42" applyNumberFormat="1" applyFont="1" applyBorder="1">
      <alignment/>
      <protection/>
    </xf>
    <xf numFmtId="49" fontId="6" fillId="0" borderId="0" xfId="42" applyNumberFormat="1" applyFont="1">
      <alignment/>
      <protection/>
    </xf>
    <xf numFmtId="49" fontId="6" fillId="0" borderId="14" xfId="42" applyNumberFormat="1" applyFont="1" applyBorder="1" applyAlignment="1">
      <alignment horizontal="right"/>
      <protection/>
    </xf>
    <xf numFmtId="0" fontId="4" fillId="34" borderId="12" xfId="49" applyFont="1" applyFill="1" applyBorder="1" applyAlignment="1">
      <alignment horizontal="center" vertical="center" wrapText="1"/>
      <protection/>
    </xf>
    <xf numFmtId="49" fontId="9" fillId="0" borderId="14" xfId="42" applyNumberFormat="1" applyFont="1" applyBorder="1" applyAlignment="1">
      <alignment horizontal="center" vertical="center"/>
      <protection/>
    </xf>
    <xf numFmtId="49" fontId="10" fillId="0" borderId="15" xfId="42" applyNumberFormat="1" applyFont="1" applyBorder="1">
      <alignment/>
      <protection/>
    </xf>
    <xf numFmtId="0" fontId="101" fillId="0" borderId="12" xfId="49" applyFont="1" applyBorder="1">
      <alignment/>
      <protection/>
    </xf>
    <xf numFmtId="0" fontId="101" fillId="0" borderId="16" xfId="49" applyFont="1" applyBorder="1" applyAlignment="1">
      <alignment horizontal="right"/>
      <protection/>
    </xf>
    <xf numFmtId="49" fontId="9" fillId="0" borderId="17" xfId="42" applyNumberFormat="1" applyFont="1" applyBorder="1" applyAlignment="1">
      <alignment horizontal="center"/>
      <protection/>
    </xf>
    <xf numFmtId="49" fontId="9" fillId="0" borderId="12" xfId="42" applyNumberFormat="1" applyFont="1" applyBorder="1" applyAlignment="1">
      <alignment horizontal="center"/>
      <protection/>
    </xf>
    <xf numFmtId="49" fontId="10" fillId="0" borderId="0" xfId="42" applyNumberFormat="1" applyFont="1">
      <alignment/>
      <protection/>
    </xf>
    <xf numFmtId="49" fontId="6" fillId="0" borderId="0" xfId="42" applyNumberFormat="1" applyFont="1" applyAlignment="1">
      <alignment horizontal="right"/>
      <protection/>
    </xf>
    <xf numFmtId="49" fontId="9" fillId="0" borderId="14" xfId="42" applyNumberFormat="1" applyFont="1" applyBorder="1" applyAlignment="1">
      <alignment horizontal="center"/>
      <protection/>
    </xf>
    <xf numFmtId="49" fontId="9" fillId="0" borderId="18" xfId="42" applyNumberFormat="1" applyFont="1" applyBorder="1" applyAlignment="1">
      <alignment horizontal="center" vertical="center"/>
      <protection/>
    </xf>
    <xf numFmtId="49" fontId="10" fillId="0" borderId="12" xfId="42" applyNumberFormat="1" applyFont="1" applyBorder="1">
      <alignment/>
      <protection/>
    </xf>
    <xf numFmtId="49" fontId="9" fillId="0" borderId="13" xfId="42" applyNumberFormat="1" applyFont="1" applyBorder="1" applyAlignment="1">
      <alignment horizontal="center"/>
      <protection/>
    </xf>
    <xf numFmtId="0" fontId="4" fillId="34" borderId="12" xfId="42" applyFont="1" applyFill="1" applyBorder="1" applyAlignment="1">
      <alignment horizontal="center" wrapText="1"/>
      <protection/>
    </xf>
    <xf numFmtId="49" fontId="9" fillId="0" borderId="13" xfId="42" applyNumberFormat="1" applyFont="1" applyBorder="1">
      <alignment/>
      <protection/>
    </xf>
    <xf numFmtId="49" fontId="9" fillId="0" borderId="19" xfId="42" applyNumberFormat="1" applyFont="1" applyBorder="1" applyAlignment="1">
      <alignment horizontal="center" vertical="center"/>
      <protection/>
    </xf>
    <xf numFmtId="49" fontId="9" fillId="0" borderId="15" xfId="42" applyNumberFormat="1" applyFont="1" applyBorder="1">
      <alignment/>
      <protection/>
    </xf>
    <xf numFmtId="49" fontId="9" fillId="0" borderId="13" xfId="42" applyNumberFormat="1" applyFont="1" applyBorder="1" applyAlignment="1">
      <alignment horizontal="center" vertical="center"/>
      <protection/>
    </xf>
    <xf numFmtId="49" fontId="9" fillId="0" borderId="17" xfId="42" applyNumberFormat="1" applyFont="1" applyBorder="1" applyAlignment="1">
      <alignment horizontal="center" vertical="center"/>
      <protection/>
    </xf>
    <xf numFmtId="49" fontId="6" fillId="0" borderId="14" xfId="42" applyNumberFormat="1" applyFont="1" applyBorder="1" applyAlignment="1">
      <alignment horizontal="center"/>
      <protection/>
    </xf>
    <xf numFmtId="0" fontId="0" fillId="0" borderId="10" xfId="49" applyBorder="1" applyAlignment="1">
      <alignment horizontal="center"/>
      <protection/>
    </xf>
    <xf numFmtId="49" fontId="10" fillId="0" borderId="20" xfId="42" applyNumberFormat="1" applyFont="1" applyBorder="1">
      <alignment/>
      <protection/>
    </xf>
    <xf numFmtId="49" fontId="9" fillId="0" borderId="21" xfId="42" applyNumberFormat="1" applyFont="1" applyBorder="1" applyAlignment="1">
      <alignment horizontal="center" vertical="center"/>
      <protection/>
    </xf>
    <xf numFmtId="0" fontId="4" fillId="0" borderId="12" xfId="49" applyFont="1" applyBorder="1" applyAlignment="1">
      <alignment vertical="center" wrapText="1"/>
      <protection/>
    </xf>
    <xf numFmtId="49" fontId="6" fillId="0" borderId="17" xfId="42" applyNumberFormat="1" applyFont="1" applyBorder="1">
      <alignment/>
      <protection/>
    </xf>
    <xf numFmtId="49" fontId="9" fillId="35" borderId="17" xfId="42" applyNumberFormat="1" applyFont="1" applyFill="1" applyBorder="1" applyAlignment="1">
      <alignment horizontal="center" vertical="center"/>
      <protection/>
    </xf>
    <xf numFmtId="49" fontId="10" fillId="35" borderId="17" xfId="42" applyNumberFormat="1" applyFont="1" applyFill="1" applyBorder="1" applyAlignment="1">
      <alignment horizontal="center" vertical="center"/>
      <protection/>
    </xf>
    <xf numFmtId="49" fontId="10" fillId="35" borderId="0" xfId="42" applyNumberFormat="1" applyFont="1" applyFill="1" applyAlignment="1">
      <alignment horizontal="center" vertical="center"/>
      <protection/>
    </xf>
    <xf numFmtId="49" fontId="9" fillId="35" borderId="0" xfId="42" applyNumberFormat="1" applyFont="1" applyFill="1" applyAlignment="1">
      <alignment horizontal="center" vertical="center"/>
      <protection/>
    </xf>
    <xf numFmtId="49" fontId="9" fillId="0" borderId="0" xfId="42" applyNumberFormat="1" applyFont="1" applyAlignment="1">
      <alignment horizontal="center" vertical="center"/>
      <protection/>
    </xf>
    <xf numFmtId="49" fontId="9" fillId="0" borderId="0" xfId="42" applyNumberFormat="1" applyFont="1">
      <alignment/>
      <protection/>
    </xf>
    <xf numFmtId="0" fontId="6" fillId="35" borderId="21" xfId="42" applyFont="1" applyFill="1" applyBorder="1" applyAlignment="1">
      <alignment horizontal="center"/>
      <protection/>
    </xf>
    <xf numFmtId="49" fontId="9" fillId="0" borderId="0" xfId="42" applyNumberFormat="1" applyFont="1" applyAlignment="1">
      <alignment horizontal="center"/>
      <protection/>
    </xf>
    <xf numFmtId="49" fontId="9" fillId="35" borderId="17" xfId="42" applyNumberFormat="1" applyFont="1" applyFill="1" applyBorder="1" applyAlignment="1">
      <alignment horizontal="center" vertical="center"/>
      <protection/>
    </xf>
    <xf numFmtId="49" fontId="9" fillId="0" borderId="19" xfId="42" applyNumberFormat="1" applyFont="1" applyBorder="1" applyAlignment="1">
      <alignment horizontal="center" vertical="center"/>
      <protection/>
    </xf>
    <xf numFmtId="0" fontId="4" fillId="0" borderId="12" xfId="49" applyFont="1" applyBorder="1" applyAlignment="1">
      <alignment horizontal="center" vertical="center" wrapText="1"/>
      <protection/>
    </xf>
    <xf numFmtId="49" fontId="6" fillId="0" borderId="19" xfId="42" applyNumberFormat="1" applyFont="1" applyBorder="1" applyAlignment="1">
      <alignment horizontal="center"/>
      <protection/>
    </xf>
    <xf numFmtId="49" fontId="17" fillId="0" borderId="14" xfId="42" applyNumberFormat="1" applyFont="1" applyBorder="1" applyAlignment="1">
      <alignment horizontal="center" vertical="center"/>
      <protection/>
    </xf>
    <xf numFmtId="0" fontId="18" fillId="36" borderId="22" xfId="49" applyFont="1" applyFill="1" applyBorder="1" applyAlignment="1">
      <alignment horizontal="center"/>
      <protection/>
    </xf>
    <xf numFmtId="0" fontId="19" fillId="0" borderId="0" xfId="42" applyFont="1">
      <alignment/>
      <protection/>
    </xf>
    <xf numFmtId="0" fontId="19" fillId="0" borderId="0" xfId="42" applyFont="1" applyAlignment="1">
      <alignment horizontal="center"/>
      <protection/>
    </xf>
    <xf numFmtId="0" fontId="20" fillId="36" borderId="22" xfId="42" applyFont="1" applyFill="1" applyBorder="1" applyAlignment="1">
      <alignment horizontal="center" wrapText="1"/>
      <protection/>
    </xf>
    <xf numFmtId="0" fontId="17" fillId="36" borderId="23" xfId="42" applyFont="1" applyFill="1" applyBorder="1" applyAlignment="1">
      <alignment horizontal="center"/>
      <protection/>
    </xf>
    <xf numFmtId="0" fontId="21" fillId="36" borderId="23" xfId="42" applyFont="1" applyFill="1" applyBorder="1" applyAlignment="1">
      <alignment horizontal="center"/>
      <protection/>
    </xf>
    <xf numFmtId="0" fontId="101" fillId="0" borderId="12" xfId="49" applyFont="1" applyBorder="1" applyAlignment="1">
      <alignment horizontal="right"/>
      <protection/>
    </xf>
    <xf numFmtId="49" fontId="6" fillId="0" borderId="19" xfId="42" applyNumberFormat="1" applyFont="1" applyBorder="1">
      <alignment/>
      <protection/>
    </xf>
    <xf numFmtId="0" fontId="6" fillId="35" borderId="0" xfId="42" applyFont="1" applyFill="1" applyAlignment="1">
      <alignment horizontal="center"/>
      <protection/>
    </xf>
    <xf numFmtId="0" fontId="6" fillId="35" borderId="17" xfId="42" applyFont="1" applyFill="1" applyBorder="1" applyAlignment="1">
      <alignment horizontal="center"/>
      <protection/>
    </xf>
    <xf numFmtId="49" fontId="9" fillId="0" borderId="17" xfId="42" applyNumberFormat="1" applyFont="1" applyBorder="1" applyAlignment="1">
      <alignment horizontal="center" vertical="center"/>
      <protection/>
    </xf>
    <xf numFmtId="49" fontId="6" fillId="0" borderId="17" xfId="42" applyNumberFormat="1" applyFont="1" applyBorder="1" applyAlignment="1">
      <alignment horizontal="center"/>
      <protection/>
    </xf>
    <xf numFmtId="49" fontId="17" fillId="0" borderId="0" xfId="42" applyNumberFormat="1" applyFont="1" applyAlignment="1">
      <alignment horizontal="center" vertical="center"/>
      <protection/>
    </xf>
    <xf numFmtId="0" fontId="123" fillId="0" borderId="12" xfId="0" applyFont="1" applyBorder="1" applyAlignment="1">
      <alignment vertical="center" wrapText="1"/>
    </xf>
    <xf numFmtId="0" fontId="4" fillId="34" borderId="12" xfId="0" applyFont="1" applyFill="1" applyBorder="1" applyAlignment="1">
      <alignment vertical="center" wrapText="1"/>
    </xf>
    <xf numFmtId="0" fontId="123" fillId="34" borderId="12" xfId="0" applyFont="1" applyFill="1" applyBorder="1" applyAlignment="1">
      <alignment vertical="center" wrapText="1"/>
    </xf>
    <xf numFmtId="0" fontId="4" fillId="0" borderId="12" xfId="0" applyFont="1" applyBorder="1" applyAlignment="1">
      <alignment wrapText="1"/>
    </xf>
    <xf numFmtId="0" fontId="0" fillId="0" borderId="12" xfId="0" applyFont="1" applyBorder="1" applyAlignment="1">
      <alignment/>
    </xf>
    <xf numFmtId="49" fontId="9" fillId="0" borderId="17" xfId="42" applyNumberFormat="1" applyFont="1" applyBorder="1" applyAlignment="1">
      <alignment horizontal="center"/>
      <protection/>
    </xf>
    <xf numFmtId="49" fontId="6" fillId="0" borderId="24" xfId="42" applyNumberFormat="1" applyFont="1" applyBorder="1" applyAlignment="1">
      <alignment horizontal="center"/>
      <protection/>
    </xf>
    <xf numFmtId="49" fontId="9" fillId="0" borderId="0" xfId="42" applyNumberFormat="1" applyFont="1" applyBorder="1" applyAlignment="1">
      <alignment horizontal="center"/>
      <protection/>
    </xf>
    <xf numFmtId="0" fontId="6" fillId="35" borderId="0" xfId="42" applyFont="1" applyFill="1" applyBorder="1" applyAlignment="1">
      <alignment horizontal="center"/>
      <protection/>
    </xf>
    <xf numFmtId="49" fontId="6" fillId="0" borderId="25" xfId="42" applyNumberFormat="1" applyFont="1" applyBorder="1" applyAlignment="1">
      <alignment horizontal="center"/>
      <protection/>
    </xf>
    <xf numFmtId="49" fontId="1" fillId="36" borderId="0" xfId="49" applyNumberFormat="1" applyFont="1" applyFill="1" applyAlignment="1">
      <alignment/>
      <protection/>
    </xf>
    <xf numFmtId="49" fontId="13" fillId="36" borderId="0" xfId="49" applyNumberFormat="1" applyFont="1" applyFill="1">
      <alignment/>
      <protection/>
    </xf>
    <xf numFmtId="49" fontId="10" fillId="36" borderId="0" xfId="49" applyNumberFormat="1" applyFont="1" applyFill="1" applyAlignment="1">
      <alignment horizontal="left"/>
      <protection/>
    </xf>
    <xf numFmtId="49" fontId="9" fillId="35" borderId="0" xfId="42" applyNumberFormat="1" applyFont="1" applyFill="1" applyAlignment="1">
      <alignment horizontal="center" vertical="center"/>
      <protection/>
    </xf>
    <xf numFmtId="49" fontId="9" fillId="35" borderId="14" xfId="42" applyNumberFormat="1" applyFont="1" applyFill="1" applyBorder="1" applyAlignment="1">
      <alignment horizontal="center" vertical="center"/>
      <protection/>
    </xf>
    <xf numFmtId="0" fontId="4" fillId="35" borderId="12" xfId="49" applyFont="1" applyFill="1" applyBorder="1" applyAlignment="1">
      <alignment horizontal="center" vertical="center" wrapText="1"/>
      <protection/>
    </xf>
    <xf numFmtId="49" fontId="9" fillId="35" borderId="18" xfId="42" applyNumberFormat="1" applyFont="1" applyFill="1" applyBorder="1" applyAlignment="1">
      <alignment horizontal="center" vertical="center"/>
      <protection/>
    </xf>
    <xf numFmtId="0" fontId="4" fillId="35" borderId="12" xfId="0" applyFont="1" applyFill="1" applyBorder="1" applyAlignment="1">
      <alignment vertical="center" wrapText="1"/>
    </xf>
    <xf numFmtId="49" fontId="9" fillId="35" borderId="21" xfId="42" applyNumberFormat="1" applyFont="1" applyFill="1" applyBorder="1" applyAlignment="1">
      <alignment horizontal="center" vertical="center"/>
      <protection/>
    </xf>
    <xf numFmtId="49" fontId="9" fillId="35" borderId="19" xfId="42" applyNumberFormat="1" applyFont="1" applyFill="1" applyBorder="1" applyAlignment="1">
      <alignment horizontal="center" vertical="center"/>
      <protection/>
    </xf>
    <xf numFmtId="49" fontId="9" fillId="35" borderId="13" xfId="42" applyNumberFormat="1" applyFont="1" applyFill="1" applyBorder="1" applyAlignment="1">
      <alignment horizontal="center"/>
      <protection/>
    </xf>
    <xf numFmtId="49" fontId="9" fillId="35" borderId="13" xfId="42" applyNumberFormat="1" applyFont="1" applyFill="1" applyBorder="1" applyAlignment="1">
      <alignment horizontal="center" vertical="center"/>
      <protection/>
    </xf>
    <xf numFmtId="0" fontId="123" fillId="35" borderId="12" xfId="0" applyFont="1" applyFill="1" applyBorder="1" applyAlignment="1">
      <alignment vertical="center" wrapText="1"/>
    </xf>
    <xf numFmtId="49" fontId="9" fillId="35" borderId="0" xfId="42" applyNumberFormat="1" applyFont="1" applyFill="1" applyAlignment="1">
      <alignment horizontal="center"/>
      <protection/>
    </xf>
    <xf numFmtId="49" fontId="9" fillId="35" borderId="17" xfId="42" applyNumberFormat="1" applyFont="1" applyFill="1" applyBorder="1" applyAlignment="1">
      <alignment horizontal="center"/>
      <protection/>
    </xf>
    <xf numFmtId="0" fontId="9" fillId="35" borderId="0" xfId="42" applyFont="1" applyFill="1" applyAlignment="1">
      <alignment horizontal="center"/>
      <protection/>
    </xf>
    <xf numFmtId="0" fontId="22" fillId="0" borderId="12" xfId="0" applyFont="1" applyBorder="1" applyAlignment="1">
      <alignment/>
    </xf>
    <xf numFmtId="0" fontId="124" fillId="0" borderId="12" xfId="0" applyFont="1" applyBorder="1" applyAlignment="1">
      <alignment/>
    </xf>
    <xf numFmtId="0" fontId="125" fillId="0" borderId="12" xfId="0" applyFont="1" applyBorder="1" applyAlignment="1">
      <alignment/>
    </xf>
    <xf numFmtId="0" fontId="124" fillId="0" borderId="26" xfId="0" applyFont="1" applyBorder="1" applyAlignment="1">
      <alignment/>
    </xf>
    <xf numFmtId="0" fontId="124" fillId="0" borderId="12" xfId="0" applyFont="1" applyBorder="1" applyAlignment="1">
      <alignment/>
    </xf>
    <xf numFmtId="49" fontId="6" fillId="0" borderId="0" xfId="42" applyNumberFormat="1" applyFont="1" applyBorder="1" applyAlignment="1">
      <alignment horizontal="right"/>
      <protection/>
    </xf>
    <xf numFmtId="49" fontId="9" fillId="0" borderId="0" xfId="42" applyNumberFormat="1" applyFont="1" applyBorder="1" applyAlignment="1">
      <alignment horizontal="center" vertical="center"/>
      <protection/>
    </xf>
    <xf numFmtId="0" fontId="0" fillId="0" borderId="15" xfId="0" applyFont="1" applyBorder="1" applyAlignment="1">
      <alignment/>
    </xf>
    <xf numFmtId="49" fontId="6" fillId="0" borderId="20" xfId="42" applyNumberFormat="1" applyFont="1" applyBorder="1">
      <alignment/>
      <protection/>
    </xf>
    <xf numFmtId="49" fontId="6" fillId="0" borderId="18" xfId="42" applyNumberFormat="1" applyFont="1" applyBorder="1" applyAlignment="1">
      <alignment horizontal="right"/>
      <protection/>
    </xf>
    <xf numFmtId="0" fontId="4" fillId="34" borderId="16" xfId="49" applyFont="1" applyFill="1" applyBorder="1" applyAlignment="1">
      <alignment vertical="center" wrapText="1"/>
      <protection/>
    </xf>
    <xf numFmtId="0" fontId="24" fillId="0" borderId="0" xfId="45" applyFont="1">
      <alignment/>
      <protection/>
    </xf>
    <xf numFmtId="0" fontId="27" fillId="0" borderId="0" xfId="45" applyFont="1">
      <alignment/>
      <protection/>
    </xf>
    <xf numFmtId="0" fontId="28" fillId="0" borderId="0" xfId="45" applyFont="1">
      <alignment/>
      <protection/>
    </xf>
    <xf numFmtId="0" fontId="29" fillId="0" borderId="0" xfId="45" applyFont="1">
      <alignment/>
      <protection/>
    </xf>
    <xf numFmtId="0" fontId="23" fillId="0" borderId="0" xfId="45">
      <alignment/>
      <protection/>
    </xf>
    <xf numFmtId="0" fontId="30" fillId="0" borderId="0" xfId="45" applyFont="1">
      <alignment/>
      <protection/>
    </xf>
    <xf numFmtId="0" fontId="31" fillId="0" borderId="0" xfId="45" applyFont="1" applyAlignment="1">
      <alignment horizontal="left"/>
      <protection/>
    </xf>
    <xf numFmtId="0" fontId="32" fillId="0" borderId="0" xfId="45" applyFont="1" applyAlignment="1">
      <alignment horizontal="left"/>
      <protection/>
    </xf>
    <xf numFmtId="0" fontId="33" fillId="0" borderId="0" xfId="45" applyFont="1" applyAlignment="1">
      <alignment horizontal="center"/>
      <protection/>
    </xf>
    <xf numFmtId="0" fontId="34" fillId="0" borderId="0" xfId="45" applyFont="1">
      <alignment/>
      <protection/>
    </xf>
    <xf numFmtId="0" fontId="35" fillId="0" borderId="0" xfId="45" applyFont="1">
      <alignment/>
      <protection/>
    </xf>
    <xf numFmtId="0" fontId="36" fillId="0" borderId="0" xfId="45" applyFont="1">
      <alignment/>
      <protection/>
    </xf>
    <xf numFmtId="0" fontId="37" fillId="0" borderId="0" xfId="45" applyFont="1" applyAlignment="1">
      <alignment horizontal="right"/>
      <protection/>
    </xf>
    <xf numFmtId="0" fontId="38" fillId="0" borderId="0" xfId="45" applyFont="1">
      <alignment/>
      <protection/>
    </xf>
    <xf numFmtId="0" fontId="26" fillId="0" borderId="0" xfId="45" applyFont="1">
      <alignment/>
      <protection/>
    </xf>
    <xf numFmtId="0" fontId="33" fillId="0" borderId="0" xfId="45" applyFont="1" applyAlignment="1">
      <alignment horizontal="left"/>
      <protection/>
    </xf>
    <xf numFmtId="0" fontId="31" fillId="0" borderId="0" xfId="45" applyFont="1">
      <alignment/>
      <protection/>
    </xf>
    <xf numFmtId="14" fontId="39" fillId="0" borderId="0" xfId="45" applyNumberFormat="1" applyFont="1" applyAlignment="1">
      <alignment horizontal="left"/>
      <protection/>
    </xf>
    <xf numFmtId="14" fontId="37" fillId="0" borderId="0" xfId="45" applyNumberFormat="1" applyFont="1" applyAlignment="1">
      <alignment horizontal="left"/>
      <protection/>
    </xf>
    <xf numFmtId="0" fontId="39" fillId="0" borderId="0" xfId="45" applyFont="1" applyAlignment="1">
      <alignment horizontal="left"/>
      <protection/>
    </xf>
    <xf numFmtId="0" fontId="37" fillId="0" borderId="0" xfId="45" applyFont="1" applyAlignment="1">
      <alignment horizontal="left"/>
      <protection/>
    </xf>
    <xf numFmtId="0" fontId="40" fillId="36" borderId="27" xfId="45" applyFont="1" applyFill="1" applyBorder="1" applyAlignment="1">
      <alignment horizontal="left"/>
      <protection/>
    </xf>
    <xf numFmtId="0" fontId="40" fillId="36" borderId="28" xfId="45" applyFont="1" applyFill="1" applyBorder="1" applyAlignment="1">
      <alignment horizontal="left"/>
      <protection/>
    </xf>
    <xf numFmtId="0" fontId="41" fillId="0" borderId="0" xfId="45" applyFont="1" applyAlignment="1">
      <alignment horizontal="center"/>
      <protection/>
    </xf>
    <xf numFmtId="0" fontId="42" fillId="0" borderId="0" xfId="45" applyFont="1" applyAlignment="1">
      <alignment horizontal="center"/>
      <protection/>
    </xf>
    <xf numFmtId="0" fontId="24" fillId="0" borderId="0" xfId="45" applyFont="1" applyAlignment="1">
      <alignment horizontal="center"/>
      <protection/>
    </xf>
    <xf numFmtId="0" fontId="43" fillId="0" borderId="0" xfId="45" applyFont="1">
      <alignment/>
      <protection/>
    </xf>
    <xf numFmtId="0" fontId="45" fillId="0" borderId="0" xfId="45" applyFont="1">
      <alignment/>
      <protection/>
    </xf>
    <xf numFmtId="0" fontId="31" fillId="0" borderId="0" xfId="45" applyFont="1" applyAlignment="1">
      <alignment horizontal="center"/>
      <protection/>
    </xf>
    <xf numFmtId="0" fontId="46" fillId="0" borderId="0" xfId="45" applyFont="1" applyAlignment="1">
      <alignment horizontal="center"/>
      <protection/>
    </xf>
    <xf numFmtId="0" fontId="47" fillId="0" borderId="0" xfId="45" applyFont="1" applyAlignment="1">
      <alignment horizontal="center"/>
      <protection/>
    </xf>
    <xf numFmtId="0" fontId="48" fillId="0" borderId="0" xfId="45" applyFont="1" applyAlignment="1">
      <alignment horizontal="center"/>
      <protection/>
    </xf>
    <xf numFmtId="0" fontId="35" fillId="0" borderId="0" xfId="45" applyFont="1" applyAlignment="1">
      <alignment horizontal="center"/>
      <protection/>
    </xf>
    <xf numFmtId="0" fontId="49" fillId="0" borderId="0" xfId="45" applyFont="1" applyAlignment="1">
      <alignment horizontal="center"/>
      <protection/>
    </xf>
    <xf numFmtId="0" fontId="50" fillId="0" borderId="0" xfId="45" applyFont="1" applyAlignment="1">
      <alignment horizontal="center"/>
      <protection/>
    </xf>
    <xf numFmtId="0" fontId="51" fillId="37" borderId="29" xfId="46" applyFont="1" applyFill="1" applyBorder="1" applyAlignment="1">
      <alignment vertical="center"/>
      <protection/>
    </xf>
    <xf numFmtId="0" fontId="51" fillId="0" borderId="29" xfId="45" applyFont="1" applyBorder="1" applyAlignment="1">
      <alignment horizontal="right" vertical="center"/>
      <protection/>
    </xf>
    <xf numFmtId="188" fontId="52" fillId="0" borderId="29" xfId="43" applyNumberFormat="1" applyFont="1" applyBorder="1" applyAlignment="1">
      <alignment horizontal="center"/>
      <protection/>
    </xf>
    <xf numFmtId="0" fontId="52" fillId="0" borderId="29" xfId="43" applyFont="1" applyBorder="1">
      <alignment/>
      <protection/>
    </xf>
    <xf numFmtId="0" fontId="52" fillId="0" borderId="29" xfId="43" applyFont="1" applyBorder="1" applyAlignment="1">
      <alignment horizontal="center"/>
      <protection/>
    </xf>
    <xf numFmtId="0" fontId="53" fillId="38" borderId="29" xfId="45" applyFont="1" applyFill="1" applyBorder="1" applyAlignment="1">
      <alignment vertical="center"/>
      <protection/>
    </xf>
    <xf numFmtId="49" fontId="42" fillId="0" borderId="29" xfId="45" applyNumberFormat="1" applyFont="1" applyBorder="1" applyAlignment="1">
      <alignment horizontal="center" vertical="center"/>
      <protection/>
    </xf>
    <xf numFmtId="0" fontId="33" fillId="0" borderId="29" xfId="45" applyFont="1" applyBorder="1" applyAlignment="1">
      <alignment horizontal="center" vertical="center"/>
      <protection/>
    </xf>
    <xf numFmtId="0" fontId="54" fillId="0" borderId="0" xfId="45" applyFont="1">
      <alignment/>
      <protection/>
    </xf>
    <xf numFmtId="0" fontId="35" fillId="0" borderId="29" xfId="45" applyFont="1" applyBorder="1">
      <alignment/>
      <protection/>
    </xf>
    <xf numFmtId="0" fontId="38" fillId="38" borderId="29" xfId="45" applyFont="1" applyFill="1" applyBorder="1" applyAlignment="1">
      <alignment horizontal="center" vertical="center"/>
      <protection/>
    </xf>
    <xf numFmtId="0" fontId="35" fillId="0" borderId="29" xfId="45" applyFont="1" applyBorder="1" applyAlignment="1">
      <alignment horizontal="center"/>
      <protection/>
    </xf>
    <xf numFmtId="0" fontId="48" fillId="0" borderId="29" xfId="45" applyFont="1" applyBorder="1" applyAlignment="1">
      <alignment horizontal="center"/>
      <protection/>
    </xf>
    <xf numFmtId="0" fontId="51" fillId="0" borderId="29" xfId="45" applyFont="1" applyBorder="1" applyAlignment="1">
      <alignment horizontal="center" vertical="center"/>
      <protection/>
    </xf>
    <xf numFmtId="0" fontId="51" fillId="37" borderId="21" xfId="46" applyFont="1" applyFill="1" applyBorder="1" applyAlignment="1">
      <alignment vertical="center"/>
      <protection/>
    </xf>
    <xf numFmtId="0" fontId="51" fillId="0" borderId="21" xfId="45" applyFont="1" applyBorder="1" applyAlignment="1">
      <alignment horizontal="right" vertical="center"/>
      <protection/>
    </xf>
    <xf numFmtId="188" fontId="52" fillId="0" borderId="21" xfId="43" applyNumberFormat="1" applyFont="1" applyBorder="1" applyAlignment="1">
      <alignment horizontal="center"/>
      <protection/>
    </xf>
    <xf numFmtId="0" fontId="52" fillId="0" borderId="21" xfId="43" applyFont="1" applyBorder="1">
      <alignment/>
      <protection/>
    </xf>
    <xf numFmtId="0" fontId="52" fillId="0" borderId="21" xfId="43" applyFont="1" applyBorder="1" applyAlignment="1">
      <alignment horizontal="center"/>
      <protection/>
    </xf>
    <xf numFmtId="49" fontId="42" fillId="0" borderId="21" xfId="45" applyNumberFormat="1" applyFont="1" applyBorder="1" applyAlignment="1">
      <alignment horizontal="center" vertical="center"/>
      <protection/>
    </xf>
    <xf numFmtId="0" fontId="53" fillId="38" borderId="21" xfId="45" applyFont="1" applyFill="1" applyBorder="1" applyAlignment="1">
      <alignment vertical="center"/>
      <protection/>
    </xf>
    <xf numFmtId="0" fontId="33" fillId="0" borderId="21" xfId="45" applyFont="1" applyBorder="1" applyAlignment="1" quotePrefix="1">
      <alignment horizontal="center" vertical="center"/>
      <protection/>
    </xf>
    <xf numFmtId="0" fontId="33" fillId="0" borderId="21" xfId="45" applyFont="1" applyBorder="1" applyAlignment="1">
      <alignment horizontal="center" vertical="center"/>
      <protection/>
    </xf>
    <xf numFmtId="0" fontId="23" fillId="0" borderId="29" xfId="45" applyBorder="1">
      <alignment/>
      <protection/>
    </xf>
    <xf numFmtId="0" fontId="54" fillId="0" borderId="29" xfId="45" applyFont="1" applyBorder="1">
      <alignment/>
      <protection/>
    </xf>
    <xf numFmtId="0" fontId="38" fillId="38" borderId="0" xfId="45" applyFont="1" applyFill="1" applyAlignment="1">
      <alignment horizontal="center" vertical="center"/>
      <protection/>
    </xf>
    <xf numFmtId="0" fontId="31" fillId="0" borderId="0" xfId="45" applyFont="1" applyAlignment="1">
      <alignment horizontal="left"/>
      <protection/>
    </xf>
    <xf numFmtId="0" fontId="33" fillId="0" borderId="29" xfId="45" applyFont="1" applyBorder="1" applyAlignment="1" quotePrefix="1">
      <alignment horizontal="center" vertical="center"/>
      <protection/>
    </xf>
    <xf numFmtId="0" fontId="51" fillId="37" borderId="0" xfId="46" applyFont="1" applyFill="1" applyAlignment="1">
      <alignment vertical="center"/>
      <protection/>
    </xf>
    <xf numFmtId="0" fontId="51" fillId="0" borderId="0" xfId="45" applyFont="1" applyAlignment="1">
      <alignment horizontal="right" vertical="center"/>
      <protection/>
    </xf>
    <xf numFmtId="188" fontId="52" fillId="0" borderId="0" xfId="43" applyNumberFormat="1" applyFont="1" applyAlignment="1">
      <alignment horizontal="center"/>
      <protection/>
    </xf>
    <xf numFmtId="0" fontId="52" fillId="0" borderId="0" xfId="43" applyFont="1">
      <alignment/>
      <protection/>
    </xf>
    <xf numFmtId="0" fontId="52" fillId="0" borderId="0" xfId="43" applyFont="1" applyAlignment="1">
      <alignment horizontal="center"/>
      <protection/>
    </xf>
    <xf numFmtId="49" fontId="42" fillId="0" borderId="0" xfId="45" applyNumberFormat="1" applyFont="1" applyAlignment="1">
      <alignment horizontal="center" vertical="center"/>
      <protection/>
    </xf>
    <xf numFmtId="0" fontId="53" fillId="38" borderId="0" xfId="45" applyFont="1" applyFill="1" applyAlignment="1">
      <alignment vertical="center"/>
      <protection/>
    </xf>
    <xf numFmtId="0" fontId="33" fillId="0" borderId="0" xfId="45" applyFont="1" applyAlignment="1">
      <alignment horizontal="center" vertical="center"/>
      <protection/>
    </xf>
    <xf numFmtId="0" fontId="56" fillId="0" borderId="0" xfId="45" applyFont="1" applyAlignment="1">
      <alignment horizontal="right"/>
      <protection/>
    </xf>
    <xf numFmtId="0" fontId="57" fillId="0" borderId="30" xfId="45" applyFont="1" applyBorder="1">
      <alignment/>
      <protection/>
    </xf>
    <xf numFmtId="0" fontId="31" fillId="0" borderId="0" xfId="45" applyFont="1" applyAlignment="1">
      <alignment horizontal="centerContinuous"/>
      <protection/>
    </xf>
    <xf numFmtId="0" fontId="31" fillId="0" borderId="0" xfId="45" applyFont="1">
      <alignment/>
      <protection/>
    </xf>
    <xf numFmtId="0" fontId="56" fillId="0" borderId="0" xfId="45" applyFont="1" applyAlignment="1">
      <alignment horizontal="right"/>
      <protection/>
    </xf>
    <xf numFmtId="0" fontId="58" fillId="0" borderId="0" xfId="45" applyFont="1">
      <alignment/>
      <protection/>
    </xf>
    <xf numFmtId="0" fontId="59" fillId="0" borderId="0" xfId="45" applyFont="1">
      <alignment/>
      <protection/>
    </xf>
    <xf numFmtId="0" fontId="60" fillId="0" borderId="0" xfId="45" applyFont="1">
      <alignment/>
      <protection/>
    </xf>
    <xf numFmtId="0" fontId="61" fillId="0" borderId="0" xfId="45" applyFont="1">
      <alignment/>
      <protection/>
    </xf>
    <xf numFmtId="0" fontId="62" fillId="0" borderId="0" xfId="45" applyFont="1">
      <alignment/>
      <protection/>
    </xf>
    <xf numFmtId="0" fontId="63" fillId="0" borderId="0" xfId="45" applyFont="1">
      <alignment/>
      <protection/>
    </xf>
    <xf numFmtId="0" fontId="64" fillId="0" borderId="0" xfId="45" applyFont="1">
      <alignment/>
      <protection/>
    </xf>
    <xf numFmtId="0" fontId="65" fillId="0" borderId="0" xfId="45" applyFont="1">
      <alignment/>
      <protection/>
    </xf>
    <xf numFmtId="0" fontId="66" fillId="0" borderId="0" xfId="45" applyFont="1">
      <alignment/>
      <protection/>
    </xf>
    <xf numFmtId="0" fontId="67" fillId="0" borderId="0" xfId="45" applyFont="1">
      <alignment/>
      <protection/>
    </xf>
    <xf numFmtId="0" fontId="68" fillId="0" borderId="0" xfId="45" applyFont="1">
      <alignment/>
      <protection/>
    </xf>
    <xf numFmtId="0" fontId="69" fillId="0" borderId="0" xfId="45" applyFont="1">
      <alignment/>
      <protection/>
    </xf>
    <xf numFmtId="0" fontId="70" fillId="0" borderId="0" xfId="45" applyFont="1">
      <alignment/>
      <protection/>
    </xf>
    <xf numFmtId="0" fontId="71" fillId="0" borderId="0" xfId="45" applyFont="1">
      <alignment/>
      <protection/>
    </xf>
    <xf numFmtId="49" fontId="8" fillId="0" borderId="0" xfId="44" applyNumberFormat="1" applyFont="1" applyAlignment="1">
      <alignment vertical="top"/>
      <protection/>
    </xf>
    <xf numFmtId="0" fontId="77" fillId="0" borderId="0" xfId="44" applyFont="1">
      <alignment/>
      <protection/>
    </xf>
    <xf numFmtId="49" fontId="1" fillId="0" borderId="0" xfId="44" applyNumberFormat="1" applyFont="1" applyAlignment="1">
      <alignment vertical="top"/>
      <protection/>
    </xf>
    <xf numFmtId="49" fontId="9" fillId="0" borderId="0" xfId="44" applyNumberFormat="1" applyFont="1" applyAlignment="1">
      <alignment vertical="top"/>
      <protection/>
    </xf>
    <xf numFmtId="49" fontId="10" fillId="0" borderId="0" xfId="44" applyNumberFormat="1" applyFont="1" applyAlignment="1">
      <alignment vertical="top"/>
      <protection/>
    </xf>
    <xf numFmtId="49" fontId="10" fillId="0" borderId="0" xfId="44" applyNumberFormat="1" applyFont="1" applyAlignment="1">
      <alignment horizontal="left"/>
      <protection/>
    </xf>
    <xf numFmtId="49" fontId="10" fillId="0" borderId="0" xfId="44" applyNumberFormat="1" applyFont="1" applyAlignment="1">
      <alignment horizontal="center"/>
      <protection/>
    </xf>
    <xf numFmtId="49" fontId="11" fillId="0" borderId="0" xfId="44" applyNumberFormat="1" applyFont="1" applyAlignment="1">
      <alignment horizontal="center" vertical="top"/>
      <protection/>
    </xf>
    <xf numFmtId="49" fontId="11" fillId="0" borderId="0" xfId="44" applyNumberFormat="1" applyFont="1" applyAlignment="1">
      <alignment vertical="top"/>
      <protection/>
    </xf>
    <xf numFmtId="0" fontId="12" fillId="0" borderId="0" xfId="44" applyFont="1" applyAlignment="1">
      <alignment horizontal="center"/>
      <protection/>
    </xf>
    <xf numFmtId="0" fontId="0" fillId="0" borderId="0" xfId="44" applyFont="1">
      <alignment/>
      <protection/>
    </xf>
    <xf numFmtId="0" fontId="21" fillId="0" borderId="0" xfId="44" applyFont="1">
      <alignment/>
      <protection/>
    </xf>
    <xf numFmtId="49" fontId="13" fillId="0" borderId="0" xfId="44" applyNumberFormat="1" applyFont="1" applyAlignment="1">
      <alignment horizontal="center"/>
      <protection/>
    </xf>
    <xf numFmtId="49" fontId="13" fillId="0" borderId="0" xfId="44" applyNumberFormat="1" applyFont="1" applyAlignment="1">
      <alignment horizontal="left"/>
      <protection/>
    </xf>
    <xf numFmtId="49" fontId="13" fillId="0" borderId="0" xfId="44" applyNumberFormat="1" applyFont="1">
      <alignment/>
      <protection/>
    </xf>
    <xf numFmtId="49" fontId="10" fillId="0" borderId="0" xfId="44" applyNumberFormat="1" applyFont="1">
      <alignment/>
      <protection/>
    </xf>
    <xf numFmtId="49" fontId="10" fillId="0" borderId="0" xfId="44" applyNumberFormat="1" applyFont="1">
      <alignment/>
      <protection/>
    </xf>
    <xf numFmtId="49" fontId="9" fillId="0" borderId="0" xfId="44" applyNumberFormat="1" applyFont="1" applyAlignment="1">
      <alignment horizontal="center"/>
      <protection/>
    </xf>
    <xf numFmtId="49" fontId="9" fillId="0" borderId="0" xfId="44" applyNumberFormat="1" applyFont="1">
      <alignment/>
      <protection/>
    </xf>
    <xf numFmtId="49" fontId="11" fillId="0" borderId="0" xfId="44" applyNumberFormat="1" applyFont="1">
      <alignment/>
      <protection/>
    </xf>
    <xf numFmtId="49" fontId="10" fillId="33" borderId="0" xfId="44" applyNumberFormat="1" applyFont="1" applyFill="1" applyAlignment="1">
      <alignment vertical="center"/>
      <protection/>
    </xf>
    <xf numFmtId="49" fontId="10" fillId="33" borderId="0" xfId="44" applyNumberFormat="1" applyFont="1" applyFill="1" applyAlignment="1">
      <alignment horizontal="center" vertical="center"/>
      <protection/>
    </xf>
    <xf numFmtId="49" fontId="10" fillId="33" borderId="0" xfId="44" applyNumberFormat="1" applyFont="1" applyFill="1" applyAlignment="1">
      <alignment horizontal="right" vertical="center"/>
      <protection/>
    </xf>
    <xf numFmtId="14" fontId="15" fillId="0" borderId="10" xfId="44" applyNumberFormat="1" applyFont="1" applyBorder="1" applyAlignment="1">
      <alignment horizontal="left" vertical="center"/>
      <protection/>
    </xf>
    <xf numFmtId="49" fontId="9" fillId="0" borderId="10" xfId="44" applyNumberFormat="1" applyFont="1" applyBorder="1" applyAlignment="1">
      <alignment vertical="center"/>
      <protection/>
    </xf>
    <xf numFmtId="49" fontId="9" fillId="0" borderId="10" xfId="44" applyNumberFormat="1" applyFont="1" applyBorder="1" applyAlignment="1">
      <alignment horizontal="left" vertical="center"/>
      <protection/>
    </xf>
    <xf numFmtId="49" fontId="9" fillId="0" borderId="10" xfId="67" applyNumberFormat="1" applyFont="1" applyBorder="1" applyAlignment="1" applyProtection="1">
      <alignment horizontal="center" vertical="center"/>
      <protection locked="0"/>
    </xf>
    <xf numFmtId="0" fontId="16" fillId="0" borderId="10" xfId="44" applyFont="1" applyBorder="1" applyAlignment="1">
      <alignment horizontal="center" vertical="center"/>
      <protection/>
    </xf>
    <xf numFmtId="1" fontId="9" fillId="0" borderId="10" xfId="44" applyNumberFormat="1" applyFont="1" applyBorder="1" applyAlignment="1">
      <alignment horizontal="center" vertical="center"/>
      <protection/>
    </xf>
    <xf numFmtId="49" fontId="9" fillId="0" borderId="0" xfId="44" applyNumberFormat="1" applyFont="1" applyAlignment="1">
      <alignment horizontal="center" vertical="center"/>
      <protection/>
    </xf>
    <xf numFmtId="49" fontId="9" fillId="0" borderId="0" xfId="44" applyNumberFormat="1" applyFont="1" applyAlignment="1">
      <alignment horizontal="left" vertical="center"/>
      <protection/>
    </xf>
    <xf numFmtId="49" fontId="11" fillId="0" borderId="0" xfId="44" applyNumberFormat="1" applyFont="1" applyAlignment="1">
      <alignment vertical="center"/>
      <protection/>
    </xf>
    <xf numFmtId="49" fontId="77" fillId="0" borderId="0" xfId="44" applyNumberFormat="1" applyFont="1">
      <alignment/>
      <protection/>
    </xf>
    <xf numFmtId="0" fontId="77" fillId="0" borderId="0" xfId="44" applyFont="1" applyAlignment="1">
      <alignment horizontal="center"/>
      <protection/>
    </xf>
    <xf numFmtId="0" fontId="21" fillId="0" borderId="12" xfId="44" applyFont="1" applyBorder="1">
      <alignment/>
      <protection/>
    </xf>
    <xf numFmtId="0" fontId="0" fillId="0" borderId="12" xfId="44" applyFont="1" applyBorder="1" applyAlignment="1">
      <alignment horizontal="center"/>
      <protection/>
    </xf>
    <xf numFmtId="0" fontId="77" fillId="0" borderId="12" xfId="44" applyFont="1" applyBorder="1">
      <alignment/>
      <protection/>
    </xf>
    <xf numFmtId="49" fontId="77" fillId="0" borderId="0" xfId="44" applyNumberFormat="1" applyFont="1" applyAlignment="1">
      <alignment horizontal="center"/>
      <protection/>
    </xf>
    <xf numFmtId="0" fontId="0" fillId="0" borderId="0" xfId="44" applyFont="1" applyAlignment="1">
      <alignment horizontal="center"/>
      <protection/>
    </xf>
    <xf numFmtId="0" fontId="77" fillId="0" borderId="18" xfId="44" applyFont="1" applyBorder="1">
      <alignment/>
      <protection/>
    </xf>
    <xf numFmtId="0" fontId="0" fillId="0" borderId="12" xfId="44" applyFont="1" applyBorder="1">
      <alignment/>
      <protection/>
    </xf>
    <xf numFmtId="0" fontId="77" fillId="0" borderId="16" xfId="44" applyFont="1" applyBorder="1">
      <alignment/>
      <protection/>
    </xf>
    <xf numFmtId="0" fontId="77" fillId="0" borderId="17" xfId="44" applyFont="1" applyBorder="1" applyAlignment="1">
      <alignment horizontal="left"/>
      <protection/>
    </xf>
    <xf numFmtId="0" fontId="77" fillId="0" borderId="0" xfId="44" applyFont="1" applyAlignment="1">
      <alignment horizontal="left"/>
      <protection/>
    </xf>
    <xf numFmtId="0" fontId="12" fillId="0" borderId="0" xfId="44" applyFont="1" applyAlignment="1">
      <alignment horizontal="left"/>
      <protection/>
    </xf>
    <xf numFmtId="0" fontId="0" fillId="0" borderId="0" xfId="44" applyFont="1" applyAlignment="1">
      <alignment horizontal="left"/>
      <protection/>
    </xf>
    <xf numFmtId="0" fontId="77" fillId="0" borderId="15" xfId="44" applyFont="1" applyBorder="1">
      <alignment/>
      <protection/>
    </xf>
    <xf numFmtId="0" fontId="77" fillId="0" borderId="12" xfId="44" applyFont="1" applyBorder="1" applyAlignment="1">
      <alignment horizontal="center"/>
      <protection/>
    </xf>
    <xf numFmtId="49" fontId="77" fillId="0" borderId="21" xfId="44" applyNumberFormat="1" applyFont="1" applyBorder="1" applyAlignment="1">
      <alignment horizontal="left"/>
      <protection/>
    </xf>
    <xf numFmtId="0" fontId="77" fillId="0" borderId="19" xfId="44" applyFont="1" applyBorder="1" applyAlignment="1">
      <alignment horizontal="left"/>
      <protection/>
    </xf>
    <xf numFmtId="49" fontId="77" fillId="0" borderId="14" xfId="44" applyNumberFormat="1" applyFont="1" applyBorder="1" applyAlignment="1">
      <alignment horizontal="left"/>
      <protection/>
    </xf>
    <xf numFmtId="49" fontId="77" fillId="0" borderId="0" xfId="44" applyNumberFormat="1" applyFont="1" applyAlignment="1">
      <alignment horizontal="left"/>
      <protection/>
    </xf>
    <xf numFmtId="0" fontId="77" fillId="0" borderId="14" xfId="44" applyFont="1" applyBorder="1" applyAlignment="1">
      <alignment horizontal="left"/>
      <protection/>
    </xf>
    <xf numFmtId="0" fontId="77" fillId="0" borderId="26" xfId="44" applyFont="1" applyBorder="1">
      <alignment/>
      <protection/>
    </xf>
    <xf numFmtId="49" fontId="77" fillId="0" borderId="13" xfId="44" applyNumberFormat="1" applyFont="1" applyBorder="1" applyAlignment="1">
      <alignment horizontal="left"/>
      <protection/>
    </xf>
    <xf numFmtId="49" fontId="78" fillId="0" borderId="0" xfId="44" applyNumberFormat="1" applyFont="1" applyAlignment="1">
      <alignment horizontal="left" vertical="center"/>
      <protection/>
    </xf>
    <xf numFmtId="49" fontId="79" fillId="0" borderId="0" xfId="44" applyNumberFormat="1" applyFont="1" applyAlignment="1">
      <alignment horizontal="left" vertical="center"/>
      <protection/>
    </xf>
    <xf numFmtId="49" fontId="77" fillId="0" borderId="0" xfId="44" applyNumberFormat="1" applyFont="1" applyAlignment="1">
      <alignment horizontal="left"/>
      <protection/>
    </xf>
    <xf numFmtId="0" fontId="12" fillId="0" borderId="0" xfId="44" applyFont="1">
      <alignment/>
      <protection/>
    </xf>
    <xf numFmtId="0" fontId="0" fillId="0" borderId="0" xfId="44">
      <alignment/>
      <protection/>
    </xf>
    <xf numFmtId="0" fontId="80" fillId="0" borderId="0" xfId="45" applyFont="1" applyAlignment="1">
      <alignment horizontal="left"/>
      <protection/>
    </xf>
    <xf numFmtId="0" fontId="81" fillId="0" borderId="0" xfId="45" applyFont="1">
      <alignment/>
      <protection/>
    </xf>
    <xf numFmtId="0" fontId="82" fillId="0" borderId="0" xfId="45" applyFont="1" applyAlignment="1">
      <alignment horizontal="center"/>
      <protection/>
    </xf>
    <xf numFmtId="0" fontId="53" fillId="38" borderId="29" xfId="45" applyFont="1" applyFill="1" applyBorder="1" applyAlignment="1">
      <alignment horizontal="center" vertical="center"/>
      <protection/>
    </xf>
    <xf numFmtId="0" fontId="53" fillId="38" borderId="0" xfId="45" applyFont="1" applyFill="1" applyAlignment="1">
      <alignment horizontal="center" vertical="center"/>
      <protection/>
    </xf>
    <xf numFmtId="0" fontId="24" fillId="0" borderId="12" xfId="45" applyFont="1" applyBorder="1">
      <alignment/>
      <protection/>
    </xf>
    <xf numFmtId="0" fontId="83" fillId="0" borderId="0" xfId="45" applyFont="1">
      <alignment/>
      <protection/>
    </xf>
    <xf numFmtId="0" fontId="77" fillId="35" borderId="0" xfId="44" applyFont="1" applyFill="1" applyAlignment="1">
      <alignment horizontal="left"/>
      <protection/>
    </xf>
    <xf numFmtId="0" fontId="12" fillId="35" borderId="0" xfId="44" applyFont="1" applyFill="1" applyAlignment="1">
      <alignment horizontal="left"/>
      <protection/>
    </xf>
    <xf numFmtId="49" fontId="79" fillId="35" borderId="0" xfId="44" applyNumberFormat="1" applyFont="1" applyFill="1" applyAlignment="1">
      <alignment horizontal="left" vertical="center"/>
      <protection/>
    </xf>
    <xf numFmtId="49" fontId="77" fillId="0" borderId="17" xfId="44" applyNumberFormat="1" applyFont="1" applyBorder="1" applyAlignment="1">
      <alignment horizontal="center"/>
      <protection/>
    </xf>
    <xf numFmtId="49" fontId="77" fillId="0" borderId="15" xfId="44" applyNumberFormat="1" applyFont="1" applyBorder="1" applyAlignment="1">
      <alignment horizontal="center"/>
      <protection/>
    </xf>
    <xf numFmtId="0" fontId="0" fillId="0" borderId="15" xfId="44" applyFont="1" applyBorder="1">
      <alignment/>
      <protection/>
    </xf>
    <xf numFmtId="0" fontId="0" fillId="0" borderId="26" xfId="44" applyFont="1" applyBorder="1">
      <alignment/>
      <protection/>
    </xf>
    <xf numFmtId="49" fontId="77" fillId="0" borderId="0" xfId="44" applyNumberFormat="1" applyFont="1" applyBorder="1" applyAlignment="1">
      <alignment horizontal="left"/>
      <protection/>
    </xf>
    <xf numFmtId="0" fontId="21" fillId="36" borderId="22" xfId="44" applyFont="1" applyFill="1" applyBorder="1" applyAlignment="1">
      <alignment horizontal="center"/>
      <protection/>
    </xf>
    <xf numFmtId="49" fontId="21" fillId="36" borderId="31" xfId="44" applyNumberFormat="1" applyFont="1" applyFill="1" applyBorder="1" applyAlignment="1">
      <alignment horizontal="center"/>
      <protection/>
    </xf>
    <xf numFmtId="49" fontId="77" fillId="0" borderId="21" xfId="44" applyNumberFormat="1" applyFont="1" applyBorder="1" applyAlignment="1">
      <alignment horizontal="center"/>
      <protection/>
    </xf>
    <xf numFmtId="49" fontId="77" fillId="0" borderId="13" xfId="44" applyNumberFormat="1" applyFont="1" applyBorder="1" applyAlignment="1">
      <alignment horizontal="center"/>
      <protection/>
    </xf>
    <xf numFmtId="49" fontId="8" fillId="0" borderId="0" xfId="44" applyNumberFormat="1" applyFont="1">
      <alignment/>
      <protection/>
    </xf>
    <xf numFmtId="0" fontId="4" fillId="35" borderId="15" xfId="49" applyFont="1" applyFill="1" applyBorder="1" applyAlignment="1">
      <alignment horizontal="center" vertical="center" wrapText="1"/>
      <protection/>
    </xf>
    <xf numFmtId="0" fontId="4" fillId="35" borderId="26" xfId="49" applyFont="1" applyFill="1" applyBorder="1" applyAlignment="1">
      <alignment horizontal="center" vertical="center" wrapText="1"/>
      <protection/>
    </xf>
    <xf numFmtId="0" fontId="4" fillId="34" borderId="26" xfId="49" applyFont="1" applyFill="1" applyBorder="1" applyAlignment="1">
      <alignment horizontal="center" vertical="center" wrapText="1"/>
      <protection/>
    </xf>
    <xf numFmtId="49" fontId="9" fillId="0" borderId="10" xfId="49" applyNumberFormat="1" applyFont="1" applyBorder="1" applyAlignment="1">
      <alignment horizontal="center" vertical="center"/>
      <protection/>
    </xf>
    <xf numFmtId="0" fontId="4" fillId="35" borderId="12" xfId="0" applyFont="1" applyFill="1" applyBorder="1" applyAlignment="1">
      <alignment horizontal="center" wrapText="1"/>
    </xf>
    <xf numFmtId="0" fontId="56" fillId="0" borderId="30" xfId="45" applyFont="1" applyBorder="1" applyAlignment="1">
      <alignment horizontal="center"/>
      <protection/>
    </xf>
    <xf numFmtId="0" fontId="55" fillId="0" borderId="0" xfId="45" applyFont="1">
      <alignment/>
      <protection/>
    </xf>
    <xf numFmtId="0" fontId="24" fillId="0" borderId="0" xfId="45" applyFont="1" applyAlignment="1">
      <alignment horizontal="center"/>
      <protection/>
    </xf>
    <xf numFmtId="0" fontId="31" fillId="0" borderId="0" xfId="45" applyFont="1" applyAlignment="1">
      <alignment horizontal="center" wrapText="1"/>
      <protection/>
    </xf>
    <xf numFmtId="0" fontId="24" fillId="0" borderId="0" xfId="45" applyFont="1">
      <alignment/>
      <protection/>
    </xf>
    <xf numFmtId="0" fontId="31" fillId="0" borderId="30" xfId="45" applyFont="1" applyBorder="1" applyAlignment="1">
      <alignment horizontal="center"/>
      <protection/>
    </xf>
    <xf numFmtId="0" fontId="57" fillId="0" borderId="32" xfId="45" applyFont="1" applyBorder="1">
      <alignment/>
      <protection/>
    </xf>
    <xf numFmtId="0" fontId="44" fillId="0" borderId="33" xfId="45" applyFont="1" applyBorder="1" applyAlignment="1">
      <alignment horizontal="center"/>
      <protection/>
    </xf>
    <xf numFmtId="0" fontId="44" fillId="0" borderId="34" xfId="45" applyFont="1" applyBorder="1" applyAlignment="1">
      <alignment horizontal="center"/>
      <protection/>
    </xf>
    <xf numFmtId="0" fontId="44" fillId="0" borderId="35" xfId="45" applyFont="1" applyBorder="1" applyAlignment="1">
      <alignment horizontal="center"/>
      <protection/>
    </xf>
    <xf numFmtId="0" fontId="25" fillId="0" borderId="0" xfId="45" applyFont="1" applyAlignment="1">
      <alignment horizontal="center"/>
      <protection/>
    </xf>
    <xf numFmtId="0" fontId="30" fillId="0" borderId="0" xfId="45" applyFont="1">
      <alignment/>
      <protection/>
    </xf>
    <xf numFmtId="0" fontId="26" fillId="0" borderId="0" xfId="45" applyFont="1">
      <alignment/>
      <protection/>
    </xf>
    <xf numFmtId="0" fontId="33" fillId="0" borderId="30" xfId="45" applyFont="1" applyBorder="1" applyAlignment="1">
      <alignment horizontal="left"/>
      <protection/>
    </xf>
    <xf numFmtId="0" fontId="33" fillId="0" borderId="0" xfId="45" applyFont="1" applyAlignment="1">
      <alignment horizontal="left"/>
      <protection/>
    </xf>
    <xf numFmtId="0" fontId="31" fillId="0" borderId="0" xfId="45" applyFont="1">
      <alignment/>
      <protection/>
    </xf>
    <xf numFmtId="49" fontId="9" fillId="0" borderId="10" xfId="44" applyNumberFormat="1" applyFont="1" applyBorder="1" applyAlignment="1">
      <alignment horizontal="center" vertical="center"/>
      <protection/>
    </xf>
    <xf numFmtId="0" fontId="1" fillId="36" borderId="36" xfId="44" applyFont="1" applyFill="1" applyBorder="1" applyAlignment="1">
      <alignment horizontal="center" vertical="center"/>
      <protection/>
    </xf>
    <xf numFmtId="0" fontId="1" fillId="36" borderId="37" xfId="44" applyFont="1" applyFill="1" applyBorder="1" applyAlignment="1">
      <alignment horizontal="center" vertical="center"/>
      <protection/>
    </xf>
    <xf numFmtId="49" fontId="1" fillId="36" borderId="38" xfId="44" applyNumberFormat="1" applyFont="1" applyFill="1" applyBorder="1" applyAlignment="1">
      <alignment horizontal="center" vertical="center"/>
      <protection/>
    </xf>
    <xf numFmtId="49" fontId="1" fillId="36" borderId="39" xfId="44" applyNumberFormat="1" applyFont="1" applyFill="1" applyBorder="1" applyAlignment="1">
      <alignment horizontal="center" vertical="center"/>
      <protection/>
    </xf>
    <xf numFmtId="0" fontId="40" fillId="36" borderId="27" xfId="45" applyFont="1" applyFill="1" applyBorder="1" applyAlignment="1">
      <alignment horizontal="center"/>
      <protection/>
    </xf>
    <xf numFmtId="0" fontId="40" fillId="36" borderId="40" xfId="45" applyFont="1" applyFill="1" applyBorder="1" applyAlignment="1">
      <alignment horizontal="center"/>
      <protection/>
    </xf>
    <xf numFmtId="0" fontId="40" fillId="36" borderId="28" xfId="45" applyFont="1" applyFill="1" applyBorder="1" applyAlignment="1">
      <alignment horizontal="center"/>
      <protection/>
    </xf>
    <xf numFmtId="0" fontId="40" fillId="36" borderId="27" xfId="45" applyFont="1" applyFill="1" applyBorder="1" applyAlignment="1">
      <alignment horizontal="center"/>
      <protection/>
    </xf>
    <xf numFmtId="0" fontId="40" fillId="36" borderId="40" xfId="45" applyFont="1" applyFill="1" applyBorder="1" applyAlignment="1">
      <alignment horizontal="center"/>
      <protection/>
    </xf>
    <xf numFmtId="0" fontId="40" fillId="36" borderId="28" xfId="45" applyFont="1" applyFill="1" applyBorder="1" applyAlignment="1">
      <alignment horizontal="center"/>
      <protection/>
    </xf>
    <xf numFmtId="49" fontId="21" fillId="0" borderId="0" xfId="44" applyNumberFormat="1" applyFont="1" applyAlignment="1">
      <alignment horizontal="center"/>
      <protection/>
    </xf>
    <xf numFmtId="0" fontId="1" fillId="35" borderId="0" xfId="44" applyFont="1" applyFill="1" applyAlignment="1">
      <alignment horizontal="center" vertical="center"/>
      <protection/>
    </xf>
    <xf numFmtId="49" fontId="21" fillId="35" borderId="0" xfId="44" applyNumberFormat="1" applyFont="1" applyFill="1" applyAlignment="1">
      <alignment horizontal="center"/>
      <protection/>
    </xf>
    <xf numFmtId="0" fontId="6" fillId="0" borderId="12" xfId="0" applyFont="1" applyBorder="1" applyAlignment="1">
      <alignment/>
    </xf>
    <xf numFmtId="0" fontId="0" fillId="0" borderId="12" xfId="49" applyFont="1" applyBorder="1">
      <alignment/>
      <protection/>
    </xf>
    <xf numFmtId="0" fontId="0" fillId="0" borderId="16" xfId="49" applyFont="1" applyBorder="1">
      <alignment/>
      <protection/>
    </xf>
    <xf numFmtId="49" fontId="0" fillId="0" borderId="0" xfId="42" applyNumberFormat="1" applyFont="1" applyAlignment="1">
      <alignment horizontal="center"/>
      <protection/>
    </xf>
    <xf numFmtId="49" fontId="0" fillId="0" borderId="0" xfId="42" applyNumberFormat="1" applyFont="1">
      <alignment/>
      <protection/>
    </xf>
    <xf numFmtId="49" fontId="0" fillId="0" borderId="0" xfId="42" applyNumberFormat="1" applyFont="1" applyAlignment="1">
      <alignment horizontal="right"/>
      <protection/>
    </xf>
    <xf numFmtId="0" fontId="123" fillId="34" borderId="15" xfId="0" applyFont="1" applyFill="1" applyBorder="1" applyAlignment="1">
      <alignment vertical="center" wrapText="1"/>
    </xf>
    <xf numFmtId="0" fontId="0" fillId="0" borderId="17" xfId="49" applyBorder="1">
      <alignment/>
      <protection/>
    </xf>
    <xf numFmtId="0" fontId="123" fillId="34" borderId="26" xfId="0" applyFont="1" applyFill="1" applyBorder="1" applyAlignment="1">
      <alignment vertical="center" wrapText="1"/>
    </xf>
    <xf numFmtId="0" fontId="4" fillId="0" borderId="15" xfId="0" applyFont="1" applyBorder="1" applyAlignment="1">
      <alignment wrapText="1"/>
    </xf>
    <xf numFmtId="0" fontId="126" fillId="36" borderId="22" xfId="0" applyFont="1" applyFill="1" applyBorder="1" applyAlignment="1">
      <alignment horizontal="center" vertical="center" wrapText="1"/>
    </xf>
  </cellXfs>
  <cellStyles count="5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urrency 2" xfId="33"/>
    <cellStyle name="Dobro"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 4" xfId="44"/>
    <cellStyle name="Navadno_03_rr4" xfId="45"/>
    <cellStyle name="Navadno_03_rr5" xfId="46"/>
    <cellStyle name="Nevtralno" xfId="47"/>
    <cellStyle name="Normal 2" xfId="48"/>
    <cellStyle name="Normal 2 2" xfId="49"/>
    <cellStyle name="Followed Hyperlink" xfId="50"/>
    <cellStyle name="Percent" xfId="51"/>
    <cellStyle name="Opomba" xfId="52"/>
    <cellStyle name="Opozorilo" xfId="53"/>
    <cellStyle name="Pojasnjevalno besedilo" xfId="54"/>
    <cellStyle name="Poudarek1" xfId="55"/>
    <cellStyle name="Poudarek2" xfId="56"/>
    <cellStyle name="Poudarek3" xfId="57"/>
    <cellStyle name="Poudarek4" xfId="58"/>
    <cellStyle name="Poudarek5" xfId="59"/>
    <cellStyle name="Poudarek6" xfId="60"/>
    <cellStyle name="Povezana celica" xfId="61"/>
    <cellStyle name="Preveri celico" xfId="62"/>
    <cellStyle name="Računanje" xfId="63"/>
    <cellStyle name="Slabo" xfId="64"/>
    <cellStyle name="Currency" xfId="65"/>
    <cellStyle name="Currency [0]" xfId="66"/>
    <cellStyle name="Valuta 2" xfId="67"/>
    <cellStyle name="Comma" xfId="68"/>
    <cellStyle name="Comma [0]" xfId="69"/>
    <cellStyle name="Vnos" xfId="70"/>
    <cellStyle name="Vsota" xfId="71"/>
  </cellStyles>
  <dxfs count="127">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0</xdr:rowOff>
    </xdr:from>
    <xdr:to>
      <xdr:col>13</xdr:col>
      <xdr:colOff>619125</xdr:colOff>
      <xdr:row>1</xdr:row>
      <xdr:rowOff>180975</xdr:rowOff>
    </xdr:to>
    <xdr:pic>
      <xdr:nvPicPr>
        <xdr:cNvPr id="1" name="Slika 2"/>
        <xdr:cNvPicPr preferRelativeResize="1">
          <a:picLocks noChangeAspect="1"/>
        </xdr:cNvPicPr>
      </xdr:nvPicPr>
      <xdr:blipFill>
        <a:blip r:embed="rId1"/>
        <a:stretch>
          <a:fillRect/>
        </a:stretch>
      </xdr:blipFill>
      <xdr:spPr>
        <a:xfrm>
          <a:off x="8372475" y="0"/>
          <a:ext cx="1800225" cy="438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523875</xdr:colOff>
      <xdr:row>2</xdr:row>
      <xdr:rowOff>95250</xdr:rowOff>
    </xdr:to>
    <xdr:pic>
      <xdr:nvPicPr>
        <xdr:cNvPr id="1" name="Slika 2"/>
        <xdr:cNvPicPr preferRelativeResize="1">
          <a:picLocks noChangeAspect="1"/>
        </xdr:cNvPicPr>
      </xdr:nvPicPr>
      <xdr:blipFill>
        <a:blip r:embed="rId1"/>
        <a:stretch>
          <a:fillRect/>
        </a:stretch>
      </xdr:blipFill>
      <xdr:spPr>
        <a:xfrm>
          <a:off x="695325" y="0"/>
          <a:ext cx="5248275" cy="1304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38975" y="0"/>
          <a:ext cx="2295525" cy="0"/>
        </a:xfrm>
        <a:prstGeom prst="rect">
          <a:avLst/>
        </a:prstGeom>
        <a:noFill/>
        <a:ln w="9525" cmpd="sng">
          <a:noFill/>
        </a:ln>
      </xdr:spPr>
    </xdr:pic>
    <xdr:clientData/>
  </xdr:twoCellAnchor>
  <xdr:twoCellAnchor editAs="oneCell">
    <xdr:from>
      <xdr:col>8</xdr:col>
      <xdr:colOff>0</xdr:colOff>
      <xdr:row>0</xdr:row>
      <xdr:rowOff>0</xdr:rowOff>
    </xdr:from>
    <xdr:to>
      <xdr:col>9</xdr:col>
      <xdr:colOff>590550</xdr:colOff>
      <xdr:row>1</xdr:row>
      <xdr:rowOff>123825</xdr:rowOff>
    </xdr:to>
    <xdr:pic>
      <xdr:nvPicPr>
        <xdr:cNvPr id="2" name="Slika 2"/>
        <xdr:cNvPicPr preferRelativeResize="1">
          <a:picLocks noChangeAspect="1"/>
        </xdr:cNvPicPr>
      </xdr:nvPicPr>
      <xdr:blipFill>
        <a:blip r:embed="rId2"/>
        <a:stretch>
          <a:fillRect/>
        </a:stretch>
      </xdr:blipFill>
      <xdr:spPr>
        <a:xfrm>
          <a:off x="5534025" y="0"/>
          <a:ext cx="135255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705725" y="0"/>
          <a:ext cx="2295525" cy="0"/>
        </a:xfrm>
        <a:prstGeom prst="rect">
          <a:avLst/>
        </a:prstGeom>
        <a:noFill/>
        <a:ln w="9525" cmpd="sng">
          <a:noFill/>
        </a:ln>
      </xdr:spPr>
    </xdr:pic>
    <xdr:clientData/>
  </xdr:twoCellAnchor>
  <xdr:twoCellAnchor editAs="oneCell">
    <xdr:from>
      <xdr:col>8</xdr:col>
      <xdr:colOff>0</xdr:colOff>
      <xdr:row>0</xdr:row>
      <xdr:rowOff>0</xdr:rowOff>
    </xdr:from>
    <xdr:to>
      <xdr:col>9</xdr:col>
      <xdr:colOff>561975</xdr:colOff>
      <xdr:row>1</xdr:row>
      <xdr:rowOff>114300</xdr:rowOff>
    </xdr:to>
    <xdr:pic>
      <xdr:nvPicPr>
        <xdr:cNvPr id="2" name="Slika 2"/>
        <xdr:cNvPicPr preferRelativeResize="1">
          <a:picLocks noChangeAspect="1"/>
        </xdr:cNvPicPr>
      </xdr:nvPicPr>
      <xdr:blipFill>
        <a:blip r:embed="rId2"/>
        <a:stretch>
          <a:fillRect/>
        </a:stretch>
      </xdr:blipFill>
      <xdr:spPr>
        <a:xfrm>
          <a:off x="6200775" y="0"/>
          <a:ext cx="1323975" cy="342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685800</xdr:colOff>
      <xdr:row>1</xdr:row>
      <xdr:rowOff>561975</xdr:rowOff>
    </xdr:to>
    <xdr:pic>
      <xdr:nvPicPr>
        <xdr:cNvPr id="1" name="Slika 2"/>
        <xdr:cNvPicPr preferRelativeResize="1">
          <a:picLocks noChangeAspect="1"/>
        </xdr:cNvPicPr>
      </xdr:nvPicPr>
      <xdr:blipFill>
        <a:blip r:embed="rId1"/>
        <a:stretch>
          <a:fillRect/>
        </a:stretch>
      </xdr:blipFill>
      <xdr:spPr>
        <a:xfrm>
          <a:off x="876300" y="0"/>
          <a:ext cx="4581525" cy="1143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1447800</xdr:colOff>
      <xdr:row>2</xdr:row>
      <xdr:rowOff>257175</xdr:rowOff>
    </xdr:to>
    <xdr:pic>
      <xdr:nvPicPr>
        <xdr:cNvPr id="1" name="Slika 2"/>
        <xdr:cNvPicPr preferRelativeResize="1">
          <a:picLocks noChangeAspect="1"/>
        </xdr:cNvPicPr>
      </xdr:nvPicPr>
      <xdr:blipFill>
        <a:blip r:embed="rId1"/>
        <a:stretch>
          <a:fillRect/>
        </a:stretch>
      </xdr:blipFill>
      <xdr:spPr>
        <a:xfrm>
          <a:off x="1066800" y="0"/>
          <a:ext cx="5915025"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0</xdr:rowOff>
    </xdr:from>
    <xdr:to>
      <xdr:col>11</xdr:col>
      <xdr:colOff>742950</xdr:colOff>
      <xdr:row>1</xdr:row>
      <xdr:rowOff>180975</xdr:rowOff>
    </xdr:to>
    <xdr:pic>
      <xdr:nvPicPr>
        <xdr:cNvPr id="1" name="Slika 2"/>
        <xdr:cNvPicPr preferRelativeResize="1">
          <a:picLocks noChangeAspect="1"/>
        </xdr:cNvPicPr>
      </xdr:nvPicPr>
      <xdr:blipFill>
        <a:blip r:embed="rId1"/>
        <a:stretch>
          <a:fillRect/>
        </a:stretch>
      </xdr:blipFill>
      <xdr:spPr>
        <a:xfrm>
          <a:off x="6391275" y="0"/>
          <a:ext cx="18002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0</xdr:rowOff>
    </xdr:from>
    <xdr:to>
      <xdr:col>14</xdr:col>
      <xdr:colOff>133350</xdr:colOff>
      <xdr:row>1</xdr:row>
      <xdr:rowOff>180975</xdr:rowOff>
    </xdr:to>
    <xdr:pic>
      <xdr:nvPicPr>
        <xdr:cNvPr id="1" name="Slika 2"/>
        <xdr:cNvPicPr preferRelativeResize="1">
          <a:picLocks noChangeAspect="1"/>
        </xdr:cNvPicPr>
      </xdr:nvPicPr>
      <xdr:blipFill>
        <a:blip r:embed="rId1"/>
        <a:stretch>
          <a:fillRect/>
        </a:stretch>
      </xdr:blipFill>
      <xdr:spPr>
        <a:xfrm>
          <a:off x="7943850" y="0"/>
          <a:ext cx="18002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0</xdr:rowOff>
    </xdr:from>
    <xdr:to>
      <xdr:col>11</xdr:col>
      <xdr:colOff>742950</xdr:colOff>
      <xdr:row>1</xdr:row>
      <xdr:rowOff>180975</xdr:rowOff>
    </xdr:to>
    <xdr:pic>
      <xdr:nvPicPr>
        <xdr:cNvPr id="1" name="Slika 2"/>
        <xdr:cNvPicPr preferRelativeResize="1">
          <a:picLocks noChangeAspect="1"/>
        </xdr:cNvPicPr>
      </xdr:nvPicPr>
      <xdr:blipFill>
        <a:blip r:embed="rId1"/>
        <a:stretch>
          <a:fillRect/>
        </a:stretch>
      </xdr:blipFill>
      <xdr:spPr>
        <a:xfrm>
          <a:off x="6391275" y="0"/>
          <a:ext cx="18002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123825</xdr:rowOff>
    </xdr:from>
    <xdr:to>
      <xdr:col>3</xdr:col>
      <xdr:colOff>2914650</xdr:colOff>
      <xdr:row>2</xdr:row>
      <xdr:rowOff>95250</xdr:rowOff>
    </xdr:to>
    <xdr:pic>
      <xdr:nvPicPr>
        <xdr:cNvPr id="1" name="Slika 2"/>
        <xdr:cNvPicPr preferRelativeResize="1">
          <a:picLocks noChangeAspect="1"/>
        </xdr:cNvPicPr>
      </xdr:nvPicPr>
      <xdr:blipFill>
        <a:blip r:embed="rId1"/>
        <a:stretch>
          <a:fillRect/>
        </a:stretch>
      </xdr:blipFill>
      <xdr:spPr>
        <a:xfrm>
          <a:off x="476250" y="123825"/>
          <a:ext cx="4762500"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3067050</xdr:colOff>
      <xdr:row>1</xdr:row>
      <xdr:rowOff>590550</xdr:rowOff>
    </xdr:to>
    <xdr:pic>
      <xdr:nvPicPr>
        <xdr:cNvPr id="1" name="Slika 2"/>
        <xdr:cNvPicPr preferRelativeResize="1">
          <a:picLocks noChangeAspect="1"/>
        </xdr:cNvPicPr>
      </xdr:nvPicPr>
      <xdr:blipFill>
        <a:blip r:embed="rId1"/>
        <a:stretch>
          <a:fillRect/>
        </a:stretch>
      </xdr:blipFill>
      <xdr:spPr>
        <a:xfrm>
          <a:off x="695325" y="0"/>
          <a:ext cx="4695825"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38975" y="0"/>
          <a:ext cx="2295525" cy="0"/>
        </a:xfrm>
        <a:prstGeom prst="rect">
          <a:avLst/>
        </a:prstGeom>
        <a:noFill/>
        <a:ln w="9525" cmpd="sng">
          <a:noFill/>
        </a:ln>
      </xdr:spPr>
    </xdr:pic>
    <xdr:clientData/>
  </xdr:twoCellAnchor>
  <xdr:twoCellAnchor editAs="oneCell">
    <xdr:from>
      <xdr:col>8</xdr:col>
      <xdr:colOff>0</xdr:colOff>
      <xdr:row>0</xdr:row>
      <xdr:rowOff>0</xdr:rowOff>
    </xdr:from>
    <xdr:to>
      <xdr:col>9</xdr:col>
      <xdr:colOff>523875</xdr:colOff>
      <xdr:row>1</xdr:row>
      <xdr:rowOff>104775</xdr:rowOff>
    </xdr:to>
    <xdr:pic>
      <xdr:nvPicPr>
        <xdr:cNvPr id="2" name="Slika 2"/>
        <xdr:cNvPicPr preferRelativeResize="1">
          <a:picLocks noChangeAspect="1"/>
        </xdr:cNvPicPr>
      </xdr:nvPicPr>
      <xdr:blipFill>
        <a:blip r:embed="rId2"/>
        <a:stretch>
          <a:fillRect/>
        </a:stretch>
      </xdr:blipFill>
      <xdr:spPr>
        <a:xfrm>
          <a:off x="5534025" y="0"/>
          <a:ext cx="1285875"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562725" y="0"/>
          <a:ext cx="2295525" cy="0"/>
        </a:xfrm>
        <a:prstGeom prst="rect">
          <a:avLst/>
        </a:prstGeom>
        <a:noFill/>
        <a:ln w="9525" cmpd="sng">
          <a:noFill/>
        </a:ln>
      </xdr:spPr>
    </xdr:pic>
    <xdr:clientData/>
  </xdr:twoCellAnchor>
  <xdr:twoCellAnchor editAs="oneCell">
    <xdr:from>
      <xdr:col>8</xdr:col>
      <xdr:colOff>0</xdr:colOff>
      <xdr:row>0</xdr:row>
      <xdr:rowOff>0</xdr:rowOff>
    </xdr:from>
    <xdr:to>
      <xdr:col>9</xdr:col>
      <xdr:colOff>523875</xdr:colOff>
      <xdr:row>1</xdr:row>
      <xdr:rowOff>104775</xdr:rowOff>
    </xdr:to>
    <xdr:pic>
      <xdr:nvPicPr>
        <xdr:cNvPr id="2" name="Slika 2"/>
        <xdr:cNvPicPr preferRelativeResize="1">
          <a:picLocks noChangeAspect="1"/>
        </xdr:cNvPicPr>
      </xdr:nvPicPr>
      <xdr:blipFill>
        <a:blip r:embed="rId2"/>
        <a:stretch>
          <a:fillRect/>
        </a:stretch>
      </xdr:blipFill>
      <xdr:spPr>
        <a:xfrm>
          <a:off x="5057775" y="0"/>
          <a:ext cx="1285875"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4086225</xdr:colOff>
      <xdr:row>2</xdr:row>
      <xdr:rowOff>28575</xdr:rowOff>
    </xdr:to>
    <xdr:pic>
      <xdr:nvPicPr>
        <xdr:cNvPr id="1" name="Slika 2"/>
        <xdr:cNvPicPr preferRelativeResize="1">
          <a:picLocks noChangeAspect="1"/>
        </xdr:cNvPicPr>
      </xdr:nvPicPr>
      <xdr:blipFill>
        <a:blip r:embed="rId1"/>
        <a:stretch>
          <a:fillRect/>
        </a:stretch>
      </xdr:blipFill>
      <xdr:spPr>
        <a:xfrm>
          <a:off x="876300" y="0"/>
          <a:ext cx="5000625" cy="1238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OPER%20&#381;REBI%20%20MIDI%20-%20MAJ%2020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OPER%20&#381;REBI%20%20MINI%20-%20MAJ%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ž round robin žrebna lista"/>
      <sheetName val="ž round robin A-C"/>
      <sheetName val="DEKLICE - MIDI TENIS"/>
      <sheetName val="List1"/>
      <sheetName val="List2"/>
    </sheetNames>
    <sheetDataSet>
      <sheetData sheetId="0">
        <row r="6">
          <cell r="A6" t="str">
            <v>OP 8-11 - MIDI TENIS</v>
          </cell>
        </row>
        <row r="10">
          <cell r="C10" t="str">
            <v>TK LUKA KOPER</v>
          </cell>
          <cell r="E10" t="str">
            <v>ANJA REGENT</v>
          </cell>
        </row>
      </sheetData>
      <sheetData sheetId="1">
        <row r="7">
          <cell r="A7">
            <v>1</v>
          </cell>
          <cell r="C7" t="str">
            <v>FLEGO, Matias</v>
          </cell>
        </row>
        <row r="8">
          <cell r="A8">
            <v>2</v>
          </cell>
          <cell r="C8" t="str">
            <v>STANIČ, Timotej</v>
          </cell>
        </row>
        <row r="9">
          <cell r="A9">
            <v>3</v>
          </cell>
          <cell r="C9" t="str">
            <v>SKETAKO, Val</v>
          </cell>
        </row>
        <row r="10">
          <cell r="A10">
            <v>4</v>
          </cell>
          <cell r="C10" t="str">
            <v>VUKOVIĆ, Nikolaj</v>
          </cell>
        </row>
        <row r="11">
          <cell r="A11">
            <v>5</v>
          </cell>
          <cell r="C11" t="str">
            <v>GONZALES, Miron Amon</v>
          </cell>
        </row>
        <row r="12">
          <cell r="A12">
            <v>6</v>
          </cell>
          <cell r="C12" t="str">
            <v>MARINOVIC, Teo</v>
          </cell>
        </row>
        <row r="13">
          <cell r="A13">
            <v>7</v>
          </cell>
          <cell r="C13" t="str">
            <v>OSOVNIKAR, Aljaz</v>
          </cell>
        </row>
        <row r="14">
          <cell r="A14">
            <v>8</v>
          </cell>
          <cell r="C14" t="str">
            <v>PEROŠA, Benjamin</v>
          </cell>
        </row>
        <row r="15">
          <cell r="A15">
            <v>9</v>
          </cell>
          <cell r="C15" t="str">
            <v>RADI, luka</v>
          </cell>
        </row>
        <row r="16">
          <cell r="A16">
            <v>10</v>
          </cell>
          <cell r="C16" t="str">
            <v>RAMPRE, Luka</v>
          </cell>
        </row>
        <row r="17">
          <cell r="A17">
            <v>11</v>
          </cell>
          <cell r="C17" t="str">
            <v>SLEVEC, Izak</v>
          </cell>
        </row>
        <row r="18">
          <cell r="A18">
            <v>12</v>
          </cell>
          <cell r="C18" t="str">
            <v>DVORŠEK, Bine</v>
          </cell>
        </row>
        <row r="19">
          <cell r="A19">
            <v>13</v>
          </cell>
          <cell r="C19" t="str">
            <v>STANOJEVIC, Lan</v>
          </cell>
        </row>
        <row r="20">
          <cell r="A20">
            <v>14</v>
          </cell>
          <cell r="C20" t="str">
            <v>TAJTA, Soma</v>
          </cell>
        </row>
        <row r="21">
          <cell r="A21">
            <v>15</v>
          </cell>
          <cell r="C21" t="str">
            <v>BAIER, Kevin</v>
          </cell>
        </row>
        <row r="22">
          <cell r="A22">
            <v>16</v>
          </cell>
          <cell r="C22" t="str">
            <v>ZRNIĆ, Aleksej</v>
          </cell>
        </row>
        <row r="23">
          <cell r="A23">
            <v>17</v>
          </cell>
          <cell r="C23" t="str">
            <v>CAJHEN, Matevž</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5">
        <row r="7">
          <cell r="A7">
            <v>1</v>
          </cell>
          <cell r="C7" t="str">
            <v>BAJREKTAREVIĆ, Sara</v>
          </cell>
        </row>
        <row r="8">
          <cell r="A8">
            <v>2</v>
          </cell>
          <cell r="C8" t="str">
            <v>BODIROŽA, Lana</v>
          </cell>
        </row>
        <row r="9">
          <cell r="A9">
            <v>3</v>
          </cell>
          <cell r="C9" t="str">
            <v>DOBERLET, Neli</v>
          </cell>
        </row>
        <row r="10">
          <cell r="A10">
            <v>4</v>
          </cell>
          <cell r="C10" t="str">
            <v>DRAGŠIČ, ZARA</v>
          </cell>
        </row>
        <row r="11">
          <cell r="A11">
            <v>5</v>
          </cell>
          <cell r="C11" t="str">
            <v>LOVŠIN, Ajda</v>
          </cell>
        </row>
        <row r="12">
          <cell r="A12">
            <v>6</v>
          </cell>
          <cell r="C12" t="str">
            <v>MARINCIC MOZE, Mila</v>
          </cell>
        </row>
        <row r="13">
          <cell r="A13">
            <v>7</v>
          </cell>
          <cell r="C13" t="str">
            <v>NOVAKOVIC, Lea</v>
          </cell>
        </row>
        <row r="14">
          <cell r="A14">
            <v>8</v>
          </cell>
          <cell r="C14" t="str">
            <v>REMIŠTAR, Lana</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DEČKI - MINI TENIS"/>
      <sheetName val="ž round robin žrebna lista"/>
      <sheetName val="ž round robin A-C"/>
      <sheetName val="Ž round robin D-F"/>
      <sheetName val="DEKLICE - MINI TENIS"/>
      <sheetName val="List1"/>
      <sheetName val="m round robin A-C (2)"/>
      <sheetName val="List2"/>
    </sheetNames>
    <sheetDataSet>
      <sheetData sheetId="0">
        <row r="6">
          <cell r="A6" t="str">
            <v>OP 8-11 - MINI TENIS</v>
          </cell>
        </row>
        <row r="10">
          <cell r="C10" t="str">
            <v>TK LUKA KOPER</v>
          </cell>
          <cell r="E10" t="str">
            <v>ANJA REGENT</v>
          </cell>
        </row>
      </sheetData>
      <sheetData sheetId="1">
        <row r="7">
          <cell r="A7">
            <v>1</v>
          </cell>
          <cell r="C7" t="str">
            <v>BAIER, Kevin</v>
          </cell>
        </row>
        <row r="8">
          <cell r="A8">
            <v>2</v>
          </cell>
          <cell r="C8" t="str">
            <v>GONZALES, Miron Amon</v>
          </cell>
        </row>
        <row r="9">
          <cell r="A9">
            <v>3</v>
          </cell>
          <cell r="C9" t="str">
            <v>PEROŠA, Benjamin</v>
          </cell>
        </row>
        <row r="10">
          <cell r="A10">
            <v>4</v>
          </cell>
          <cell r="C10" t="str">
            <v>STANOJEVIC, Lan</v>
          </cell>
        </row>
        <row r="11">
          <cell r="A11">
            <v>5</v>
          </cell>
          <cell r="C11" t="str">
            <v>VRŠIČ, Dalen</v>
          </cell>
        </row>
        <row r="12">
          <cell r="A12">
            <v>6</v>
          </cell>
          <cell r="C12" t="str">
            <v>ZEVNIK, Jan</v>
          </cell>
        </row>
        <row r="13">
          <cell r="A13">
            <v>7</v>
          </cell>
          <cell r="C13" t="str">
            <v>ZRNIĆ, Aleksej</v>
          </cell>
        </row>
        <row r="14">
          <cell r="A14">
            <v>8</v>
          </cell>
          <cell r="C14" t="str">
            <v>ČEH, Tine</v>
          </cell>
        </row>
        <row r="15">
          <cell r="A15">
            <v>9</v>
          </cell>
          <cell r="C15" t="str">
            <v>ČOK, Matija</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4">
        <row r="7">
          <cell r="A7">
            <v>1</v>
          </cell>
          <cell r="C7" t="str">
            <v>CRNICA, Elizabeta</v>
          </cell>
        </row>
        <row r="8">
          <cell r="A8">
            <v>2</v>
          </cell>
          <cell r="C8" t="str">
            <v>DJURIĆ, Mila Milica</v>
          </cell>
        </row>
        <row r="9">
          <cell r="A9">
            <v>3</v>
          </cell>
          <cell r="C9" t="str">
            <v>GORENC, MIJA</v>
          </cell>
        </row>
        <row r="10">
          <cell r="A10">
            <v>4</v>
          </cell>
          <cell r="C10" t="str">
            <v>LOVŠIN, Ajda</v>
          </cell>
        </row>
        <row r="11">
          <cell r="A11">
            <v>5</v>
          </cell>
          <cell r="C11" t="str">
            <v>MARINCIC MOZE, Mila</v>
          </cell>
        </row>
        <row r="12">
          <cell r="A12">
            <v>6</v>
          </cell>
          <cell r="C12" t="str">
            <v>PERIC, Mila</v>
          </cell>
        </row>
        <row r="13">
          <cell r="A13">
            <v>7</v>
          </cell>
          <cell r="C13" t="str">
            <v>SATLER, Isabella</v>
          </cell>
        </row>
        <row r="14">
          <cell r="A14">
            <v>8</v>
          </cell>
          <cell r="C14" t="str">
            <v>SAVSEK, Tesa</v>
          </cell>
        </row>
        <row r="15">
          <cell r="A15">
            <v>9</v>
          </cell>
          <cell r="C15" t="str">
            <v>SIMONKA, Sofia Ana</v>
          </cell>
        </row>
        <row r="16">
          <cell r="A16">
            <v>10</v>
          </cell>
          <cell r="C16" t="str">
            <v>ZLATANOVIĆ, Zoja</v>
          </cell>
        </row>
        <row r="17">
          <cell r="A17">
            <v>11</v>
          </cell>
          <cell r="C17" t="str">
            <v>JEVDENIC, Nola</v>
          </cell>
        </row>
        <row r="18">
          <cell r="A18">
            <v>12</v>
          </cell>
          <cell r="C18" t="str">
            <v>Gojak Emily  - KP</v>
          </cell>
        </row>
        <row r="19">
          <cell r="A19">
            <v>13</v>
          </cell>
          <cell r="C19" t="str">
            <v>Martinovič Rozi - KP</v>
          </cell>
        </row>
        <row r="20">
          <cell r="A20">
            <v>14</v>
          </cell>
          <cell r="C20" t="str">
            <v>Snežič Mia - BRMB</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70"/>
  <sheetViews>
    <sheetView zoomScalePageLayoutView="0" workbookViewId="0" topLeftCell="A13">
      <selection activeCell="O46" sqref="O46"/>
    </sheetView>
  </sheetViews>
  <sheetFormatPr defaultColWidth="9.140625" defaultRowHeight="12.75"/>
  <cols>
    <col min="1" max="1" width="9.140625" style="10" customWidth="1"/>
    <col min="2" max="2" width="10.8515625" style="10" customWidth="1"/>
    <col min="3" max="3" width="11.421875" style="10" customWidth="1"/>
    <col min="4" max="4" width="10.421875" style="10" customWidth="1"/>
    <col min="5" max="5" width="9.7109375" style="10" customWidth="1"/>
    <col min="6" max="6" width="3.7109375" style="10" customWidth="1"/>
    <col min="7" max="7" width="13.8515625" style="10" customWidth="1"/>
    <col min="8" max="8" width="10.421875" style="10" customWidth="1"/>
    <col min="9" max="9" width="7.28125" style="10" customWidth="1"/>
    <col min="10" max="10" width="13.28125" style="10" customWidth="1"/>
    <col min="11" max="11" width="12.8515625" style="10" customWidth="1"/>
    <col min="12" max="12" width="12.57421875" style="10" customWidth="1"/>
    <col min="13" max="13" width="17.7109375" style="10" customWidth="1"/>
    <col min="14" max="14" width="13.140625" style="10" customWidth="1"/>
    <col min="15" max="16384" width="9.140625" style="10" customWidth="1"/>
  </cols>
  <sheetData>
    <row r="1" spans="2:15" ht="20.25">
      <c r="B1" s="1"/>
      <c r="C1" s="1"/>
      <c r="D1" s="2"/>
      <c r="E1" s="3"/>
      <c r="F1" s="4" t="s">
        <v>41</v>
      </c>
      <c r="G1" s="5"/>
      <c r="H1" s="6"/>
      <c r="I1" s="7"/>
      <c r="J1" s="7"/>
      <c r="K1" s="8"/>
      <c r="L1" s="8" t="s">
        <v>0</v>
      </c>
      <c r="M1" s="5"/>
      <c r="N1" s="8"/>
      <c r="O1" s="9"/>
    </row>
    <row r="2" spans="2:15" ht="15.75">
      <c r="B2" s="1"/>
      <c r="C2" s="1"/>
      <c r="D2" s="2"/>
      <c r="E2" s="11"/>
      <c r="F2" s="12"/>
      <c r="G2" s="106"/>
      <c r="H2" s="105" t="s">
        <v>1</v>
      </c>
      <c r="I2" s="105"/>
      <c r="J2" s="107"/>
      <c r="K2" s="13"/>
      <c r="L2" s="14"/>
      <c r="M2" s="14"/>
      <c r="N2" s="13"/>
      <c r="O2" s="9"/>
    </row>
    <row r="3" spans="2:15" ht="12.75">
      <c r="B3" s="1"/>
      <c r="C3" s="1"/>
      <c r="D3" s="2"/>
      <c r="E3" s="15" t="s">
        <v>2</v>
      </c>
      <c r="F3" s="15"/>
      <c r="G3" s="16" t="s">
        <v>3</v>
      </c>
      <c r="H3" s="15"/>
      <c r="I3" s="16"/>
      <c r="J3" s="15" t="s">
        <v>4</v>
      </c>
      <c r="K3" s="17"/>
      <c r="L3" s="16"/>
      <c r="M3" s="15"/>
      <c r="N3" s="18" t="s">
        <v>5</v>
      </c>
      <c r="O3" s="9"/>
    </row>
    <row r="4" spans="2:15" ht="13.5" thickBot="1">
      <c r="B4" s="19"/>
      <c r="C4" s="19"/>
      <c r="D4" s="20"/>
      <c r="E4" s="21" t="s">
        <v>6</v>
      </c>
      <c r="F4" s="21"/>
      <c r="G4" s="23"/>
      <c r="H4" s="23"/>
      <c r="I4" s="24"/>
      <c r="J4" s="25"/>
      <c r="K4" s="26"/>
      <c r="L4" s="27"/>
      <c r="M4" s="305" t="s">
        <v>7</v>
      </c>
      <c r="N4" s="305"/>
      <c r="O4" s="9"/>
    </row>
    <row r="5" spans="2:13" ht="12.75">
      <c r="B5" s="28"/>
      <c r="C5" s="28"/>
      <c r="D5" s="29"/>
      <c r="E5" s="28"/>
      <c r="F5" s="28"/>
      <c r="G5" s="30" t="s">
        <v>8</v>
      </c>
      <c r="H5" s="30" t="s">
        <v>9</v>
      </c>
      <c r="I5" s="30" t="s">
        <v>3</v>
      </c>
      <c r="J5" s="28"/>
      <c r="K5" s="28"/>
      <c r="L5" s="28"/>
      <c r="M5" s="28"/>
    </row>
    <row r="6" spans="2:13" ht="12.75">
      <c r="B6" s="1"/>
      <c r="C6" s="1"/>
      <c r="D6" s="2"/>
      <c r="E6" s="31"/>
      <c r="F6" s="32"/>
      <c r="G6" s="31"/>
      <c r="H6" s="31"/>
      <c r="I6" s="31"/>
      <c r="J6" s="1"/>
      <c r="K6" s="1"/>
      <c r="L6" s="1"/>
      <c r="M6" s="1"/>
    </row>
    <row r="7" spans="2:13" ht="12.75">
      <c r="B7" s="1"/>
      <c r="C7" s="31"/>
      <c r="D7" s="33"/>
      <c r="E7" s="34"/>
      <c r="F7" s="35">
        <v>1</v>
      </c>
      <c r="G7" s="97" t="s">
        <v>86</v>
      </c>
      <c r="H7" s="97" t="s">
        <v>234</v>
      </c>
      <c r="I7" s="97"/>
      <c r="J7" s="33"/>
      <c r="K7" s="33"/>
      <c r="L7" s="33"/>
      <c r="M7" s="1"/>
    </row>
    <row r="8" spans="2:13" ht="12.75">
      <c r="B8" s="37"/>
      <c r="C8" s="38"/>
      <c r="D8" s="39"/>
      <c r="E8" s="97" t="s">
        <v>86</v>
      </c>
      <c r="F8" s="41"/>
      <c r="G8" s="42"/>
      <c r="H8" s="42"/>
      <c r="I8" s="43"/>
      <c r="J8" s="97" t="s">
        <v>86</v>
      </c>
      <c r="K8" s="38"/>
      <c r="L8" s="38"/>
      <c r="M8" s="37"/>
    </row>
    <row r="9" spans="2:13" ht="13.5">
      <c r="B9" s="37"/>
      <c r="C9" s="38"/>
      <c r="D9" s="45"/>
      <c r="E9" s="38"/>
      <c r="F9" s="46" t="s">
        <v>10</v>
      </c>
      <c r="G9" s="47" t="s">
        <v>235</v>
      </c>
      <c r="H9" s="47"/>
      <c r="I9" s="48"/>
      <c r="J9" s="108"/>
      <c r="K9" s="119"/>
      <c r="L9" s="38"/>
      <c r="M9" s="37"/>
    </row>
    <row r="10" spans="2:13" ht="12.75">
      <c r="B10" s="37"/>
      <c r="C10" s="38"/>
      <c r="D10" s="97" t="s">
        <v>86</v>
      </c>
      <c r="E10" s="49"/>
      <c r="F10" s="51"/>
      <c r="G10" s="37"/>
      <c r="H10" s="42"/>
      <c r="I10" s="52"/>
      <c r="J10" s="109"/>
      <c r="K10" s="97" t="s">
        <v>93</v>
      </c>
      <c r="L10" s="38"/>
      <c r="M10" s="37"/>
    </row>
    <row r="11" spans="2:13" ht="15.75" customHeight="1">
      <c r="B11" s="37"/>
      <c r="C11" s="53"/>
      <c r="D11" s="54" t="s">
        <v>110</v>
      </c>
      <c r="E11" s="38"/>
      <c r="F11" s="55" t="s">
        <v>11</v>
      </c>
      <c r="G11" s="97" t="s">
        <v>236</v>
      </c>
      <c r="H11" s="97" t="s">
        <v>237</v>
      </c>
      <c r="I11" s="97"/>
      <c r="J11" s="108"/>
      <c r="K11" s="115" t="s">
        <v>80</v>
      </c>
      <c r="L11" s="49"/>
      <c r="M11" s="37"/>
    </row>
    <row r="12" spans="2:13" ht="12.75">
      <c r="B12" s="37"/>
      <c r="C12" s="53"/>
      <c r="D12" s="45"/>
      <c r="E12" s="97" t="s">
        <v>236</v>
      </c>
      <c r="F12" s="58"/>
      <c r="G12" s="37"/>
      <c r="H12" s="42"/>
      <c r="I12" s="43"/>
      <c r="J12" s="97" t="s">
        <v>93</v>
      </c>
      <c r="K12" s="114"/>
      <c r="L12" s="38"/>
      <c r="M12" s="37"/>
    </row>
    <row r="13" spans="2:13" ht="12.75">
      <c r="B13" s="37"/>
      <c r="C13" s="53"/>
      <c r="D13" s="39"/>
      <c r="E13" s="38"/>
      <c r="F13" s="60" t="s">
        <v>12</v>
      </c>
      <c r="G13" s="97" t="s">
        <v>93</v>
      </c>
      <c r="H13" s="97" t="s">
        <v>238</v>
      </c>
      <c r="I13" s="97" t="s">
        <v>246</v>
      </c>
      <c r="J13" s="116" t="s">
        <v>80</v>
      </c>
      <c r="K13" s="109"/>
      <c r="L13" s="38"/>
      <c r="M13" s="37"/>
    </row>
    <row r="14" spans="2:13" ht="12.75">
      <c r="B14" s="37"/>
      <c r="C14" s="97" t="s">
        <v>242</v>
      </c>
      <c r="D14" s="62"/>
      <c r="E14" s="38"/>
      <c r="F14" s="51"/>
      <c r="G14" s="42"/>
      <c r="H14" s="42"/>
      <c r="I14" s="52"/>
      <c r="J14" s="108"/>
      <c r="K14" s="109"/>
      <c r="L14" s="97" t="s">
        <v>244</v>
      </c>
      <c r="M14" s="37"/>
    </row>
    <row r="15" spans="2:13" ht="12.75">
      <c r="B15" s="63"/>
      <c r="C15" s="45" t="s">
        <v>110</v>
      </c>
      <c r="D15" s="39"/>
      <c r="E15" s="38"/>
      <c r="F15" s="55" t="s">
        <v>13</v>
      </c>
      <c r="G15" s="97" t="s">
        <v>239</v>
      </c>
      <c r="H15" s="97" t="s">
        <v>240</v>
      </c>
      <c r="I15" s="97"/>
      <c r="J15" s="108"/>
      <c r="K15" s="109"/>
      <c r="L15" s="54" t="s">
        <v>80</v>
      </c>
      <c r="M15" s="37"/>
    </row>
    <row r="16" spans="2:13" ht="12.75">
      <c r="B16" s="63"/>
      <c r="C16" s="45"/>
      <c r="D16" s="39"/>
      <c r="E16" s="97" t="s">
        <v>239</v>
      </c>
      <c r="F16" s="65"/>
      <c r="G16" s="42"/>
      <c r="H16" s="42"/>
      <c r="I16" s="43"/>
      <c r="J16" s="98" t="s">
        <v>94</v>
      </c>
      <c r="K16" s="109"/>
      <c r="L16" s="45"/>
      <c r="M16" s="37"/>
    </row>
    <row r="17" spans="2:13" ht="12.75">
      <c r="B17" s="63"/>
      <c r="C17" s="45"/>
      <c r="D17" s="45"/>
      <c r="E17" s="39"/>
      <c r="F17" s="46" t="s">
        <v>14</v>
      </c>
      <c r="G17" s="98" t="s">
        <v>94</v>
      </c>
      <c r="H17" s="98" t="s">
        <v>241</v>
      </c>
      <c r="I17" s="98" t="s">
        <v>246</v>
      </c>
      <c r="J17" s="113" t="s">
        <v>80</v>
      </c>
      <c r="K17" s="114"/>
      <c r="L17" s="45"/>
      <c r="M17" s="37"/>
    </row>
    <row r="18" spans="2:13" ht="12.75">
      <c r="B18" s="63"/>
      <c r="C18" s="45"/>
      <c r="D18" s="97" t="s">
        <v>242</v>
      </c>
      <c r="E18" s="62"/>
      <c r="F18" s="51"/>
      <c r="G18" s="42"/>
      <c r="H18" s="42"/>
      <c r="I18" s="52"/>
      <c r="J18" s="109"/>
      <c r="K18" s="97" t="s">
        <v>244</v>
      </c>
      <c r="L18" s="59"/>
      <c r="M18" s="37"/>
    </row>
    <row r="19" spans="2:13" ht="12.75">
      <c r="B19" s="63"/>
      <c r="C19" s="39"/>
      <c r="D19" s="54" t="s">
        <v>300</v>
      </c>
      <c r="E19" s="39"/>
      <c r="F19" s="55" t="s">
        <v>15</v>
      </c>
      <c r="G19" s="97" t="s">
        <v>242</v>
      </c>
      <c r="H19" s="97" t="s">
        <v>243</v>
      </c>
      <c r="I19" s="97"/>
      <c r="J19" s="108"/>
      <c r="K19" s="115" t="s">
        <v>82</v>
      </c>
      <c r="L19" s="39"/>
      <c r="M19" s="68"/>
    </row>
    <row r="20" spans="2:13" ht="12.75">
      <c r="B20" s="37"/>
      <c r="C20" s="69"/>
      <c r="D20" s="45"/>
      <c r="E20" s="97" t="s">
        <v>242</v>
      </c>
      <c r="F20" s="41"/>
      <c r="G20" s="42"/>
      <c r="H20" s="42"/>
      <c r="I20" s="43"/>
      <c r="J20" s="97" t="s">
        <v>244</v>
      </c>
      <c r="K20" s="69"/>
      <c r="L20" s="45"/>
      <c r="M20" s="37"/>
    </row>
    <row r="21" spans="2:13" ht="12.75">
      <c r="B21" s="97" t="s">
        <v>78</v>
      </c>
      <c r="C21" s="70"/>
      <c r="D21" s="39"/>
      <c r="E21" s="39"/>
      <c r="F21" s="46" t="s">
        <v>16</v>
      </c>
      <c r="G21" s="97" t="s">
        <v>244</v>
      </c>
      <c r="H21" s="97" t="s">
        <v>245</v>
      </c>
      <c r="I21" s="97" t="s">
        <v>247</v>
      </c>
      <c r="J21" s="116" t="s">
        <v>226</v>
      </c>
      <c r="K21" s="108"/>
      <c r="L21" s="71"/>
      <c r="M21" s="346" t="s">
        <v>251</v>
      </c>
    </row>
    <row r="22" spans="2:13" ht="12.75">
      <c r="B22" s="75">
        <v>41</v>
      </c>
      <c r="C22" s="72"/>
      <c r="D22" s="73"/>
      <c r="E22" s="73"/>
      <c r="F22" s="74"/>
      <c r="G22" s="42"/>
      <c r="H22" s="42"/>
      <c r="I22" s="52"/>
      <c r="J22" s="72"/>
      <c r="K22" s="72"/>
      <c r="L22" s="72"/>
      <c r="M22" s="75">
        <v>62</v>
      </c>
    </row>
    <row r="23" spans="2:13" ht="12.75">
      <c r="B23" s="100"/>
      <c r="C23" s="77"/>
      <c r="D23" s="73"/>
      <c r="E23" s="73"/>
      <c r="F23" s="46" t="s">
        <v>17</v>
      </c>
      <c r="G23" s="97" t="s">
        <v>248</v>
      </c>
      <c r="H23" s="97" t="s">
        <v>249</v>
      </c>
      <c r="I23" s="97"/>
      <c r="J23" s="72"/>
      <c r="K23" s="72"/>
      <c r="L23" s="73"/>
      <c r="M23" s="78"/>
    </row>
    <row r="24" spans="2:13" ht="13.5">
      <c r="B24" s="93"/>
      <c r="C24" s="62"/>
      <c r="D24" s="39"/>
      <c r="E24" s="97" t="s">
        <v>248</v>
      </c>
      <c r="F24" s="58"/>
      <c r="G24" s="42"/>
      <c r="H24" s="42"/>
      <c r="I24" s="43"/>
      <c r="J24" s="47" t="s">
        <v>107</v>
      </c>
      <c r="K24" s="108"/>
      <c r="L24" s="39"/>
      <c r="M24" s="80"/>
    </row>
    <row r="25" spans="2:13" ht="12" customHeight="1">
      <c r="B25" s="80"/>
      <c r="C25" s="39"/>
      <c r="D25" s="45"/>
      <c r="E25" s="39"/>
      <c r="F25" s="46" t="s">
        <v>18</v>
      </c>
      <c r="G25" s="47" t="s">
        <v>107</v>
      </c>
      <c r="H25" s="67" t="s">
        <v>250</v>
      </c>
      <c r="I25" s="67"/>
      <c r="J25" s="113" t="s">
        <v>82</v>
      </c>
      <c r="K25" s="69"/>
      <c r="L25" s="39"/>
      <c r="M25" s="80"/>
    </row>
    <row r="26" spans="2:13" ht="12.75">
      <c r="B26" s="80"/>
      <c r="C26" s="39"/>
      <c r="D26" s="97" t="s">
        <v>253</v>
      </c>
      <c r="E26" s="62"/>
      <c r="F26" s="51"/>
      <c r="G26" s="37"/>
      <c r="H26" s="42"/>
      <c r="I26" s="52"/>
      <c r="J26" s="109"/>
      <c r="K26" s="98" t="s">
        <v>251</v>
      </c>
      <c r="L26" s="39"/>
      <c r="M26" s="80"/>
    </row>
    <row r="27" spans="2:13" ht="14.25" customHeight="1">
      <c r="B27" s="80"/>
      <c r="C27" s="45"/>
      <c r="D27" s="54" t="s">
        <v>110</v>
      </c>
      <c r="E27" s="39"/>
      <c r="F27" s="55" t="s">
        <v>19</v>
      </c>
      <c r="G27" s="98" t="s">
        <v>251</v>
      </c>
      <c r="H27" s="98" t="s">
        <v>252</v>
      </c>
      <c r="I27" s="98" t="s">
        <v>246</v>
      </c>
      <c r="J27" s="108"/>
      <c r="K27" s="113" t="s">
        <v>84</v>
      </c>
      <c r="L27" s="45"/>
      <c r="M27" s="63"/>
    </row>
    <row r="28" spans="2:13" ht="12.75">
      <c r="B28" s="80"/>
      <c r="C28" s="45"/>
      <c r="D28" s="45"/>
      <c r="E28" s="97" t="s">
        <v>253</v>
      </c>
      <c r="F28" s="41"/>
      <c r="G28" s="37"/>
      <c r="H28" s="42"/>
      <c r="I28" s="43"/>
      <c r="J28" s="98" t="s">
        <v>251</v>
      </c>
      <c r="K28" s="114"/>
      <c r="L28" s="45"/>
      <c r="M28" s="63"/>
    </row>
    <row r="29" spans="2:13" ht="12.75">
      <c r="B29" s="80"/>
      <c r="C29" s="45"/>
      <c r="D29" s="39"/>
      <c r="E29" s="39"/>
      <c r="F29" s="46" t="s">
        <v>20</v>
      </c>
      <c r="G29" s="97" t="s">
        <v>253</v>
      </c>
      <c r="H29" s="97" t="s">
        <v>254</v>
      </c>
      <c r="I29" s="97"/>
      <c r="J29" s="116" t="s">
        <v>226</v>
      </c>
      <c r="K29" s="109"/>
      <c r="L29" s="45"/>
      <c r="M29" s="63"/>
    </row>
    <row r="30" spans="2:13" ht="16.5" customHeight="1">
      <c r="B30" s="80"/>
      <c r="C30" s="97" t="s">
        <v>78</v>
      </c>
      <c r="D30" s="62"/>
      <c r="E30" s="39"/>
      <c r="F30" s="51"/>
      <c r="G30" s="42"/>
      <c r="H30" s="42"/>
      <c r="I30" s="52"/>
      <c r="J30" s="108"/>
      <c r="K30" s="109"/>
      <c r="L30" s="98" t="s">
        <v>251</v>
      </c>
      <c r="M30" s="80"/>
    </row>
    <row r="31" spans="2:13" ht="12.75">
      <c r="B31" s="93"/>
      <c r="C31" s="45" t="s">
        <v>105</v>
      </c>
      <c r="D31" s="39"/>
      <c r="E31" s="39"/>
      <c r="F31" s="55" t="s">
        <v>21</v>
      </c>
      <c r="G31" s="97" t="s">
        <v>78</v>
      </c>
      <c r="H31" s="97" t="s">
        <v>255</v>
      </c>
      <c r="I31" s="97"/>
      <c r="J31" s="108"/>
      <c r="K31" s="109"/>
      <c r="L31" s="39" t="s">
        <v>226</v>
      </c>
      <c r="M31" s="63"/>
    </row>
    <row r="32" spans="2:13" ht="12.75">
      <c r="B32" s="93"/>
      <c r="C32" s="53"/>
      <c r="D32" s="39"/>
      <c r="E32" s="97" t="s">
        <v>78</v>
      </c>
      <c r="F32" s="41"/>
      <c r="G32" s="42"/>
      <c r="H32" s="42"/>
      <c r="I32" s="43"/>
      <c r="J32" s="337" t="s">
        <v>256</v>
      </c>
      <c r="K32" s="109"/>
      <c r="L32" s="38"/>
      <c r="M32" s="63"/>
    </row>
    <row r="33" spans="2:13" ht="12.75">
      <c r="B33" s="93"/>
      <c r="C33" s="53"/>
      <c r="D33" s="45"/>
      <c r="E33" s="39"/>
      <c r="F33" s="46" t="s">
        <v>22</v>
      </c>
      <c r="G33" s="337" t="s">
        <v>256</v>
      </c>
      <c r="H33" s="337" t="s">
        <v>257</v>
      </c>
      <c r="I33" s="99"/>
      <c r="J33" s="113" t="s">
        <v>82</v>
      </c>
      <c r="K33" s="114"/>
      <c r="L33" s="38"/>
      <c r="M33" s="63"/>
    </row>
    <row r="34" spans="2:13" ht="12.75">
      <c r="B34" s="93"/>
      <c r="C34" s="53"/>
      <c r="D34" s="97" t="s">
        <v>78</v>
      </c>
      <c r="E34" s="62"/>
      <c r="F34" s="51"/>
      <c r="G34" s="42"/>
      <c r="H34" s="42"/>
      <c r="I34" s="52"/>
      <c r="J34" s="109"/>
      <c r="K34" s="337" t="s">
        <v>256</v>
      </c>
      <c r="L34" s="49"/>
      <c r="M34" s="81"/>
    </row>
    <row r="35" spans="2:13" ht="13.5">
      <c r="B35" s="93"/>
      <c r="C35" s="38"/>
      <c r="D35" s="54" t="s">
        <v>301</v>
      </c>
      <c r="E35" s="39"/>
      <c r="F35" s="55" t="s">
        <v>23</v>
      </c>
      <c r="G35" s="47" t="s">
        <v>258</v>
      </c>
      <c r="H35" s="36" t="s">
        <v>259</v>
      </c>
      <c r="I35" s="36"/>
      <c r="J35" s="108"/>
      <c r="K35" s="69" t="s">
        <v>226</v>
      </c>
      <c r="L35" s="38"/>
      <c r="M35" s="81"/>
    </row>
    <row r="36" spans="2:13" ht="13.5">
      <c r="B36" s="93"/>
      <c r="C36" s="38"/>
      <c r="D36" s="45"/>
      <c r="E36" s="47" t="s">
        <v>258</v>
      </c>
      <c r="F36" s="41"/>
      <c r="G36" s="42"/>
      <c r="H36" s="42"/>
      <c r="I36" s="43"/>
      <c r="J36" s="98" t="s">
        <v>260</v>
      </c>
      <c r="K36" s="69"/>
      <c r="L36" s="38"/>
      <c r="M36" s="81"/>
    </row>
    <row r="37" spans="2:13" ht="13.5" thickBot="1">
      <c r="B37" s="101"/>
      <c r="C37" s="38"/>
      <c r="D37" s="39"/>
      <c r="E37" s="39"/>
      <c r="F37" s="46" t="s">
        <v>24</v>
      </c>
      <c r="G37" s="98" t="s">
        <v>260</v>
      </c>
      <c r="H37" s="98" t="s">
        <v>261</v>
      </c>
      <c r="I37" s="98" t="s">
        <v>246</v>
      </c>
      <c r="J37" s="116" t="s">
        <v>226</v>
      </c>
      <c r="K37" s="118"/>
      <c r="L37" s="38"/>
      <c r="M37" s="81"/>
    </row>
    <row r="38" spans="2:13" ht="14.25" customHeight="1">
      <c r="B38" s="82" t="s">
        <v>264</v>
      </c>
      <c r="C38" s="1"/>
      <c r="D38" s="2"/>
      <c r="E38" s="31"/>
      <c r="F38" s="83"/>
      <c r="G38" s="31"/>
      <c r="H38" s="31"/>
      <c r="I38" s="84"/>
      <c r="J38" s="90"/>
      <c r="K38" s="90"/>
      <c r="L38" s="1"/>
      <c r="M38" s="347" t="s">
        <v>278</v>
      </c>
    </row>
    <row r="39" spans="2:13" ht="14.25" thickBot="1">
      <c r="B39" s="86">
        <v>40</v>
      </c>
      <c r="C39" s="31"/>
      <c r="D39" s="33"/>
      <c r="E39" s="34"/>
      <c r="F39" s="35">
        <v>17</v>
      </c>
      <c r="G39" s="97" t="s">
        <v>262</v>
      </c>
      <c r="H39" s="97" t="s">
        <v>263</v>
      </c>
      <c r="I39" s="97" t="s">
        <v>247</v>
      </c>
      <c r="J39" s="120"/>
      <c r="K39" s="120"/>
      <c r="L39" s="33"/>
      <c r="M39" s="87">
        <v>62</v>
      </c>
    </row>
    <row r="40" spans="2:13" ht="13.5">
      <c r="B40" s="104"/>
      <c r="C40" s="38"/>
      <c r="D40" s="39"/>
      <c r="E40" s="47" t="s">
        <v>93</v>
      </c>
      <c r="F40" s="41"/>
      <c r="G40" s="42"/>
      <c r="H40" s="42"/>
      <c r="I40" s="43"/>
      <c r="J40" s="97" t="s">
        <v>262</v>
      </c>
      <c r="K40" s="118"/>
      <c r="L40" s="38"/>
      <c r="M40" s="63"/>
    </row>
    <row r="41" spans="2:13" ht="13.5">
      <c r="B41" s="93"/>
      <c r="C41" s="38"/>
      <c r="D41" s="45"/>
      <c r="E41" s="38"/>
      <c r="F41" s="46" t="s">
        <v>25</v>
      </c>
      <c r="G41" s="47" t="s">
        <v>93</v>
      </c>
      <c r="H41" s="338" t="s">
        <v>198</v>
      </c>
      <c r="I41" s="339" t="s">
        <v>246</v>
      </c>
      <c r="J41" s="113" t="s">
        <v>80</v>
      </c>
      <c r="K41" s="119"/>
      <c r="L41" s="38"/>
      <c r="M41" s="63"/>
    </row>
    <row r="42" spans="2:13" ht="12.75">
      <c r="B42" s="93"/>
      <c r="C42" s="38"/>
      <c r="D42" s="97" t="s">
        <v>264</v>
      </c>
      <c r="E42" s="49"/>
      <c r="F42" s="51"/>
      <c r="G42" s="340"/>
      <c r="H42" s="341"/>
      <c r="I42" s="342"/>
      <c r="J42" s="109"/>
      <c r="K42" s="98" t="s">
        <v>89</v>
      </c>
      <c r="L42" s="38"/>
      <c r="M42" s="63"/>
    </row>
    <row r="43" spans="2:13" ht="12.75">
      <c r="B43" s="93"/>
      <c r="C43" s="53"/>
      <c r="D43" s="54" t="s">
        <v>110</v>
      </c>
      <c r="E43" s="38"/>
      <c r="F43" s="55" t="s">
        <v>26</v>
      </c>
      <c r="G43" s="97" t="s">
        <v>264</v>
      </c>
      <c r="H43" s="97" t="s">
        <v>265</v>
      </c>
      <c r="I43" s="97"/>
      <c r="J43" s="108"/>
      <c r="K43" s="115" t="s">
        <v>84</v>
      </c>
      <c r="L43" s="49"/>
      <c r="M43" s="63"/>
    </row>
    <row r="44" spans="2:13" ht="12.75">
      <c r="B44" s="93"/>
      <c r="C44" s="53"/>
      <c r="D44" s="45"/>
      <c r="E44" s="97" t="s">
        <v>264</v>
      </c>
      <c r="F44" s="58"/>
      <c r="G44" s="37"/>
      <c r="H44" s="42"/>
      <c r="I44" s="43"/>
      <c r="J44" s="98" t="s">
        <v>89</v>
      </c>
      <c r="K44" s="114"/>
      <c r="L44" s="38"/>
      <c r="M44" s="63"/>
    </row>
    <row r="45" spans="2:13" ht="12.75">
      <c r="B45" s="93"/>
      <c r="C45" s="53"/>
      <c r="D45" s="39"/>
      <c r="E45" s="38"/>
      <c r="F45" s="60" t="s">
        <v>27</v>
      </c>
      <c r="G45" s="98" t="s">
        <v>89</v>
      </c>
      <c r="H45" s="98" t="s">
        <v>266</v>
      </c>
      <c r="I45" s="98"/>
      <c r="J45" s="116" t="s">
        <v>297</v>
      </c>
      <c r="K45" s="109"/>
      <c r="L45" s="38"/>
      <c r="M45" s="63"/>
    </row>
    <row r="46" spans="2:13" ht="12.75">
      <c r="B46" s="93"/>
      <c r="C46" s="97" t="s">
        <v>264</v>
      </c>
      <c r="D46" s="62"/>
      <c r="E46" s="38"/>
      <c r="F46" s="51"/>
      <c r="G46" s="42"/>
      <c r="H46" s="42"/>
      <c r="I46" s="52"/>
      <c r="J46" s="108"/>
      <c r="K46" s="109"/>
      <c r="L46" s="97" t="s">
        <v>267</v>
      </c>
      <c r="M46" s="63"/>
    </row>
    <row r="47" spans="2:13" ht="12.75">
      <c r="B47" s="80"/>
      <c r="C47" s="45" t="s">
        <v>110</v>
      </c>
      <c r="D47" s="39"/>
      <c r="E47" s="38"/>
      <c r="F47" s="55" t="s">
        <v>28</v>
      </c>
      <c r="G47" s="97" t="s">
        <v>267</v>
      </c>
      <c r="H47" s="97" t="s">
        <v>268</v>
      </c>
      <c r="I47" s="97" t="s">
        <v>246</v>
      </c>
      <c r="J47" s="108"/>
      <c r="K47" s="109"/>
      <c r="L47" s="54" t="s">
        <v>82</v>
      </c>
      <c r="M47" s="63"/>
    </row>
    <row r="48" spans="2:13" ht="12.75">
      <c r="B48" s="80"/>
      <c r="C48" s="45"/>
      <c r="D48" s="39"/>
      <c r="E48" s="97" t="s">
        <v>269</v>
      </c>
      <c r="F48" s="65"/>
      <c r="G48" s="42"/>
      <c r="H48" s="42"/>
      <c r="I48" s="43"/>
      <c r="J48" s="97" t="s">
        <v>267</v>
      </c>
      <c r="K48" s="109"/>
      <c r="L48" s="45"/>
      <c r="M48" s="63"/>
    </row>
    <row r="49" spans="2:13" ht="12.75">
      <c r="B49" s="80"/>
      <c r="C49" s="45"/>
      <c r="D49" s="45"/>
      <c r="E49" s="39"/>
      <c r="F49" s="46" t="s">
        <v>29</v>
      </c>
      <c r="G49" s="97" t="s">
        <v>269</v>
      </c>
      <c r="H49" s="97" t="s">
        <v>270</v>
      </c>
      <c r="I49" s="97"/>
      <c r="J49" s="113" t="s">
        <v>80</v>
      </c>
      <c r="K49" s="114"/>
      <c r="L49" s="45"/>
      <c r="M49" s="63"/>
    </row>
    <row r="50" spans="2:13" ht="12.75">
      <c r="B50" s="80"/>
      <c r="C50" s="45"/>
      <c r="D50" s="97" t="s">
        <v>269</v>
      </c>
      <c r="E50" s="62"/>
      <c r="F50" s="51"/>
      <c r="G50" s="42"/>
      <c r="H50" s="42"/>
      <c r="I50" s="52"/>
      <c r="J50" s="109"/>
      <c r="K50" s="97" t="s">
        <v>267</v>
      </c>
      <c r="L50" s="59"/>
      <c r="M50" s="63"/>
    </row>
    <row r="51" spans="2:13" ht="13.5">
      <c r="B51" s="80"/>
      <c r="C51" s="39"/>
      <c r="D51" s="54" t="s">
        <v>110</v>
      </c>
      <c r="E51" s="39"/>
      <c r="F51" s="55" t="s">
        <v>30</v>
      </c>
      <c r="G51" s="47" t="s">
        <v>271</v>
      </c>
      <c r="H51" s="67" t="s">
        <v>272</v>
      </c>
      <c r="I51" s="67"/>
      <c r="J51" s="108"/>
      <c r="K51" s="115" t="s">
        <v>84</v>
      </c>
      <c r="L51" s="39"/>
      <c r="M51" s="89"/>
    </row>
    <row r="52" spans="2:13" ht="13.5">
      <c r="B52" s="93"/>
      <c r="C52" s="69"/>
      <c r="D52" s="45"/>
      <c r="E52" s="47" t="s">
        <v>271</v>
      </c>
      <c r="F52" s="41"/>
      <c r="G52" s="42"/>
      <c r="H52" s="42"/>
      <c r="I52" s="43"/>
      <c r="J52" s="97" t="s">
        <v>273</v>
      </c>
      <c r="K52" s="69"/>
      <c r="L52" s="45"/>
      <c r="M52" s="63"/>
    </row>
    <row r="53" spans="2:14" ht="12.75">
      <c r="B53" s="345" t="s">
        <v>264</v>
      </c>
      <c r="C53" s="70"/>
      <c r="D53" s="39"/>
      <c r="E53" s="39"/>
      <c r="F53" s="46" t="s">
        <v>31</v>
      </c>
      <c r="G53" s="97" t="s">
        <v>273</v>
      </c>
      <c r="H53" s="97" t="s">
        <v>129</v>
      </c>
      <c r="I53" s="97"/>
      <c r="J53" s="116" t="s">
        <v>80</v>
      </c>
      <c r="K53" s="108"/>
      <c r="L53" s="71"/>
      <c r="M53" s="343" t="s">
        <v>278</v>
      </c>
      <c r="N53" s="344"/>
    </row>
    <row r="54" spans="2:13" ht="12.75">
      <c r="B54" s="90">
        <v>42</v>
      </c>
      <c r="C54" s="77"/>
      <c r="D54" s="73"/>
      <c r="E54" s="73"/>
      <c r="F54" s="74"/>
      <c r="G54" s="42"/>
      <c r="H54" s="42"/>
      <c r="I54" s="52"/>
      <c r="J54" s="72"/>
      <c r="K54" s="72"/>
      <c r="L54" s="72"/>
      <c r="M54" s="91">
        <v>64</v>
      </c>
    </row>
    <row r="55" spans="2:13" ht="12.75">
      <c r="B55" s="76"/>
      <c r="C55" s="77"/>
      <c r="D55" s="73"/>
      <c r="E55" s="73"/>
      <c r="F55" s="46" t="s">
        <v>32</v>
      </c>
      <c r="G55" s="97" t="s">
        <v>96</v>
      </c>
      <c r="H55" s="97" t="s">
        <v>241</v>
      </c>
      <c r="I55" s="97" t="s">
        <v>246</v>
      </c>
      <c r="J55" s="72"/>
      <c r="K55" s="72"/>
      <c r="L55" s="73"/>
      <c r="M55" s="92"/>
    </row>
    <row r="56" spans="2:13" ht="13.5">
      <c r="B56" s="37"/>
      <c r="C56" s="62"/>
      <c r="D56" s="39"/>
      <c r="E56" s="47" t="s">
        <v>274</v>
      </c>
      <c r="F56" s="58"/>
      <c r="G56" s="42"/>
      <c r="H56" s="42"/>
      <c r="I56" s="43"/>
      <c r="J56" s="97" t="s">
        <v>96</v>
      </c>
      <c r="K56" s="108"/>
      <c r="L56" s="39"/>
      <c r="M56" s="93"/>
    </row>
    <row r="57" spans="2:13" ht="13.5">
      <c r="B57" s="63"/>
      <c r="C57" s="39"/>
      <c r="D57" s="45"/>
      <c r="E57" s="39"/>
      <c r="F57" s="46" t="s">
        <v>33</v>
      </c>
      <c r="G57" s="47" t="s">
        <v>274</v>
      </c>
      <c r="H57" s="67" t="s">
        <v>275</v>
      </c>
      <c r="I57" s="67"/>
      <c r="J57" s="113" t="s">
        <v>84</v>
      </c>
      <c r="K57" s="69"/>
      <c r="L57" s="39"/>
      <c r="M57" s="93"/>
    </row>
    <row r="58" spans="2:13" ht="13.5">
      <c r="B58" s="63"/>
      <c r="C58" s="39"/>
      <c r="D58" s="47" t="s">
        <v>274</v>
      </c>
      <c r="E58" s="62"/>
      <c r="F58" s="51"/>
      <c r="G58" s="37"/>
      <c r="H58" s="42"/>
      <c r="I58" s="52"/>
      <c r="J58" s="109"/>
      <c r="K58" s="97" t="s">
        <v>96</v>
      </c>
      <c r="L58" s="39"/>
      <c r="M58" s="93"/>
    </row>
    <row r="59" spans="2:13" ht="12.75">
      <c r="B59" s="63"/>
      <c r="C59" s="45"/>
      <c r="D59" s="54" t="s">
        <v>301</v>
      </c>
      <c r="E59" s="39"/>
      <c r="F59" s="55" t="s">
        <v>34</v>
      </c>
      <c r="G59" s="96" t="s">
        <v>95</v>
      </c>
      <c r="H59" s="96" t="s">
        <v>203</v>
      </c>
      <c r="I59" s="96"/>
      <c r="J59" s="108"/>
      <c r="K59" s="113" t="s">
        <v>80</v>
      </c>
      <c r="L59" s="45"/>
      <c r="M59" s="37"/>
    </row>
    <row r="60" spans="2:13" ht="12.75">
      <c r="B60" s="63"/>
      <c r="C60" s="45"/>
      <c r="D60" s="45"/>
      <c r="E60" s="97" t="s">
        <v>276</v>
      </c>
      <c r="F60" s="41"/>
      <c r="G60" s="37"/>
      <c r="H60" s="42"/>
      <c r="I60" s="43"/>
      <c r="J60" s="96" t="s">
        <v>95</v>
      </c>
      <c r="K60" s="114"/>
      <c r="L60" s="45"/>
      <c r="M60" s="37"/>
    </row>
    <row r="61" spans="2:13" ht="12.75">
      <c r="B61" s="63"/>
      <c r="C61" s="45"/>
      <c r="D61" s="39"/>
      <c r="E61" s="39"/>
      <c r="F61" s="46" t="s">
        <v>35</v>
      </c>
      <c r="G61" s="97" t="s">
        <v>276</v>
      </c>
      <c r="H61" s="97" t="s">
        <v>277</v>
      </c>
      <c r="I61" s="97"/>
      <c r="J61" s="116" t="s">
        <v>80</v>
      </c>
      <c r="K61" s="109"/>
      <c r="L61" s="45"/>
      <c r="M61" s="37"/>
    </row>
    <row r="62" spans="2:13" ht="12.75">
      <c r="B62" s="63"/>
      <c r="C62" s="97" t="s">
        <v>165</v>
      </c>
      <c r="D62" s="62"/>
      <c r="E62" s="39"/>
      <c r="F62" s="51"/>
      <c r="G62" s="42"/>
      <c r="H62" s="42"/>
      <c r="I62" s="52"/>
      <c r="J62" s="108"/>
      <c r="K62" s="109"/>
      <c r="L62" s="97" t="s">
        <v>278</v>
      </c>
      <c r="M62" s="93"/>
    </row>
    <row r="63" spans="2:13" ht="12.75">
      <c r="B63" s="37"/>
      <c r="C63" s="45" t="s">
        <v>105</v>
      </c>
      <c r="D63" s="39"/>
      <c r="E63" s="39"/>
      <c r="F63" s="55" t="s">
        <v>36</v>
      </c>
      <c r="G63" s="97" t="s">
        <v>278</v>
      </c>
      <c r="H63" s="97" t="s">
        <v>279</v>
      </c>
      <c r="I63" s="97" t="s">
        <v>246</v>
      </c>
      <c r="J63" s="108"/>
      <c r="K63" s="109"/>
      <c r="L63" s="39" t="s">
        <v>91</v>
      </c>
      <c r="M63" s="37"/>
    </row>
    <row r="64" spans="2:13" ht="12.75">
      <c r="B64" s="37"/>
      <c r="C64" s="53"/>
      <c r="D64" s="39"/>
      <c r="E64" s="97" t="s">
        <v>280</v>
      </c>
      <c r="F64" s="41"/>
      <c r="G64" s="42"/>
      <c r="H64" s="42"/>
      <c r="I64" s="43"/>
      <c r="J64" s="97" t="s">
        <v>278</v>
      </c>
      <c r="K64" s="109"/>
      <c r="L64" s="38"/>
      <c r="M64" s="37"/>
    </row>
    <row r="65" spans="2:13" ht="12.75">
      <c r="B65" s="37"/>
      <c r="C65" s="53"/>
      <c r="D65" s="45"/>
      <c r="E65" s="39"/>
      <c r="F65" s="46" t="s">
        <v>37</v>
      </c>
      <c r="G65" s="97" t="s">
        <v>280</v>
      </c>
      <c r="H65" s="97" t="s">
        <v>206</v>
      </c>
      <c r="I65" s="97"/>
      <c r="J65" s="113" t="s">
        <v>80</v>
      </c>
      <c r="K65" s="114"/>
      <c r="L65" s="38"/>
      <c r="M65" s="37"/>
    </row>
    <row r="66" spans="2:12" ht="12.75">
      <c r="B66" s="37"/>
      <c r="C66" s="53"/>
      <c r="D66" s="97" t="s">
        <v>165</v>
      </c>
      <c r="E66" s="62"/>
      <c r="F66" s="51"/>
      <c r="G66" s="42"/>
      <c r="H66" s="42"/>
      <c r="I66" s="52"/>
      <c r="J66" s="109"/>
      <c r="K66" s="97" t="s">
        <v>278</v>
      </c>
      <c r="L66" s="49"/>
    </row>
    <row r="67" spans="2:13" ht="13.5">
      <c r="B67" s="37"/>
      <c r="C67" s="38"/>
      <c r="D67" s="54" t="s">
        <v>110</v>
      </c>
      <c r="E67" s="39"/>
      <c r="F67" s="55" t="s">
        <v>38</v>
      </c>
      <c r="G67" s="47" t="s">
        <v>235</v>
      </c>
      <c r="H67" s="36"/>
      <c r="I67" s="36"/>
      <c r="J67" s="108"/>
      <c r="K67" s="69" t="s">
        <v>226</v>
      </c>
      <c r="L67" s="38"/>
      <c r="M67" s="94"/>
    </row>
    <row r="68" spans="2:13" ht="12.75">
      <c r="B68" s="37"/>
      <c r="C68" s="38"/>
      <c r="D68" s="45"/>
      <c r="E68" s="97" t="s">
        <v>165</v>
      </c>
      <c r="F68" s="41"/>
      <c r="G68" s="42"/>
      <c r="H68" s="42"/>
      <c r="I68" s="43"/>
      <c r="J68" s="97" t="s">
        <v>165</v>
      </c>
      <c r="K68" s="69"/>
      <c r="L68" s="38"/>
      <c r="M68" s="94"/>
    </row>
    <row r="69" spans="2:13" ht="12.75">
      <c r="B69" s="37"/>
      <c r="C69" s="38"/>
      <c r="D69" s="39"/>
      <c r="E69" s="39"/>
      <c r="F69" s="46" t="s">
        <v>39</v>
      </c>
      <c r="G69" s="97" t="s">
        <v>165</v>
      </c>
      <c r="H69" s="97" t="s">
        <v>281</v>
      </c>
      <c r="I69" s="97" t="s">
        <v>246</v>
      </c>
      <c r="J69" s="116"/>
      <c r="K69" s="118"/>
      <c r="L69" s="38"/>
      <c r="M69" s="94"/>
    </row>
    <row r="70" spans="3:12" ht="12.75">
      <c r="C70" s="1"/>
      <c r="D70" s="2"/>
      <c r="E70" s="31"/>
      <c r="F70" s="83"/>
      <c r="G70" s="31"/>
      <c r="H70" s="31"/>
      <c r="I70" s="84"/>
      <c r="J70" s="90"/>
      <c r="K70" s="90"/>
      <c r="L70" s="1"/>
    </row>
  </sheetData>
  <sheetProtection/>
  <mergeCells count="1">
    <mergeCell ref="M4:N4"/>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IV214"/>
  <sheetViews>
    <sheetView showGridLines="0" showZeros="0" zoomScale="50" zoomScaleNormal="50" workbookViewId="0" topLeftCell="A1">
      <selection activeCell="K5" sqref="K5"/>
    </sheetView>
  </sheetViews>
  <sheetFormatPr defaultColWidth="15.28125" defaultRowHeight="12.75"/>
  <cols>
    <col min="1" max="1" width="10.421875" style="216" customWidth="1"/>
    <col min="2" max="2" width="5.57421875" style="216" customWidth="1"/>
    <col min="3" max="3" width="18.8515625" style="216" customWidth="1"/>
    <col min="4" max="4" width="46.421875" style="216" customWidth="1"/>
    <col min="5" max="5" width="31.7109375" style="216" customWidth="1"/>
    <col min="6" max="6" width="19.28125" style="216" customWidth="1"/>
    <col min="7" max="11" width="18.57421875" style="216" customWidth="1"/>
    <col min="12" max="12" width="18.8515625" style="216" customWidth="1"/>
    <col min="13" max="13" width="4.140625" style="217" customWidth="1"/>
    <col min="14" max="15" width="14.57421875" style="136" customWidth="1"/>
    <col min="16" max="16" width="11.140625" style="210" hidden="1" customWidth="1"/>
    <col min="17" max="17" width="24.8515625" style="210" hidden="1" customWidth="1"/>
    <col min="18" max="18" width="18.8515625" style="210" hidden="1" customWidth="1"/>
    <col min="19" max="25" width="14.57421875" style="210" hidden="1" customWidth="1"/>
    <col min="26" max="26" width="24.421875" style="210" hidden="1" customWidth="1"/>
    <col min="27" max="27" width="20.421875" style="210" hidden="1" customWidth="1"/>
    <col min="28" max="33" width="15.28125" style="210" hidden="1" customWidth="1"/>
    <col min="34" max="205" width="15.28125" style="136" customWidth="1"/>
    <col min="206" max="206" width="3.140625" style="136" customWidth="1"/>
    <col min="207" max="16384" width="15.28125" style="136" customWidth="1"/>
  </cols>
  <sheetData>
    <row r="1" spans="1:256" ht="45.75" customHeight="1">
      <c r="A1" s="132"/>
      <c r="B1" s="132"/>
      <c r="C1" s="132"/>
      <c r="D1" s="132"/>
      <c r="E1" s="132"/>
      <c r="F1" s="132"/>
      <c r="G1" s="132"/>
      <c r="H1" s="317" t="s">
        <v>111</v>
      </c>
      <c r="I1" s="317"/>
      <c r="J1" s="317"/>
      <c r="K1" s="317"/>
      <c r="L1" s="317"/>
      <c r="M1" s="133"/>
      <c r="N1" s="134"/>
      <c r="O1" s="134"/>
      <c r="P1" s="135"/>
      <c r="Q1" s="135"/>
      <c r="R1" s="135"/>
      <c r="S1" s="135"/>
      <c r="T1" s="135"/>
      <c r="U1" s="135"/>
      <c r="V1" s="135"/>
      <c r="W1" s="135"/>
      <c r="X1" s="135"/>
      <c r="Y1" s="135"/>
      <c r="Z1" s="135"/>
      <c r="AA1" s="135"/>
      <c r="AB1" s="135"/>
      <c r="AC1" s="135"/>
      <c r="AD1" s="135"/>
      <c r="AE1" s="135"/>
      <c r="AF1" s="135"/>
      <c r="AG1" s="135"/>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49.5" customHeight="1">
      <c r="A2" s="132"/>
      <c r="B2" s="132"/>
      <c r="C2" s="132"/>
      <c r="D2" s="132"/>
      <c r="E2" s="132"/>
      <c r="F2" s="132"/>
      <c r="G2" s="132"/>
      <c r="H2" s="318"/>
      <c r="I2" s="138" t="s">
        <v>112</v>
      </c>
      <c r="J2" s="138"/>
      <c r="K2" s="139"/>
      <c r="L2" s="140"/>
      <c r="M2" s="133"/>
      <c r="N2" s="134"/>
      <c r="O2" s="134"/>
      <c r="P2" s="141" t="str">
        <f>'[4]vnos podatkov'!$A$6</f>
        <v>OP 8-11 - MINI TENIS</v>
      </c>
      <c r="Q2" s="142"/>
      <c r="R2" s="142"/>
      <c r="S2" s="135"/>
      <c r="T2" s="135"/>
      <c r="U2" s="135"/>
      <c r="V2" s="135"/>
      <c r="W2" s="135"/>
      <c r="X2" s="135"/>
      <c r="Y2" s="135"/>
      <c r="Z2" s="135"/>
      <c r="AA2" s="135"/>
      <c r="AB2" s="135"/>
      <c r="AC2" s="135"/>
      <c r="AD2" s="135"/>
      <c r="AE2" s="135"/>
      <c r="AF2" s="135"/>
      <c r="AG2" s="135"/>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row>
    <row r="3" spans="1:256" ht="49.5" customHeight="1">
      <c r="A3" s="132"/>
      <c r="B3" s="132"/>
      <c r="C3" s="132"/>
      <c r="D3" s="132"/>
      <c r="E3" s="132"/>
      <c r="F3" s="132"/>
      <c r="G3" s="132"/>
      <c r="H3" s="318"/>
      <c r="I3" s="143" t="s">
        <v>113</v>
      </c>
      <c r="J3" s="143"/>
      <c r="K3" s="144"/>
      <c r="L3" s="139">
        <f>'[4]vnos podatkov'!$B$8</f>
        <v>0</v>
      </c>
      <c r="M3" s="133"/>
      <c r="N3" s="134"/>
      <c r="O3" s="134"/>
      <c r="P3" s="145">
        <f>'[4]vnos podatkov'!$A$8</f>
        <v>0</v>
      </c>
      <c r="Q3" s="145">
        <f>'[4]vnos podatkov'!$B$8</f>
        <v>0</v>
      </c>
      <c r="R3" s="145">
        <f>'[4]vnos podatkov'!$A$10</f>
        <v>0</v>
      </c>
      <c r="S3" s="135"/>
      <c r="T3" s="135"/>
      <c r="U3" s="135"/>
      <c r="V3" s="135"/>
      <c r="W3" s="135"/>
      <c r="X3" s="135"/>
      <c r="Y3" s="135"/>
      <c r="Z3" s="135"/>
      <c r="AA3" s="135"/>
      <c r="AB3" s="135"/>
      <c r="AC3" s="135"/>
      <c r="AD3" s="135"/>
      <c r="AE3" s="135"/>
      <c r="AF3" s="135"/>
      <c r="AG3" s="135"/>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row>
    <row r="4" spans="1:256" ht="49.5" customHeight="1">
      <c r="A4" s="132"/>
      <c r="B4" s="132"/>
      <c r="C4" s="319" t="s">
        <v>114</v>
      </c>
      <c r="D4" s="319"/>
      <c r="E4" s="320" t="str">
        <f>'[4]vnos podatkov'!$C$10</f>
        <v>TK LUKA KOPER</v>
      </c>
      <c r="F4" s="320" t="str">
        <f>'[4]vnos podatkov'!$C$10</f>
        <v>TK LUKA KOPER</v>
      </c>
      <c r="G4" s="321" t="str">
        <f>'[4]vnos podatkov'!$C$10</f>
        <v>TK LUKA KOPER</v>
      </c>
      <c r="H4" s="321" t="str">
        <f>'[4]vnos podatkov'!$C$10</f>
        <v>TK LUKA KOPER</v>
      </c>
      <c r="I4" s="148" t="s">
        <v>115</v>
      </c>
      <c r="J4" s="149"/>
      <c r="K4" s="150"/>
      <c r="L4" s="151"/>
      <c r="M4" s="133"/>
      <c r="N4" s="134"/>
      <c r="O4" s="134"/>
      <c r="P4" s="135"/>
      <c r="Q4" s="135"/>
      <c r="R4" s="135"/>
      <c r="S4" s="135"/>
      <c r="T4" s="135"/>
      <c r="U4" s="135"/>
      <c r="V4" s="135"/>
      <c r="W4" s="135"/>
      <c r="X4" s="135"/>
      <c r="Y4" s="135"/>
      <c r="Z4" s="135"/>
      <c r="AA4" s="135"/>
      <c r="AB4" s="135"/>
      <c r="AC4" s="135"/>
      <c r="AD4" s="135"/>
      <c r="AE4" s="135"/>
      <c r="AF4" s="135"/>
      <c r="AG4" s="135"/>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256" ht="49.5" customHeight="1">
      <c r="A5" s="132"/>
      <c r="B5" s="132"/>
      <c r="C5" s="319" t="s">
        <v>116</v>
      </c>
      <c r="D5" s="319"/>
      <c r="E5" s="320" t="str">
        <f>'[4]vnos podatkov'!$A$6</f>
        <v>OP 8-11 - MINI TENIS</v>
      </c>
      <c r="F5" s="320"/>
      <c r="G5" s="321"/>
      <c r="H5" s="321"/>
      <c r="I5" s="322" t="s">
        <v>117</v>
      </c>
      <c r="J5" s="322"/>
      <c r="K5" s="152"/>
      <c r="L5" s="140"/>
      <c r="M5" s="133"/>
      <c r="N5" s="134"/>
      <c r="O5" s="134"/>
      <c r="P5" s="135"/>
      <c r="Q5" s="135"/>
      <c r="R5" s="135"/>
      <c r="S5" s="135"/>
      <c r="T5" s="135"/>
      <c r="U5" s="135"/>
      <c r="V5" s="135"/>
      <c r="W5" s="135"/>
      <c r="X5" s="135"/>
      <c r="Y5" s="135"/>
      <c r="Z5" s="135"/>
      <c r="AA5" s="135"/>
      <c r="AB5" s="135"/>
      <c r="AC5" s="135"/>
      <c r="AD5" s="135"/>
      <c r="AE5" s="135"/>
      <c r="AF5" s="135"/>
      <c r="AG5" s="135"/>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row>
    <row r="6" spans="1:256" ht="49.5" customHeight="1" thickBot="1">
      <c r="A6" s="132"/>
      <c r="B6" s="132"/>
      <c r="C6" s="146"/>
      <c r="D6" s="146"/>
      <c r="E6" s="147"/>
      <c r="F6" s="147"/>
      <c r="G6" s="147"/>
      <c r="H6" s="147"/>
      <c r="I6" s="148"/>
      <c r="J6" s="148"/>
      <c r="K6" s="152"/>
      <c r="L6" s="140"/>
      <c r="M6" s="133"/>
      <c r="N6" s="134"/>
      <c r="O6" s="134"/>
      <c r="P6" s="135"/>
      <c r="Q6" s="135"/>
      <c r="R6" s="135"/>
      <c r="S6" s="135"/>
      <c r="T6" s="135"/>
      <c r="U6" s="135"/>
      <c r="V6" s="135"/>
      <c r="W6" s="135"/>
      <c r="X6" s="135"/>
      <c r="Y6" s="135"/>
      <c r="Z6" s="135"/>
      <c r="AA6" s="135"/>
      <c r="AB6" s="135"/>
      <c r="AC6" s="135"/>
      <c r="AD6" s="135"/>
      <c r="AE6" s="135"/>
      <c r="AF6" s="135"/>
      <c r="AG6" s="135"/>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59" customFormat="1" ht="45" customHeight="1" thickBot="1">
      <c r="A7" s="132"/>
      <c r="B7" s="132"/>
      <c r="C7" s="153" t="s">
        <v>118</v>
      </c>
      <c r="D7" s="154"/>
      <c r="E7" s="155"/>
      <c r="F7" s="156"/>
      <c r="G7" s="309"/>
      <c r="H7" s="309"/>
      <c r="I7" s="309"/>
      <c r="J7" s="309"/>
      <c r="K7" s="310" t="s">
        <v>119</v>
      </c>
      <c r="L7" s="310" t="s">
        <v>120</v>
      </c>
      <c r="M7" s="133"/>
      <c r="N7" s="158"/>
      <c r="O7" s="158"/>
      <c r="P7" s="314" t="s">
        <v>121</v>
      </c>
      <c r="Q7" s="315"/>
      <c r="R7" s="315"/>
      <c r="S7" s="315"/>
      <c r="T7" s="316"/>
      <c r="U7" s="145"/>
      <c r="V7" s="145"/>
      <c r="W7" s="145"/>
      <c r="X7" s="145"/>
      <c r="Y7" s="145"/>
      <c r="Z7" s="145"/>
      <c r="AA7" s="145"/>
      <c r="AB7" s="145"/>
      <c r="AC7" s="145"/>
      <c r="AD7" s="145"/>
      <c r="AE7" s="145"/>
      <c r="AF7" s="145"/>
      <c r="AG7" s="145"/>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c r="IR7" s="158"/>
      <c r="IS7" s="158"/>
      <c r="IT7" s="158"/>
      <c r="IU7" s="158"/>
      <c r="IV7" s="158"/>
    </row>
    <row r="8" spans="1:256" s="166" customFormat="1" ht="40.5" customHeight="1">
      <c r="A8" s="132"/>
      <c r="B8" s="132"/>
      <c r="C8" s="160" t="s">
        <v>122</v>
      </c>
      <c r="D8" s="160" t="s">
        <v>8</v>
      </c>
      <c r="E8" s="160" t="s">
        <v>9</v>
      </c>
      <c r="F8" s="160" t="s">
        <v>3</v>
      </c>
      <c r="G8" s="309"/>
      <c r="H8" s="309"/>
      <c r="I8" s="309"/>
      <c r="J8" s="309"/>
      <c r="K8" s="310"/>
      <c r="L8" s="310"/>
      <c r="M8" s="133"/>
      <c r="N8" s="161" t="s">
        <v>123</v>
      </c>
      <c r="O8" s="162"/>
      <c r="P8" s="163" t="s">
        <v>122</v>
      </c>
      <c r="Q8" s="163" t="s">
        <v>8</v>
      </c>
      <c r="R8" s="163" t="s">
        <v>9</v>
      </c>
      <c r="S8" s="163" t="s">
        <v>3</v>
      </c>
      <c r="T8" s="164"/>
      <c r="U8" s="164"/>
      <c r="V8" s="164"/>
      <c r="W8" s="164"/>
      <c r="X8" s="163"/>
      <c r="Y8" s="163" t="s">
        <v>122</v>
      </c>
      <c r="Z8" s="163" t="s">
        <v>8</v>
      </c>
      <c r="AA8" s="163" t="s">
        <v>9</v>
      </c>
      <c r="AB8" s="163" t="s">
        <v>3</v>
      </c>
      <c r="AC8" s="163"/>
      <c r="AD8" s="163"/>
      <c r="AE8" s="163"/>
      <c r="AF8" s="163"/>
      <c r="AG8" s="165" t="s">
        <v>124</v>
      </c>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row>
    <row r="9" spans="1:256" ht="72" customHeight="1">
      <c r="A9" s="167">
        <v>1</v>
      </c>
      <c r="B9" s="168">
        <v>1</v>
      </c>
      <c r="C9" s="169">
        <f>UPPER(IF($A9="","",VLOOKUP($A9,'[4]m round robin žrebna lista'!$A$7:$R$128,2)))</f>
      </c>
      <c r="D9" s="170" t="str">
        <f>UPPER(IF($A9="","",VLOOKUP($A9,'[4]m round robin žrebna lista'!$A$7:$R$128,3)))</f>
        <v>BAIER, KEVIN</v>
      </c>
      <c r="E9" s="170">
        <f>PROPER(IF($A9="","",VLOOKUP($A9,'[4]m round robin žrebna lista'!$A$7:$R$128,4)))</f>
      </c>
      <c r="F9" s="171">
        <f>UPPER(IF($A9="","",VLOOKUP($A9,'[4]m round robin žrebna lista'!$A$7:$R$128,5)))</f>
      </c>
      <c r="G9" s="172"/>
      <c r="H9" s="173" t="s">
        <v>20</v>
      </c>
      <c r="I9" s="173" t="s">
        <v>20</v>
      </c>
      <c r="J9" s="173"/>
      <c r="K9" s="194" t="s">
        <v>126</v>
      </c>
      <c r="L9" s="174">
        <v>3</v>
      </c>
      <c r="M9" s="175">
        <f>IF($A9="","",VLOOKUP($A9,'[4]m round robin žrebna lista'!$A$7:$R$128,14))</f>
        <v>0</v>
      </c>
      <c r="N9" s="174">
        <f>IF(L9="","",IF(L9=1,8,IF(L9=2,6,IF(L9=3,4,2))))</f>
        <v>4</v>
      </c>
      <c r="O9" s="135"/>
      <c r="P9" s="176">
        <f>UPPER(IF($A9="","",VLOOKUP($A9,'[4]m round robin žrebna lista'!$A$7:$R$128,2)))</f>
      </c>
      <c r="Q9" s="176" t="str">
        <f>UPPER(IF($A9="","",VLOOKUP($A9,'[4]m round robin žrebna lista'!$A$7:$R$128,3)))</f>
        <v>BAIER, KEVIN</v>
      </c>
      <c r="R9" s="176">
        <f>PROPER(IF($A9="","",VLOOKUP($A9,'[4]m round robin žrebna lista'!$A$7:$R$128,4)))</f>
      </c>
      <c r="S9" s="176">
        <f>UPPER(IF($A9="","",VLOOKUP($A9,'[4]m round robin žrebna lista'!$A$7:$R$128,5)))</f>
      </c>
      <c r="T9" s="177"/>
      <c r="U9" s="178"/>
      <c r="V9" s="178"/>
      <c r="W9" s="178"/>
      <c r="X9" s="142"/>
      <c r="Y9" s="176">
        <f>UPPER(IF($A9="","",VLOOKUP($A9,'[4]m round robin žrebna lista'!$A$7:$R$128,2)))</f>
      </c>
      <c r="Z9" s="176" t="str">
        <f>UPPER(IF($A9="","",VLOOKUP($A9,'[4]m round robin žrebna lista'!$A$7:$R$128,3)))</f>
        <v>BAIER, KEVIN</v>
      </c>
      <c r="AA9" s="176">
        <f>PROPER(IF($A9="","",VLOOKUP($A9,'[4]m round robin žrebna lista'!$A$7:$R$128,4)))</f>
      </c>
      <c r="AB9" s="176">
        <f>UPPER(IF($A9="","",VLOOKUP($A9,'[4]m round robin žrebna lista'!$A$7:$R$128,5)))</f>
      </c>
      <c r="AC9" s="177"/>
      <c r="AD9" s="178">
        <f>IF(U9="","",IF(U9="1bb","1bb",IF(U9="2bb","2bb",IF(U9=1,$M10,0))))</f>
      </c>
      <c r="AE9" s="178">
        <f>IF(V9="","",IF(V9="1bb","1bb",IF(V9="3bb","3bb",IF(V9=1,$M11,0))))</f>
      </c>
      <c r="AF9" s="178">
        <f>IF(W9="","",IF(W9="1bb","1bb",IF(W9="4bb","4bb",IF(W9=1,$M12,0))))</f>
      </c>
      <c r="AG9" s="179">
        <f>SUM(AD9:AF9)</f>
        <v>0</v>
      </c>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row>
    <row r="10" spans="1:256" ht="72" customHeight="1">
      <c r="A10" s="167">
        <v>4</v>
      </c>
      <c r="B10" s="168">
        <v>2</v>
      </c>
      <c r="C10" s="169">
        <f>UPPER(IF($A10="","",VLOOKUP($A10,'[4]m round robin žrebna lista'!$A$7:$R$128,2)))</f>
      </c>
      <c r="D10" s="170" t="str">
        <f>UPPER(IF($A10="","",VLOOKUP($A10,'[4]m round robin žrebna lista'!$A$7:$R$128,3)))</f>
        <v>STANOJEVIC, LAN</v>
      </c>
      <c r="E10" s="170">
        <f>PROPER(IF($A10="","",VLOOKUP($A10,'[4]m round robin žrebna lista'!$A$7:$R$128,4)))</f>
      </c>
      <c r="F10" s="171">
        <f>UPPER(IF($A10="","",VLOOKUP($A10,'[4]m round robin žrebna lista'!$A$7:$R$128,5)))</f>
      </c>
      <c r="G10" s="173" t="s">
        <v>28</v>
      </c>
      <c r="H10" s="172"/>
      <c r="I10" s="173" t="s">
        <v>28</v>
      </c>
      <c r="J10" s="173"/>
      <c r="K10" s="174">
        <v>2</v>
      </c>
      <c r="L10" s="174">
        <v>1</v>
      </c>
      <c r="M10" s="175">
        <f>IF($A10="","",VLOOKUP($A10,'[4]m round robin žrebna lista'!$A$7:$R$128,14))</f>
        <v>0</v>
      </c>
      <c r="N10" s="174">
        <f>IF(L10="","",IF(L10=1,8,IF(L10=2,6,IF(L10=3,4,2))))</f>
        <v>8</v>
      </c>
      <c r="O10" s="135"/>
      <c r="P10" s="176">
        <f>UPPER(IF($A10="","",VLOOKUP($A10,'[4]m round robin žrebna lista'!$A$7:$R$128,2)))</f>
      </c>
      <c r="Q10" s="176" t="str">
        <f>UPPER(IF($A10="","",VLOOKUP($A10,'[4]m round robin žrebna lista'!$A$7:$R$128,3)))</f>
        <v>STANOJEVIC, LAN</v>
      </c>
      <c r="R10" s="176">
        <f>PROPER(IF($A10="","",VLOOKUP($A10,'[4]m round robin žrebna lista'!$A$7:$R$128,4)))</f>
      </c>
      <c r="S10" s="176">
        <f>UPPER(IF($A10="","",VLOOKUP($A10,'[4]m round robin žrebna lista'!$A$7:$R$128,5)))</f>
      </c>
      <c r="T10" s="178"/>
      <c r="U10" s="177"/>
      <c r="V10" s="178"/>
      <c r="W10" s="178"/>
      <c r="X10" s="142"/>
      <c r="Y10" s="176">
        <f>UPPER(IF($A10="","",VLOOKUP($A10,'[4]m round robin žrebna lista'!$A$7:$R$128,2)))</f>
      </c>
      <c r="Z10" s="176" t="str">
        <f>UPPER(IF($A10="","",VLOOKUP($A10,'[4]m round robin žrebna lista'!$A$7:$R$128,3)))</f>
        <v>STANOJEVIC, LAN</v>
      </c>
      <c r="AA10" s="176">
        <f>PROPER(IF($A10="","",VLOOKUP($A10,'[4]m round robin žrebna lista'!$A$7:$R$128,4)))</f>
      </c>
      <c r="AB10" s="176">
        <f>UPPER(IF($A10="","",VLOOKUP($A10,'[4]m round robin žrebna lista'!$A$7:$R$128,5)))</f>
      </c>
      <c r="AC10" s="178">
        <f>IF(T10="","",IF(T10="1bb","1bb",IF(T10="2bb","2bb",IF(T10=1,0,M9))))</f>
      </c>
      <c r="AD10" s="177"/>
      <c r="AE10" s="178">
        <f>IF(V10="","",IF(V10="2bb","2bb",IF(V10="3bb","3bb",IF(V10=2,M11,0))))</f>
      </c>
      <c r="AF10" s="178">
        <f>IF(W10="","",IF(W10="2bb","2bb",IF(W10="4bb","4bb",IF(W10=2,M12,0))))</f>
      </c>
      <c r="AG10" s="179">
        <f>SUM(AC10:AF10)</f>
        <v>0</v>
      </c>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ht="72" customHeight="1">
      <c r="A11" s="167">
        <v>7</v>
      </c>
      <c r="B11" s="180">
        <v>3</v>
      </c>
      <c r="C11" s="169">
        <f>UPPER(IF($A11="","",VLOOKUP($A11,'[4]m round robin žrebna lista'!$A$7:$R$128,2)))</f>
      </c>
      <c r="D11" s="170" t="str">
        <f>UPPER(IF($A11="","",VLOOKUP($A11,'[4]m round robin žrebna lista'!$A$7:$R$128,3)))</f>
        <v>ZRNIĆ, ALEKSEJ</v>
      </c>
      <c r="E11" s="170">
        <f>PROPER(IF($A11="","",VLOOKUP($A11,'[4]m round robin žrebna lista'!$A$7:$R$128,4)))</f>
      </c>
      <c r="F11" s="171">
        <f>UPPER(IF($A11="","",VLOOKUP($A11,'[4]m round robin žrebna lista'!$A$7:$R$128,5)))</f>
      </c>
      <c r="G11" s="173" t="s">
        <v>28</v>
      </c>
      <c r="H11" s="173" t="s">
        <v>20</v>
      </c>
      <c r="I11" s="172"/>
      <c r="J11" s="173"/>
      <c r="K11" s="174">
        <v>1</v>
      </c>
      <c r="L11" s="174">
        <v>2</v>
      </c>
      <c r="M11" s="175">
        <f>IF($A11="","",VLOOKUP($A11,'[4]m round robin žrebna lista'!$A$7:$R$128,14))</f>
        <v>0</v>
      </c>
      <c r="N11" s="174">
        <f>IF(L11="","",IF(L11=1,8,IF(L11=2,6,IF(L11=3,4,2))))</f>
        <v>6</v>
      </c>
      <c r="O11" s="135"/>
      <c r="P11" s="176">
        <f>UPPER(IF($A11="","",VLOOKUP($A11,'[4]m round robin žrebna lista'!$A$7:$R$128,2)))</f>
      </c>
      <c r="Q11" s="176" t="str">
        <f>UPPER(IF($A11="","",VLOOKUP($A11,'[4]m round robin žrebna lista'!$A$7:$R$128,3)))</f>
        <v>ZRNIĆ, ALEKSEJ</v>
      </c>
      <c r="R11" s="176">
        <f>PROPER(IF($A11="","",VLOOKUP($A11,'[4]m round robin žrebna lista'!$A$7:$R$128,4)))</f>
      </c>
      <c r="S11" s="176">
        <f>UPPER(IF($A11="","",VLOOKUP($A11,'[4]m round robin žrebna lista'!$A$7:$R$128,5)))</f>
      </c>
      <c r="T11" s="178"/>
      <c r="U11" s="178"/>
      <c r="V11" s="177"/>
      <c r="W11" s="178"/>
      <c r="X11" s="142"/>
      <c r="Y11" s="176">
        <f>UPPER(IF($A11="","",VLOOKUP($A11,'[4]m round robin žrebna lista'!$A$7:$R$128,2)))</f>
      </c>
      <c r="Z11" s="176" t="str">
        <f>UPPER(IF($A11="","",VLOOKUP($A11,'[4]m round robin žrebna lista'!$A$7:$R$128,3)))</f>
        <v>ZRNIĆ, ALEKSEJ</v>
      </c>
      <c r="AA11" s="176">
        <f>PROPER(IF($A11="","",VLOOKUP($A11,'[4]m round robin žrebna lista'!$A$7:$R$128,4)))</f>
      </c>
      <c r="AB11" s="176">
        <f>UPPER(IF($A11="","",VLOOKUP($A11,'[4]m round robin žrebna lista'!$A$7:$R$128,5)))</f>
      </c>
      <c r="AC11" s="178">
        <f>IF(T11="","",IF(T11="1bb","1bb",IF(T11="3bb","3bb",IF(T11=1,0,M9))))</f>
      </c>
      <c r="AD11" s="178">
        <f>IF(U11="","",IF(U11="2bb","2bb",IF(U11="3bb","3bb",IF(U11=2,0,M10))))</f>
      </c>
      <c r="AE11" s="177"/>
      <c r="AF11" s="178">
        <f>IF(W11="","",IF(W11="3bb","3bb",IF(W11="4bb","4bb",IF(W11=3,M12,0))))</f>
      </c>
      <c r="AG11" s="179">
        <f>SUM(AC11:AF11)</f>
        <v>0</v>
      </c>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row>
    <row r="12" spans="1:256" ht="72" customHeight="1">
      <c r="A12" s="181"/>
      <c r="B12" s="182">
        <v>4</v>
      </c>
      <c r="C12" s="183">
        <f>UPPER(IF($A12="","",VLOOKUP($A12,'[4]m round robin žrebna lista'!$A$7:$R$128,2)))</f>
      </c>
      <c r="D12" s="184">
        <f>UPPER(IF($A12="","",VLOOKUP($A12,'[4]m round robin žrebna lista'!$A$7:$R$128,3)))</f>
      </c>
      <c r="E12" s="184">
        <f>PROPER(IF($A12="","",VLOOKUP($A12,'[4]m round robin žrebna lista'!$A$7:$R$128,4)))</f>
      </c>
      <c r="F12" s="185">
        <f>UPPER(IF($A12="","",VLOOKUP($A12,'[4]m round robin žrebna lista'!$A$7:$R$128,5)))</f>
      </c>
      <c r="G12" s="186"/>
      <c r="H12" s="186"/>
      <c r="I12" s="186"/>
      <c r="J12" s="187"/>
      <c r="K12" s="189"/>
      <c r="L12" s="189"/>
      <c r="M12" s="175">
        <f>IF($A12="","",VLOOKUP($A12,'[4]m round robin žrebna lista'!$A$7:$R$128,14))</f>
      </c>
      <c r="N12" s="189">
        <f>IF(L12="","",IF(L12=1,8,IF(L12=2,6,IF(L12=3,4,2))))</f>
      </c>
      <c r="O12" s="135"/>
      <c r="P12" s="176">
        <f>UPPER(IF($A12="","",VLOOKUP($A12,'[4]m round robin žrebna lista'!$A$7:$R$128,2)))</f>
      </c>
      <c r="Q12" s="176">
        <f>UPPER(IF($A12="","",VLOOKUP($A12,'[4]m round robin žrebna lista'!$A$7:$R$128,3)))</f>
      </c>
      <c r="R12" s="176">
        <f>PROPER(IF($A12="","",VLOOKUP($A12,'[4]m round robin žrebna lista'!$A$7:$R$128,4)))</f>
      </c>
      <c r="S12" s="176">
        <f>UPPER(IF($A12="","",VLOOKUP($A12,'[4]m round robin žrebna lista'!$A$7:$R$128,5)))</f>
      </c>
      <c r="T12" s="178"/>
      <c r="U12" s="178"/>
      <c r="V12" s="178"/>
      <c r="W12" s="177"/>
      <c r="X12" s="142"/>
      <c r="Y12" s="176">
        <f>UPPER(IF($A12="","",VLOOKUP($A12,'[4]m round robin žrebna lista'!$A$7:$R$128,2)))</f>
      </c>
      <c r="Z12" s="176">
        <f>UPPER(IF($A12="","",VLOOKUP($A12,'[4]m round robin žrebna lista'!$A$7:$R$128,3)))</f>
      </c>
      <c r="AA12" s="176">
        <f>PROPER(IF($A12="","",VLOOKUP($A12,'[4]m round robin žrebna lista'!$A$7:$R$128,4)))</f>
      </c>
      <c r="AB12" s="176">
        <f>UPPER(IF($A12="","",VLOOKUP($A12,'[4]m round robin žrebna lista'!$A$7:$R$128,5)))</f>
      </c>
      <c r="AC12" s="178">
        <f>IF(T12="","",IF(T12="1bb","1bb",IF(T12="4bb","4bb",IF(T12=1,0,M9))))</f>
      </c>
      <c r="AD12" s="178">
        <f>IF(U12="","",IF(U12="2bb","2bb",IF(U12="4bb","4bb",IF(U12=2,0,M10))))</f>
      </c>
      <c r="AE12" s="178">
        <f>IF(V12="","",IF(V12="3bb","3bb",IF(V12="4bb","4bb",IF(V12=3,0,M11))))</f>
      </c>
      <c r="AF12" s="177"/>
      <c r="AG12" s="179">
        <f>SUM(AC12:AF12)</f>
        <v>0</v>
      </c>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row>
    <row r="13" spans="1:256" ht="58.5" customHeight="1">
      <c r="A13" s="167"/>
      <c r="B13" s="168">
        <v>5</v>
      </c>
      <c r="C13" s="169"/>
      <c r="D13" s="170"/>
      <c r="E13" s="170"/>
      <c r="F13" s="171"/>
      <c r="G13" s="173"/>
      <c r="H13" s="173"/>
      <c r="I13" s="173"/>
      <c r="J13" s="190"/>
      <c r="K13" s="172"/>
      <c r="L13" s="174"/>
      <c r="M13" s="191"/>
      <c r="N13" s="174"/>
      <c r="O13" s="135"/>
      <c r="P13" s="142"/>
      <c r="Q13" s="142"/>
      <c r="R13" s="142"/>
      <c r="S13" s="142"/>
      <c r="T13" s="164"/>
      <c r="U13" s="164"/>
      <c r="V13" s="164"/>
      <c r="W13" s="192"/>
      <c r="X13" s="142"/>
      <c r="Y13" s="142"/>
      <c r="Z13" s="142"/>
      <c r="AA13" s="142"/>
      <c r="AB13" s="142"/>
      <c r="AC13" s="164"/>
      <c r="AD13" s="164"/>
      <c r="AE13" s="164"/>
      <c r="AF13" s="192"/>
      <c r="AG13" s="163"/>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row>
    <row r="14" spans="1:256" ht="48" customHeight="1" thickBot="1">
      <c r="A14" s="157"/>
      <c r="B14" s="157"/>
      <c r="C14" s="136"/>
      <c r="D14" s="136"/>
      <c r="E14" s="155"/>
      <c r="F14" s="156"/>
      <c r="G14" s="309"/>
      <c r="H14" s="309"/>
      <c r="I14" s="309"/>
      <c r="J14" s="309"/>
      <c r="K14" s="310" t="s">
        <v>119</v>
      </c>
      <c r="L14" s="310" t="s">
        <v>120</v>
      </c>
      <c r="M14" s="133"/>
      <c r="N14" s="134"/>
      <c r="O14" s="134"/>
      <c r="P14" s="135"/>
      <c r="Q14" s="135"/>
      <c r="R14" s="135"/>
      <c r="S14" s="135"/>
      <c r="T14" s="135"/>
      <c r="U14" s="135"/>
      <c r="V14" s="135"/>
      <c r="W14" s="135"/>
      <c r="X14" s="135"/>
      <c r="Y14" s="135"/>
      <c r="Z14" s="135"/>
      <c r="AA14" s="135"/>
      <c r="AB14" s="135"/>
      <c r="AC14" s="135"/>
      <c r="AD14" s="135"/>
      <c r="AE14" s="135"/>
      <c r="AF14" s="135"/>
      <c r="AG14" s="135"/>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row>
    <row r="15" spans="1:256" ht="48" customHeight="1" thickBot="1">
      <c r="A15" s="157"/>
      <c r="B15" s="157"/>
      <c r="C15" s="153" t="s">
        <v>127</v>
      </c>
      <c r="D15" s="154"/>
      <c r="E15" s="155"/>
      <c r="F15" s="156"/>
      <c r="G15" s="309"/>
      <c r="H15" s="309"/>
      <c r="I15" s="309"/>
      <c r="J15" s="309"/>
      <c r="K15" s="310"/>
      <c r="L15" s="310"/>
      <c r="M15" s="133"/>
      <c r="N15" s="134"/>
      <c r="O15" s="134"/>
      <c r="P15" s="135"/>
      <c r="Q15" s="135"/>
      <c r="R15" s="135"/>
      <c r="S15" s="135"/>
      <c r="T15" s="135"/>
      <c r="U15" s="135"/>
      <c r="V15" s="135"/>
      <c r="W15" s="135"/>
      <c r="X15" s="135"/>
      <c r="Y15" s="135"/>
      <c r="Z15" s="135"/>
      <c r="AA15" s="135"/>
      <c r="AB15" s="135"/>
      <c r="AC15" s="135"/>
      <c r="AD15" s="135"/>
      <c r="AE15" s="135"/>
      <c r="AF15" s="135"/>
      <c r="AG15" s="135"/>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c r="IU15" s="134"/>
      <c r="IV15" s="134"/>
    </row>
    <row r="16" spans="1:256" s="166" customFormat="1" ht="40.5" customHeight="1">
      <c r="A16" s="157"/>
      <c r="B16" s="157"/>
      <c r="C16" s="160" t="s">
        <v>122</v>
      </c>
      <c r="D16" s="160" t="s">
        <v>8</v>
      </c>
      <c r="E16" s="193" t="s">
        <v>9</v>
      </c>
      <c r="F16" s="160" t="s">
        <v>3</v>
      </c>
      <c r="G16" s="309"/>
      <c r="H16" s="309"/>
      <c r="I16" s="309"/>
      <c r="J16" s="309"/>
      <c r="K16" s="310"/>
      <c r="L16" s="310"/>
      <c r="M16" s="133"/>
      <c r="N16" s="161" t="s">
        <v>123</v>
      </c>
      <c r="O16" s="162"/>
      <c r="P16" s="163" t="s">
        <v>122</v>
      </c>
      <c r="Q16" s="163" t="s">
        <v>8</v>
      </c>
      <c r="R16" s="163" t="s">
        <v>9</v>
      </c>
      <c r="S16" s="163" t="s">
        <v>3</v>
      </c>
      <c r="T16" s="164"/>
      <c r="U16" s="161"/>
      <c r="V16" s="161"/>
      <c r="W16" s="161"/>
      <c r="X16" s="161"/>
      <c r="Y16" s="163" t="s">
        <v>122</v>
      </c>
      <c r="Z16" s="163" t="s">
        <v>8</v>
      </c>
      <c r="AA16" s="163" t="s">
        <v>9</v>
      </c>
      <c r="AB16" s="163" t="s">
        <v>3</v>
      </c>
      <c r="AC16" s="163"/>
      <c r="AD16" s="163"/>
      <c r="AE16" s="163"/>
      <c r="AF16" s="163"/>
      <c r="AG16" s="165" t="s">
        <v>124</v>
      </c>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row>
    <row r="17" spans="1:256" ht="72.75" customHeight="1">
      <c r="A17" s="167">
        <v>2</v>
      </c>
      <c r="B17" s="168">
        <v>1</v>
      </c>
      <c r="C17" s="169">
        <f>UPPER(IF($A17="","",VLOOKUP($A17,'[4]m round robin žrebna lista'!$A$7:$R$128,2)))</f>
      </c>
      <c r="D17" s="170" t="str">
        <f>UPPER(IF($A17="","",VLOOKUP($A17,'[4]m round robin žrebna lista'!$A$7:$R$128,3)))</f>
        <v>GONZALES, MIRON AMON</v>
      </c>
      <c r="E17" s="170">
        <f>PROPER(IF($A17="","",VLOOKUP($A17,'[4]m round robin žrebna lista'!$A$7:$R$128,4)))</f>
      </c>
      <c r="F17" s="171">
        <f>UPPER(IF($A17="","",VLOOKUP($A17,'[4]m round robin žrebna lista'!$A$7:$R$128,5)))</f>
      </c>
      <c r="G17" s="172"/>
      <c r="H17" s="173" t="s">
        <v>27</v>
      </c>
      <c r="I17" s="173" t="s">
        <v>27</v>
      </c>
      <c r="J17" s="173"/>
      <c r="K17" s="174">
        <v>2</v>
      </c>
      <c r="L17" s="174">
        <v>1</v>
      </c>
      <c r="M17" s="175">
        <f>IF($A17="","",VLOOKUP($A17,'[4]m round robin žrebna lista'!$A$7:$R$128,14))</f>
        <v>0</v>
      </c>
      <c r="N17" s="174">
        <f>IF(L17="","",IF(L17=1,8,IF(L17=2,6,IF(L17=3,4,2))))</f>
        <v>8</v>
      </c>
      <c r="O17" s="135"/>
      <c r="P17" s="176">
        <f>UPPER(IF($A17="","",VLOOKUP($A17,'[4]m round robin žrebna lista'!$A$7:$R$128,2)))</f>
      </c>
      <c r="Q17" s="176" t="str">
        <f>UPPER(IF($A17="","",VLOOKUP($A17,'[4]m round robin žrebna lista'!$A$7:$R$128,3)))</f>
        <v>GONZALES, MIRON AMON</v>
      </c>
      <c r="R17" s="176">
        <f>PROPER(IF($A17="","",VLOOKUP($A17,'[4]m round robin žrebna lista'!$A$7:$R$128,4)))</f>
      </c>
      <c r="S17" s="176">
        <f>UPPER(IF($A17="","",VLOOKUP($A17,'[4]m round robin žrebna lista'!$A$7:$R$128,5)))</f>
      </c>
      <c r="T17" s="177"/>
      <c r="U17" s="178"/>
      <c r="V17" s="178"/>
      <c r="W17" s="178"/>
      <c r="X17" s="135"/>
      <c r="Y17" s="176">
        <f>UPPER(IF($A17="","",VLOOKUP($A17,'[4]m round robin žrebna lista'!$A$7:$R$128,2)))</f>
      </c>
      <c r="Z17" s="176" t="str">
        <f>UPPER(IF($A17="","",VLOOKUP($A17,'[4]m round robin žrebna lista'!$A$7:$R$128,3)))</f>
        <v>GONZALES, MIRON AMON</v>
      </c>
      <c r="AA17" s="176">
        <f>PROPER(IF($A17="","",VLOOKUP($A17,'[4]m round robin žrebna lista'!$A$7:$R$128,4)))</f>
      </c>
      <c r="AB17" s="176">
        <f>UPPER(IF($A17="","",VLOOKUP($A17,'[4]m round robin žrebna lista'!$A$7:$R$128,5)))</f>
      </c>
      <c r="AC17" s="177"/>
      <c r="AD17" s="178">
        <f>IF(U17="","",IF(U17="1bb","1bb",IF(U17="2bb","2bb",IF(U17=1,$M18,0))))</f>
      </c>
      <c r="AE17" s="178">
        <f>IF(V17="","",IF(V17="1bb","1bb",IF(V17="3bb","3bb",IF(V17=1,$M19,0))))</f>
      </c>
      <c r="AF17" s="178">
        <f>IF(W17="","",IF(W17="1bb","1bb",IF(W17="4bb","4bb",IF(W17=1,$M20,0))))</f>
      </c>
      <c r="AG17" s="179">
        <f>SUM(AD17:AF17)</f>
        <v>0</v>
      </c>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row>
    <row r="18" spans="1:256" ht="72.75" customHeight="1">
      <c r="A18" s="167">
        <v>5</v>
      </c>
      <c r="B18" s="168">
        <v>2</v>
      </c>
      <c r="C18" s="169">
        <f>UPPER(IF($A18="","",VLOOKUP($A18,'[4]m round robin žrebna lista'!$A$7:$R$128,2)))</f>
      </c>
      <c r="D18" s="170" t="str">
        <f>UPPER(IF($A18="","",VLOOKUP($A18,'[4]m round robin žrebna lista'!$A$7:$R$128,3)))</f>
        <v>VRŠIČ, DALEN</v>
      </c>
      <c r="E18" s="170">
        <f>PROPER(IF($A18="","",VLOOKUP($A18,'[4]m round robin žrebna lista'!$A$7:$R$128,4)))</f>
      </c>
      <c r="F18" s="171">
        <f>UPPER(IF($A18="","",VLOOKUP($A18,'[4]m round robin žrebna lista'!$A$7:$R$128,5)))</f>
      </c>
      <c r="G18" s="173" t="s">
        <v>125</v>
      </c>
      <c r="H18" s="172"/>
      <c r="I18" s="173" t="s">
        <v>125</v>
      </c>
      <c r="J18" s="173"/>
      <c r="K18" s="194" t="s">
        <v>126</v>
      </c>
      <c r="L18" s="174">
        <v>3</v>
      </c>
      <c r="M18" s="175">
        <f>IF($A18="","",VLOOKUP($A18,'[4]m round robin žrebna lista'!$A$7:$R$128,14))</f>
        <v>0</v>
      </c>
      <c r="N18" s="174">
        <f>IF(L18="","",IF(L18=1,8,IF(L18=2,6,IF(L18=3,4,2))))</f>
        <v>4</v>
      </c>
      <c r="O18" s="135"/>
      <c r="P18" s="176">
        <f>UPPER(IF($A18="","",VLOOKUP($A18,'[4]m round robin žrebna lista'!$A$7:$R$128,2)))</f>
      </c>
      <c r="Q18" s="176" t="str">
        <f>UPPER(IF($A18="","",VLOOKUP($A18,'[4]m round robin žrebna lista'!$A$7:$R$128,3)))</f>
        <v>VRŠIČ, DALEN</v>
      </c>
      <c r="R18" s="176">
        <f>PROPER(IF($A18="","",VLOOKUP($A18,'[4]m round robin žrebna lista'!$A$7:$R$128,4)))</f>
      </c>
      <c r="S18" s="176">
        <f>UPPER(IF($A18="","",VLOOKUP($A18,'[4]m round robin žrebna lista'!$A$7:$R$128,5)))</f>
      </c>
      <c r="T18" s="178"/>
      <c r="U18" s="177"/>
      <c r="V18" s="178"/>
      <c r="W18" s="178"/>
      <c r="X18" s="135"/>
      <c r="Y18" s="176">
        <f>UPPER(IF($A18="","",VLOOKUP($A18,'[4]m round robin žrebna lista'!$A$7:$R$128,2)))</f>
      </c>
      <c r="Z18" s="176" t="str">
        <f>UPPER(IF($A18="","",VLOOKUP($A18,'[4]m round robin žrebna lista'!$A$7:$R$128,3)))</f>
        <v>VRŠIČ, DALEN</v>
      </c>
      <c r="AA18" s="176">
        <f>PROPER(IF($A18="","",VLOOKUP($A18,'[4]m round robin žrebna lista'!$A$7:$R$128,4)))</f>
      </c>
      <c r="AB18" s="176">
        <f>UPPER(IF($A18="","",VLOOKUP($A18,'[4]m round robin žrebna lista'!$A$7:$R$128,5)))</f>
      </c>
      <c r="AC18" s="178">
        <f>IF(T18="","",IF(T18="1bb","1bb",IF(T18="2bb","2bb",IF(T18=1,0,M17))))</f>
      </c>
      <c r="AD18" s="177"/>
      <c r="AE18" s="178">
        <f>IF(V18="","",IF(V18="2bb","2bb",IF(V18="3bb","3bb",IF(V18=2,M19,0))))</f>
      </c>
      <c r="AF18" s="178">
        <f>IF(W18="","",IF(W18="2bb","2bb",IF(W18="4bb","4bb",IF(W18=2,M20,0))))</f>
      </c>
      <c r="AG18" s="179">
        <f>SUM(AC18:AF18)</f>
        <v>0</v>
      </c>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c r="IU18" s="134"/>
      <c r="IV18" s="134"/>
    </row>
    <row r="19" spans="1:256" ht="72.75" customHeight="1">
      <c r="A19" s="167">
        <v>8</v>
      </c>
      <c r="B19" s="168">
        <v>3</v>
      </c>
      <c r="C19" s="169">
        <f>UPPER(IF($A19="","",VLOOKUP($A19,'[4]m round robin žrebna lista'!$A$7:$R$128,2)))</f>
      </c>
      <c r="D19" s="170" t="str">
        <f>UPPER(IF($A19="","",VLOOKUP($A19,'[4]m round robin žrebna lista'!$A$7:$R$128,3)))</f>
        <v>ČEH, TINE</v>
      </c>
      <c r="E19" s="170">
        <f>PROPER(IF($A19="","",VLOOKUP($A19,'[4]m round robin žrebna lista'!$A$7:$R$128,4)))</f>
      </c>
      <c r="F19" s="171">
        <f>UPPER(IF($A19="","",VLOOKUP($A19,'[4]m round robin žrebna lista'!$A$7:$R$128,5)))</f>
      </c>
      <c r="G19" s="173" t="s">
        <v>125</v>
      </c>
      <c r="H19" s="173" t="s">
        <v>27</v>
      </c>
      <c r="I19" s="172"/>
      <c r="J19" s="173"/>
      <c r="K19" s="174">
        <v>1</v>
      </c>
      <c r="L19" s="174">
        <v>2</v>
      </c>
      <c r="M19" s="175">
        <f>IF($A19="","",VLOOKUP($A19,'[4]m round robin žrebna lista'!$A$7:$R$128,14))</f>
        <v>0</v>
      </c>
      <c r="N19" s="174">
        <f>IF(L19="","",IF(L19=1,8,IF(L19=2,6,IF(L19=3,4,2))))</f>
        <v>6</v>
      </c>
      <c r="O19" s="135"/>
      <c r="P19" s="176">
        <f>UPPER(IF($A19="","",VLOOKUP($A19,'[4]m round robin žrebna lista'!$A$7:$R$128,2)))</f>
      </c>
      <c r="Q19" s="176" t="str">
        <f>UPPER(IF($A19="","",VLOOKUP($A19,'[4]m round robin žrebna lista'!$A$7:$R$128,3)))</f>
        <v>ČEH, TINE</v>
      </c>
      <c r="R19" s="176">
        <f>PROPER(IF($A19="","",VLOOKUP($A19,'[4]m round robin žrebna lista'!$A$7:$R$128,4)))</f>
      </c>
      <c r="S19" s="176">
        <f>UPPER(IF($A19="","",VLOOKUP($A19,'[4]m round robin žrebna lista'!$A$7:$R$128,5)))</f>
      </c>
      <c r="T19" s="178"/>
      <c r="U19" s="178"/>
      <c r="V19" s="177"/>
      <c r="W19" s="178"/>
      <c r="X19" s="135"/>
      <c r="Y19" s="176">
        <f>UPPER(IF($A19="","",VLOOKUP($A19,'[4]m round robin žrebna lista'!$A$7:$R$128,2)))</f>
      </c>
      <c r="Z19" s="176" t="str">
        <f>UPPER(IF($A19="","",VLOOKUP($A19,'[4]m round robin žrebna lista'!$A$7:$R$128,3)))</f>
        <v>ČEH, TINE</v>
      </c>
      <c r="AA19" s="176">
        <f>PROPER(IF($A19="","",VLOOKUP($A19,'[4]m round robin žrebna lista'!$A$7:$R$128,4)))</f>
      </c>
      <c r="AB19" s="176">
        <f>UPPER(IF($A19="","",VLOOKUP($A19,'[4]m round robin žrebna lista'!$A$7:$R$128,5)))</f>
      </c>
      <c r="AC19" s="178">
        <f>IF(T19="","",IF(T19="1bb","1bb",IF(T19="3bb","3bb",IF(T19=1,0,M17))))</f>
      </c>
      <c r="AD19" s="178">
        <f>IF(U19="","",IF(U19="2bb","2bb",IF(U19="3bb","3bb",IF(U19=2,0,M18))))</f>
      </c>
      <c r="AE19" s="177"/>
      <c r="AF19" s="178">
        <f>IF(W19="","",IF(W19="3bb","3bb",IF(W19="4bb","4bb",IF(W19=3,M20,0))))</f>
      </c>
      <c r="AG19" s="179">
        <f>SUM(AC19:AF19)</f>
        <v>0</v>
      </c>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row>
    <row r="20" spans="1:256" ht="72.75" customHeight="1">
      <c r="A20" s="167"/>
      <c r="B20" s="168">
        <v>4</v>
      </c>
      <c r="C20" s="169">
        <f>UPPER(IF($A20="","",VLOOKUP($A20,'[4]m round robin žrebna lista'!$A$7:$R$128,2)))</f>
      </c>
      <c r="D20" s="170">
        <f>UPPER(IF($A20="","",VLOOKUP($A20,'[4]m round robin žrebna lista'!$A$7:$R$128,3)))</f>
      </c>
      <c r="E20" s="170">
        <f>PROPER(IF($A20="","",VLOOKUP($A20,'[4]m round robin žrebna lista'!$A$7:$R$128,4)))</f>
      </c>
      <c r="F20" s="171">
        <f>UPPER(IF($A20="","",VLOOKUP($A20,'[4]m round robin žrebna lista'!$A$7:$R$128,5)))</f>
      </c>
      <c r="G20" s="173"/>
      <c r="H20" s="173"/>
      <c r="I20" s="173"/>
      <c r="J20" s="172"/>
      <c r="K20" s="174"/>
      <c r="L20" s="174"/>
      <c r="M20" s="175">
        <f>IF($A20="","",VLOOKUP($A20,'[4]m round robin žrebna lista'!$A$7:$R$128,14))</f>
      </c>
      <c r="N20" s="174">
        <f>IF(L20="","",IF(L20=1,8,IF(L20=2,6,IF(L20=3,4,2))))</f>
      </c>
      <c r="O20" s="135"/>
      <c r="P20" s="176">
        <f>UPPER(IF($A20="","",VLOOKUP($A20,'[4]m round robin žrebna lista'!$A$7:$R$128,2)))</f>
      </c>
      <c r="Q20" s="176">
        <f>UPPER(IF($A20="","",VLOOKUP($A20,'[4]m round robin žrebna lista'!$A$7:$R$128,3)))</f>
      </c>
      <c r="R20" s="176">
        <f>PROPER(IF($A20="","",VLOOKUP($A20,'[4]m round robin žrebna lista'!$A$7:$R$128,4)))</f>
      </c>
      <c r="S20" s="176">
        <f>UPPER(IF($A20="","",VLOOKUP($A20,'[4]m round robin žrebna lista'!$A$7:$R$128,5)))</f>
      </c>
      <c r="T20" s="178"/>
      <c r="U20" s="178"/>
      <c r="V20" s="178"/>
      <c r="W20" s="177"/>
      <c r="X20" s="135"/>
      <c r="Y20" s="176">
        <f>UPPER(IF($A20="","",VLOOKUP($A20,'[4]m round robin žrebna lista'!$A$7:$R$128,2)))</f>
      </c>
      <c r="Z20" s="176">
        <f>UPPER(IF($A20="","",VLOOKUP($A20,'[4]m round robin žrebna lista'!$A$7:$R$128,3)))</f>
      </c>
      <c r="AA20" s="176">
        <f>PROPER(IF($A20="","",VLOOKUP($A20,'[4]m round robin žrebna lista'!$A$7:$R$128,4)))</f>
      </c>
      <c r="AB20" s="176">
        <f>UPPER(IF($A20="","",VLOOKUP($A20,'[4]m round robin žrebna lista'!$A$7:$R$128,5)))</f>
      </c>
      <c r="AC20" s="178">
        <f>IF(T20="","",IF(T20="1bb","1bb",IF(T20="4bb","4bb",IF(T20=1,0,M17))))</f>
      </c>
      <c r="AD20" s="178">
        <f>IF(U20="","",IF(U20="2bb","2bb",IF(U20="4bb","4bb",IF(U20=2,0,M18))))</f>
      </c>
      <c r="AE20" s="178">
        <f>IF(V20="","",IF(V20="3bb","3bb",IF(V20="4bb","4bb",IF(V20=3,0,M19))))</f>
      </c>
      <c r="AF20" s="177"/>
      <c r="AG20" s="179">
        <f>SUM(AC20:AE20)</f>
        <v>0</v>
      </c>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row>
    <row r="21" spans="1:256" ht="27.75" customHeight="1" thickBot="1">
      <c r="A21" s="195"/>
      <c r="B21" s="196"/>
      <c r="C21" s="197"/>
      <c r="D21" s="198"/>
      <c r="E21" s="198"/>
      <c r="F21" s="199"/>
      <c r="G21" s="200"/>
      <c r="H21" s="200"/>
      <c r="I21" s="200"/>
      <c r="J21" s="201"/>
      <c r="K21" s="202"/>
      <c r="L21" s="202"/>
      <c r="M21" s="175"/>
      <c r="N21" s="202"/>
      <c r="O21" s="135"/>
      <c r="P21" s="142"/>
      <c r="Q21" s="142"/>
      <c r="R21" s="142"/>
      <c r="S21" s="142"/>
      <c r="T21" s="164"/>
      <c r="U21" s="164"/>
      <c r="V21" s="164"/>
      <c r="W21" s="192"/>
      <c r="X21" s="135"/>
      <c r="Y21" s="142"/>
      <c r="Z21" s="142"/>
      <c r="AA21" s="142"/>
      <c r="AB21" s="142"/>
      <c r="AC21" s="164"/>
      <c r="AD21" s="164"/>
      <c r="AE21" s="164"/>
      <c r="AF21" s="192"/>
      <c r="AG21" s="163"/>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row>
    <row r="22" spans="1:256" ht="46.5" customHeight="1" thickBot="1">
      <c r="A22" s="309"/>
      <c r="B22" s="309"/>
      <c r="C22" s="153" t="s">
        <v>128</v>
      </c>
      <c r="D22" s="154"/>
      <c r="E22" s="155"/>
      <c r="F22" s="156"/>
      <c r="G22" s="309"/>
      <c r="H22" s="309"/>
      <c r="I22" s="309"/>
      <c r="J22" s="309"/>
      <c r="K22" s="310" t="s">
        <v>119</v>
      </c>
      <c r="L22" s="310" t="s">
        <v>120</v>
      </c>
      <c r="M22" s="133"/>
      <c r="N22" s="134"/>
      <c r="O22" s="134"/>
      <c r="P22" s="135"/>
      <c r="Q22" s="135"/>
      <c r="R22" s="135"/>
      <c r="S22" s="135"/>
      <c r="T22" s="135"/>
      <c r="U22" s="135"/>
      <c r="V22" s="135"/>
      <c r="W22" s="135"/>
      <c r="X22" s="135"/>
      <c r="Y22" s="135"/>
      <c r="Z22" s="135"/>
      <c r="AA22" s="135"/>
      <c r="AB22" s="135"/>
      <c r="AC22" s="135"/>
      <c r="AD22" s="135"/>
      <c r="AE22" s="135"/>
      <c r="AF22" s="135"/>
      <c r="AG22" s="135"/>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c r="IR22" s="134"/>
      <c r="IS22" s="134"/>
      <c r="IT22" s="134"/>
      <c r="IU22" s="134"/>
      <c r="IV22" s="134"/>
    </row>
    <row r="23" spans="1:256" s="166" customFormat="1" ht="40.5" customHeight="1">
      <c r="A23" s="309"/>
      <c r="B23" s="309"/>
      <c r="C23" s="160" t="s">
        <v>122</v>
      </c>
      <c r="D23" s="160" t="s">
        <v>8</v>
      </c>
      <c r="E23" s="193" t="s">
        <v>9</v>
      </c>
      <c r="F23" s="160" t="s">
        <v>3</v>
      </c>
      <c r="G23" s="309"/>
      <c r="H23" s="309"/>
      <c r="I23" s="309"/>
      <c r="J23" s="309"/>
      <c r="K23" s="310"/>
      <c r="L23" s="310"/>
      <c r="M23" s="133"/>
      <c r="N23" s="161" t="s">
        <v>123</v>
      </c>
      <c r="O23" s="162"/>
      <c r="P23" s="163" t="s">
        <v>122</v>
      </c>
      <c r="Q23" s="163" t="s">
        <v>8</v>
      </c>
      <c r="R23" s="163" t="s">
        <v>9</v>
      </c>
      <c r="S23" s="163" t="s">
        <v>3</v>
      </c>
      <c r="T23" s="164"/>
      <c r="U23" s="161"/>
      <c r="V23" s="161"/>
      <c r="W23" s="161"/>
      <c r="X23" s="161"/>
      <c r="Y23" s="163" t="s">
        <v>122</v>
      </c>
      <c r="Z23" s="163" t="s">
        <v>8</v>
      </c>
      <c r="AA23" s="163" t="s">
        <v>9</v>
      </c>
      <c r="AB23" s="163" t="s">
        <v>3</v>
      </c>
      <c r="AC23" s="163"/>
      <c r="AD23" s="163"/>
      <c r="AE23" s="163"/>
      <c r="AF23" s="163"/>
      <c r="AG23" s="165" t="s">
        <v>124</v>
      </c>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c r="IT23" s="162"/>
      <c r="IU23" s="162"/>
      <c r="IV23" s="162"/>
    </row>
    <row r="24" spans="1:256" ht="72.75" customHeight="1">
      <c r="A24" s="167">
        <v>3</v>
      </c>
      <c r="B24" s="168">
        <v>1</v>
      </c>
      <c r="C24" s="169">
        <f>UPPER(IF($A24="","",VLOOKUP($A24,'[4]m round robin žrebna lista'!$A$7:$R$128,2)))</f>
      </c>
      <c r="D24" s="170" t="s">
        <v>179</v>
      </c>
      <c r="E24" s="170"/>
      <c r="F24" s="171">
        <f>UPPER(IF($A24="","",VLOOKUP($A24,'[4]m round robin žrebna lista'!$A$7:$R$128,5)))</f>
      </c>
      <c r="G24" s="172"/>
      <c r="H24" s="173" t="s">
        <v>125</v>
      </c>
      <c r="I24" s="173" t="s">
        <v>125</v>
      </c>
      <c r="J24" s="173"/>
      <c r="K24" s="194" t="s">
        <v>126</v>
      </c>
      <c r="L24" s="174">
        <v>3</v>
      </c>
      <c r="M24" s="175">
        <f>IF($A24="","",VLOOKUP($A24,'[4]m round robin žrebna lista'!$A$7:$R$128,14))</f>
        <v>0</v>
      </c>
      <c r="N24" s="174">
        <f>IF(L24="","",IF(L24=1,8,IF(L24=2,6,IF(L24=3,4,2))))</f>
        <v>4</v>
      </c>
      <c r="O24" s="135"/>
      <c r="P24" s="176">
        <f>UPPER(IF($A24="","",VLOOKUP($A24,'[4]m round robin žrebna lista'!$A$7:$R$128,2)))</f>
      </c>
      <c r="Q24" s="176" t="str">
        <f>UPPER(IF($A24="","",VLOOKUP($A24,'[4]m round robin žrebna lista'!$A$7:$R$128,3)))</f>
        <v>PEROŠA, BENJAMIN</v>
      </c>
      <c r="R24" s="176">
        <f>PROPER(IF($A24="","",VLOOKUP($A24,'[4]m round robin žrebna lista'!$A$7:$R$128,4)))</f>
      </c>
      <c r="S24" s="176">
        <f>UPPER(IF($A24="","",VLOOKUP($A24,'[4]m round robin žrebna lista'!$A$7:$R$128,5)))</f>
      </c>
      <c r="T24" s="177"/>
      <c r="U24" s="178"/>
      <c r="V24" s="178"/>
      <c r="W24" s="178"/>
      <c r="X24" s="135"/>
      <c r="Y24" s="176">
        <f>UPPER(IF($A24="","",VLOOKUP($A24,'[4]m round robin žrebna lista'!$A$7:$R$128,2)))</f>
      </c>
      <c r="Z24" s="176" t="str">
        <f>UPPER(IF($A24="","",VLOOKUP($A24,'[4]m round robin žrebna lista'!$A$7:$R$128,3)))</f>
        <v>PEROŠA, BENJAMIN</v>
      </c>
      <c r="AA24" s="176">
        <f>PROPER(IF($A24="","",VLOOKUP($A24,'[4]m round robin žrebna lista'!$A$7:$R$128,4)))</f>
      </c>
      <c r="AB24" s="176">
        <f>UPPER(IF($A24="","",VLOOKUP($A24,'[4]m round robin žrebna lista'!$A$7:$R$128,5)))</f>
      </c>
      <c r="AC24" s="177"/>
      <c r="AD24" s="178">
        <f>IF(U24="","",IF(U24="1bb","1bb",IF(U24="2bb","2bb",IF(U24=1,$M25,0))))</f>
      </c>
      <c r="AE24" s="178">
        <f>IF(V24="","",IF(V24="1bb","1bb",IF(V24="3bb","3bb",IF(V24=1,$M26,0))))</f>
      </c>
      <c r="AF24" s="178">
        <f>IF(W24="","",IF(W24="1bb","1bb",IF(W24="4bb","4bb",IF(W24=1,$M27,0))))</f>
      </c>
      <c r="AG24" s="179">
        <f>SUM(AD24:AF24)</f>
        <v>0</v>
      </c>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row>
    <row r="25" spans="1:256" ht="72.75" customHeight="1">
      <c r="A25" s="167">
        <v>3</v>
      </c>
      <c r="B25" s="168">
        <v>2</v>
      </c>
      <c r="C25" s="169">
        <f>UPPER(IF($A25="","",VLOOKUP($A25,'[4]m round robin žrebna lista'!$A$7:$R$128,2)))</f>
      </c>
      <c r="D25" s="170" t="str">
        <f>UPPER(IF($A25="","",VLOOKUP($A25,'[4]m round robin žrebna lista'!$A$7:$R$128,3)))</f>
        <v>PEROŠA, BENJAMIN</v>
      </c>
      <c r="E25" s="170">
        <f>PROPER(IF($A25="","",VLOOKUP($A25,'[4]m round robin žrebna lista'!$A$7:$R$128,4)))</f>
      </c>
      <c r="F25" s="171">
        <f>UPPER(IF($A25="","",VLOOKUP($A25,'[4]m round robin žrebna lista'!$A$7:$R$128,5)))</f>
      </c>
      <c r="G25" s="173" t="s">
        <v>27</v>
      </c>
      <c r="H25" s="172"/>
      <c r="I25" s="173" t="s">
        <v>27</v>
      </c>
      <c r="J25" s="173"/>
      <c r="K25" s="174">
        <v>2</v>
      </c>
      <c r="L25" s="174">
        <v>1</v>
      </c>
      <c r="M25" s="175">
        <f>IF($A25="","",VLOOKUP($A25,'[4]m round robin žrebna lista'!$A$7:$R$128,14))</f>
        <v>0</v>
      </c>
      <c r="N25" s="174">
        <f>IF(L25="","",IF(L25=1,8,IF(L25=2,6,IF(L25=3,4,2))))</f>
        <v>8</v>
      </c>
      <c r="O25" s="135"/>
      <c r="P25" s="176">
        <f>UPPER(IF($A25="","",VLOOKUP($A25,'[4]m round robin žrebna lista'!$A$7:$R$128,2)))</f>
      </c>
      <c r="Q25" s="176" t="str">
        <f>UPPER(IF($A25="","",VLOOKUP($A25,'[4]m round robin žrebna lista'!$A$7:$R$128,3)))</f>
        <v>PEROŠA, BENJAMIN</v>
      </c>
      <c r="R25" s="176">
        <f>PROPER(IF($A25="","",VLOOKUP($A25,'[4]m round robin žrebna lista'!$A$7:$R$128,4)))</f>
      </c>
      <c r="S25" s="176">
        <f>UPPER(IF($A25="","",VLOOKUP($A25,'[4]m round robin žrebna lista'!$A$7:$R$128,5)))</f>
      </c>
      <c r="T25" s="178"/>
      <c r="U25" s="177"/>
      <c r="V25" s="178"/>
      <c r="W25" s="178"/>
      <c r="X25" s="135"/>
      <c r="Y25" s="176">
        <f>UPPER(IF($A25="","",VLOOKUP($A25,'[4]m round robin žrebna lista'!$A$7:$R$128,2)))</f>
      </c>
      <c r="Z25" s="176" t="str">
        <f>UPPER(IF($A25="","",VLOOKUP($A25,'[4]m round robin žrebna lista'!$A$7:$R$128,3)))</f>
        <v>PEROŠA, BENJAMIN</v>
      </c>
      <c r="AA25" s="176">
        <f>PROPER(IF($A25="","",VLOOKUP($A25,'[4]m round robin žrebna lista'!$A$7:$R$128,4)))</f>
      </c>
      <c r="AB25" s="176">
        <f>UPPER(IF($A25="","",VLOOKUP($A25,'[4]m round robin žrebna lista'!$A$7:$R$128,5)))</f>
      </c>
      <c r="AC25" s="178">
        <f>IF(T25="","",IF(T25="1bb","1bb",IF(T25="2bb","2bb",IF(T25=1,0,M24))))</f>
      </c>
      <c r="AD25" s="177"/>
      <c r="AE25" s="178">
        <f>IF(V25="","",IF(V25="2bb","2bb",IF(V25="3bb","3bb",IF(V25=2,M26,0))))</f>
      </c>
      <c r="AF25" s="178">
        <f>IF(W25="","",IF(W25="2bb","2bb",IF(W25="4bb","4bb",IF(W25=2,M27,0))))</f>
      </c>
      <c r="AG25" s="179">
        <f>SUM(AC25:AF25)</f>
        <v>0</v>
      </c>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256" ht="72.75" customHeight="1">
      <c r="A26" s="167">
        <v>6</v>
      </c>
      <c r="B26" s="168">
        <v>3</v>
      </c>
      <c r="C26" s="169">
        <f>UPPER(IF($A26="","",VLOOKUP($A26,'[4]m round robin žrebna lista'!$A$7:$R$128,2)))</f>
      </c>
      <c r="D26" s="170" t="str">
        <f>UPPER(IF($A26="","",VLOOKUP($A26,'[4]m round robin žrebna lista'!$A$7:$R$128,3)))</f>
        <v>ZEVNIK, JAN</v>
      </c>
      <c r="E26" s="170">
        <f>PROPER(IF($A26="","",VLOOKUP($A26,'[4]m round robin žrebna lista'!$A$7:$R$128,4)))</f>
      </c>
      <c r="F26" s="171">
        <f>UPPER(IF($A26="","",VLOOKUP($A26,'[4]m round robin žrebna lista'!$A$7:$R$128,5)))</f>
      </c>
      <c r="G26" s="173" t="s">
        <v>27</v>
      </c>
      <c r="H26" s="173" t="s">
        <v>125</v>
      </c>
      <c r="I26" s="172"/>
      <c r="J26" s="173"/>
      <c r="K26" s="194">
        <v>1</v>
      </c>
      <c r="L26" s="174">
        <v>2</v>
      </c>
      <c r="M26" s="175">
        <f>IF($A26="","",VLOOKUP($A26,'[4]m round robin žrebna lista'!$A$7:$R$128,14))</f>
        <v>0</v>
      </c>
      <c r="N26" s="174">
        <f>IF(L26="","",IF(L26=1,8,IF(L26=2,6,IF(L26=3,4,2))))</f>
        <v>6</v>
      </c>
      <c r="O26" s="135"/>
      <c r="P26" s="176">
        <f>UPPER(IF($A26="","",VLOOKUP($A26,'[4]m round robin žrebna lista'!$A$7:$R$128,2)))</f>
      </c>
      <c r="Q26" s="176" t="str">
        <f>UPPER(IF($A26="","",VLOOKUP($A26,'[4]m round robin žrebna lista'!$A$7:$R$128,3)))</f>
        <v>ZEVNIK, JAN</v>
      </c>
      <c r="R26" s="176">
        <f>PROPER(IF($A26="","",VLOOKUP($A26,'[4]m round robin žrebna lista'!$A$7:$R$128,4)))</f>
      </c>
      <c r="S26" s="176">
        <f>UPPER(IF($A26="","",VLOOKUP($A26,'[4]m round robin žrebna lista'!$A$7:$R$128,5)))</f>
      </c>
      <c r="T26" s="178"/>
      <c r="U26" s="178"/>
      <c r="V26" s="177"/>
      <c r="W26" s="178"/>
      <c r="X26" s="135"/>
      <c r="Y26" s="176">
        <f>UPPER(IF($A26="","",VLOOKUP($A26,'[4]m round robin žrebna lista'!$A$7:$R$128,2)))</f>
      </c>
      <c r="Z26" s="176" t="str">
        <f>UPPER(IF($A26="","",VLOOKUP($A26,'[4]m round robin žrebna lista'!$A$7:$R$128,3)))</f>
        <v>ZEVNIK, JAN</v>
      </c>
      <c r="AA26" s="176">
        <f>PROPER(IF($A26="","",VLOOKUP($A26,'[4]m round robin žrebna lista'!$A$7:$R$128,4)))</f>
      </c>
      <c r="AB26" s="176">
        <f>UPPER(IF($A26="","",VLOOKUP($A26,'[4]m round robin žrebna lista'!$A$7:$R$128,5)))</f>
      </c>
      <c r="AC26" s="178">
        <f>IF(T26="","",IF(T26="1bb","1bb",IF(T26="3bb","3bb",IF(T26=1,0,M24))))</f>
      </c>
      <c r="AD26" s="178">
        <f>IF(U26="","",IF(U26="2bb","2bb",IF(U26="3bb","3bb",IF(U26=2,0,M25))))</f>
      </c>
      <c r="AE26" s="177"/>
      <c r="AF26" s="178">
        <f>IF(W26="","",IF(W26="3bb","3bb",IF(W26="4bb","4bb",IF(W26=3,M27,0))))</f>
      </c>
      <c r="AG26" s="179">
        <f>SUM(AC26:AF26)</f>
        <v>0</v>
      </c>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row>
    <row r="27" spans="1:256" ht="72.75" customHeight="1">
      <c r="A27" s="167">
        <v>10</v>
      </c>
      <c r="B27" s="168">
        <v>4</v>
      </c>
      <c r="C27" s="169">
        <f>UPPER(IF($A27="","",VLOOKUP($A27,'[4]m round robin žrebna lista'!$A$7:$R$128,2)))</f>
      </c>
      <c r="D27" s="170">
        <f>UPPER(IF($A27="","",VLOOKUP($A27,'[4]m round robin žrebna lista'!$A$7:$R$128,3)))</f>
      </c>
      <c r="E27" s="170">
        <f>PROPER(IF($A27="","",VLOOKUP($A27,'[4]m round robin žrebna lista'!$A$7:$R$128,4)))</f>
      </c>
      <c r="F27" s="171">
        <f>UPPER(IF($A27="","",VLOOKUP($A27,'[4]m round robin žrebna lista'!$A$7:$R$128,5)))</f>
      </c>
      <c r="G27" s="173"/>
      <c r="H27" s="173"/>
      <c r="I27" s="173"/>
      <c r="J27" s="172"/>
      <c r="K27" s="174"/>
      <c r="L27" s="174"/>
      <c r="M27" s="175">
        <f>IF($A27="","",VLOOKUP($A27,'[4]m round robin žrebna lista'!$A$7:$R$128,14))</f>
        <v>0</v>
      </c>
      <c r="N27" s="174">
        <f>IF(L27="","",IF(L27=1,8,IF(L27=2,6,IF(L27=3,4,2))))</f>
      </c>
      <c r="O27" s="135"/>
      <c r="P27" s="176">
        <f>UPPER(IF($A27="","",VLOOKUP($A27,'[4]m round robin žrebna lista'!$A$7:$R$128,2)))</f>
      </c>
      <c r="Q27" s="176">
        <f>UPPER(IF($A27="","",VLOOKUP($A27,'[4]m round robin žrebna lista'!$A$7:$R$128,3)))</f>
      </c>
      <c r="R27" s="176">
        <f>PROPER(IF($A27="","",VLOOKUP($A27,'[4]m round robin žrebna lista'!$A$7:$R$128,4)))</f>
      </c>
      <c r="S27" s="176">
        <f>UPPER(IF($A27="","",VLOOKUP($A27,'[4]m round robin žrebna lista'!$A$7:$R$128,5)))</f>
      </c>
      <c r="T27" s="178"/>
      <c r="U27" s="178"/>
      <c r="V27" s="178"/>
      <c r="W27" s="177"/>
      <c r="X27" s="135"/>
      <c r="Y27" s="176">
        <f>UPPER(IF($A27="","",VLOOKUP($A27,'[4]m round robin žrebna lista'!$A$7:$R$128,2)))</f>
      </c>
      <c r="Z27" s="176">
        <f>UPPER(IF($A27="","",VLOOKUP($A27,'[4]m round robin žrebna lista'!$A$7:$R$128,3)))</f>
      </c>
      <c r="AA27" s="176">
        <f>PROPER(IF($A27="","",VLOOKUP($A27,'[4]m round robin žrebna lista'!$A$7:$R$128,4)))</f>
      </c>
      <c r="AB27" s="176">
        <f>UPPER(IF($A27="","",VLOOKUP($A27,'[4]m round robin žrebna lista'!$A$7:$R$128,5)))</f>
      </c>
      <c r="AC27" s="178">
        <f>IF(T27="","",IF(T27="1bb","1bb",IF(T27="4bb","4bb",IF(T27=1,0,M24))))</f>
      </c>
      <c r="AD27" s="178">
        <f>IF(U27="","",IF(U27="2bb","2bb",IF(U27="4bb","4bb",IF(U27=2,0,M25))))</f>
      </c>
      <c r="AE27" s="178">
        <f>IF(V27="","",IF(V27="3bb","3bb",IF(V27="4bb","4bb",IF(V27=3,0,M26))))</f>
      </c>
      <c r="AF27" s="177"/>
      <c r="AG27" s="179">
        <f>SUM(AC27:AE27)</f>
        <v>0</v>
      </c>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row>
    <row r="28" spans="1:256" ht="112.5" customHeight="1">
      <c r="A28" s="308"/>
      <c r="B28" s="308"/>
      <c r="C28" s="311"/>
      <c r="D28" s="311"/>
      <c r="E28" s="132"/>
      <c r="F28" s="203" t="s">
        <v>130</v>
      </c>
      <c r="G28" s="204"/>
      <c r="H28" s="204"/>
      <c r="I28" s="204"/>
      <c r="J28" s="205" t="s">
        <v>131</v>
      </c>
      <c r="K28" s="312"/>
      <c r="L28" s="312"/>
      <c r="M28" s="133"/>
      <c r="N28" s="134"/>
      <c r="O28" s="134"/>
      <c r="P28" s="135"/>
      <c r="Q28" s="135"/>
      <c r="R28" s="135"/>
      <c r="S28" s="135"/>
      <c r="T28" s="135"/>
      <c r="U28" s="135"/>
      <c r="V28" s="135"/>
      <c r="W28" s="135"/>
      <c r="X28" s="135"/>
      <c r="Y28" s="135"/>
      <c r="Z28" s="135"/>
      <c r="AA28" s="135"/>
      <c r="AB28" s="135"/>
      <c r="AC28" s="135"/>
      <c r="AD28" s="135"/>
      <c r="AE28" s="135"/>
      <c r="AF28" s="135"/>
      <c r="AG28" s="135"/>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row>
    <row r="29" spans="1:256" s="159" customFormat="1" ht="49.5" customHeight="1">
      <c r="A29" s="308"/>
      <c r="B29" s="308"/>
      <c r="C29" s="206" t="s">
        <v>132</v>
      </c>
      <c r="D29" s="132"/>
      <c r="E29" s="132"/>
      <c r="F29" s="207" t="s">
        <v>133</v>
      </c>
      <c r="G29" s="313" t="str">
        <f>'[4]vnos podatkov'!$E$10</f>
        <v>ANJA REGENT</v>
      </c>
      <c r="H29" s="313" t="str">
        <f>'[4]vnos podatkov'!$E$10</f>
        <v>ANJA REGENT</v>
      </c>
      <c r="I29" s="313" t="str">
        <f>'[4]vnos podatkov'!$E$10</f>
        <v>ANJA REGENT</v>
      </c>
      <c r="J29" s="205" t="s">
        <v>131</v>
      </c>
      <c r="K29" s="307"/>
      <c r="L29" s="307"/>
      <c r="M29" s="133"/>
      <c r="N29" s="158"/>
      <c r="O29" s="158"/>
      <c r="P29" s="208"/>
      <c r="Q29" s="208"/>
      <c r="R29" s="208"/>
      <c r="S29" s="208"/>
      <c r="T29" s="208"/>
      <c r="U29" s="208"/>
      <c r="V29" s="208"/>
      <c r="W29" s="208"/>
      <c r="X29" s="208"/>
      <c r="Y29" s="208"/>
      <c r="Z29" s="208"/>
      <c r="AA29" s="208"/>
      <c r="AB29" s="208"/>
      <c r="AC29" s="208"/>
      <c r="AD29" s="208"/>
      <c r="AE29" s="208"/>
      <c r="AF29" s="208"/>
      <c r="AG29" s="20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c r="GR29" s="158"/>
      <c r="GS29" s="158"/>
      <c r="GT29" s="158"/>
      <c r="GU29" s="158"/>
      <c r="GV29" s="158"/>
      <c r="GW29" s="158"/>
      <c r="GX29" s="158"/>
      <c r="GY29" s="158"/>
      <c r="GZ29" s="158"/>
      <c r="HA29" s="158"/>
      <c r="HB29" s="158"/>
      <c r="HC29" s="158"/>
      <c r="HD29" s="158"/>
      <c r="HE29" s="158"/>
      <c r="HF29" s="158"/>
      <c r="HG29" s="158"/>
      <c r="HH29" s="158"/>
      <c r="HI29" s="158"/>
      <c r="HJ29" s="158"/>
      <c r="HK29" s="158"/>
      <c r="HL29" s="158"/>
      <c r="HM29" s="158"/>
      <c r="HN29" s="158"/>
      <c r="HO29" s="158"/>
      <c r="HP29" s="158"/>
      <c r="HQ29" s="158"/>
      <c r="HR29" s="158"/>
      <c r="HS29" s="158"/>
      <c r="HT29" s="158"/>
      <c r="HU29" s="158"/>
      <c r="HV29" s="158"/>
      <c r="HW29" s="158"/>
      <c r="HX29" s="158"/>
      <c r="HY29" s="158"/>
      <c r="HZ29" s="158"/>
      <c r="IA29" s="158"/>
      <c r="IB29" s="158"/>
      <c r="IC29" s="158"/>
      <c r="ID29" s="158"/>
      <c r="IE29" s="158"/>
      <c r="IF29" s="158"/>
      <c r="IG29" s="158"/>
      <c r="IH29" s="158"/>
      <c r="II29" s="158"/>
      <c r="IJ29" s="158"/>
      <c r="IK29" s="158"/>
      <c r="IL29" s="158"/>
      <c r="IM29" s="158"/>
      <c r="IN29" s="158"/>
      <c r="IO29" s="158"/>
      <c r="IP29" s="158"/>
      <c r="IQ29" s="158"/>
      <c r="IR29" s="158"/>
      <c r="IS29" s="158"/>
      <c r="IT29" s="158"/>
      <c r="IU29" s="158"/>
      <c r="IV29" s="158"/>
    </row>
    <row r="30" spans="1:13" ht="49.5" customHeight="1">
      <c r="A30" s="308"/>
      <c r="B30" s="308"/>
      <c r="C30" s="209" t="s">
        <v>134</v>
      </c>
      <c r="D30" s="132"/>
      <c r="E30" s="132"/>
      <c r="F30" s="203" t="s">
        <v>135</v>
      </c>
      <c r="G30" s="313"/>
      <c r="H30" s="313"/>
      <c r="I30" s="313"/>
      <c r="J30" s="205" t="s">
        <v>131</v>
      </c>
      <c r="K30" s="307"/>
      <c r="L30" s="307"/>
      <c r="M30" s="133"/>
    </row>
    <row r="31" spans="1:256" ht="20.25">
      <c r="A31" s="308"/>
      <c r="B31" s="308"/>
      <c r="C31" s="308"/>
      <c r="D31" s="308"/>
      <c r="E31" s="308"/>
      <c r="F31" s="308"/>
      <c r="G31" s="308"/>
      <c r="H31" s="308"/>
      <c r="I31" s="308"/>
      <c r="J31" s="308"/>
      <c r="K31" s="308"/>
      <c r="L31" s="308"/>
      <c r="M31" s="133"/>
      <c r="N31" s="211"/>
      <c r="O31" s="211"/>
      <c r="P31" s="212"/>
      <c r="Q31" s="212"/>
      <c r="R31" s="212"/>
      <c r="S31" s="212"/>
      <c r="T31" s="212"/>
      <c r="U31" s="212"/>
      <c r="V31" s="212"/>
      <c r="W31" s="212"/>
      <c r="X31" s="212"/>
      <c r="Y31" s="212"/>
      <c r="Z31" s="212"/>
      <c r="AA31" s="212"/>
      <c r="AB31" s="212"/>
      <c r="AC31" s="212"/>
      <c r="AD31" s="212"/>
      <c r="AE31" s="212"/>
      <c r="AF31" s="212"/>
      <c r="AG31" s="212"/>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1"/>
      <c r="IG31" s="211"/>
      <c r="IH31" s="211"/>
      <c r="II31" s="211"/>
      <c r="IJ31" s="211"/>
      <c r="IK31" s="211"/>
      <c r="IL31" s="211"/>
      <c r="IM31" s="211"/>
      <c r="IN31" s="211"/>
      <c r="IO31" s="211"/>
      <c r="IP31" s="211"/>
      <c r="IQ31" s="211"/>
      <c r="IR31" s="211"/>
      <c r="IS31" s="211"/>
      <c r="IT31" s="211"/>
      <c r="IU31" s="211"/>
      <c r="IV31" s="211"/>
    </row>
    <row r="32" spans="1:256" s="159" customFormat="1" ht="31.5">
      <c r="A32" s="206"/>
      <c r="B32" s="206"/>
      <c r="C32" s="206"/>
      <c r="D32" s="206"/>
      <c r="E32" s="206"/>
      <c r="F32" s="136"/>
      <c r="G32" s="206"/>
      <c r="H32" s="206"/>
      <c r="I32" s="206"/>
      <c r="J32" s="206"/>
      <c r="K32" s="206"/>
      <c r="L32" s="206"/>
      <c r="M32" s="213"/>
      <c r="N32" s="158"/>
      <c r="O32" s="158"/>
      <c r="P32" s="208"/>
      <c r="Q32" s="208"/>
      <c r="R32" s="208"/>
      <c r="S32" s="208"/>
      <c r="T32" s="208"/>
      <c r="U32" s="208"/>
      <c r="V32" s="208"/>
      <c r="W32" s="208"/>
      <c r="X32" s="208"/>
      <c r="Y32" s="208"/>
      <c r="Z32" s="208"/>
      <c r="AA32" s="208"/>
      <c r="AB32" s="208"/>
      <c r="AC32" s="208"/>
      <c r="AD32" s="208"/>
      <c r="AE32" s="208"/>
      <c r="AF32" s="208"/>
      <c r="AG32" s="20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158"/>
      <c r="FV32" s="158"/>
      <c r="FW32" s="158"/>
      <c r="FX32" s="158"/>
      <c r="FY32" s="158"/>
      <c r="FZ32" s="158"/>
      <c r="GA32" s="158"/>
      <c r="GB32" s="158"/>
      <c r="GC32" s="158"/>
      <c r="GD32" s="158"/>
      <c r="GE32" s="158"/>
      <c r="GF32" s="158"/>
      <c r="GG32" s="158"/>
      <c r="GH32" s="158"/>
      <c r="GI32" s="158"/>
      <c r="GJ32" s="158"/>
      <c r="GK32" s="158"/>
      <c r="GL32" s="158"/>
      <c r="GM32" s="158"/>
      <c r="GN32" s="158"/>
      <c r="GO32" s="158"/>
      <c r="GP32" s="158"/>
      <c r="GQ32" s="158"/>
      <c r="GR32" s="158"/>
      <c r="GS32" s="158"/>
      <c r="GT32" s="158"/>
      <c r="GU32" s="158"/>
      <c r="GV32" s="158"/>
      <c r="GW32" s="158"/>
      <c r="GX32" s="158"/>
      <c r="GY32" s="158"/>
      <c r="GZ32" s="158"/>
      <c r="HA32" s="158"/>
      <c r="HB32" s="158"/>
      <c r="HC32" s="158"/>
      <c r="HD32" s="158"/>
      <c r="HE32" s="158"/>
      <c r="HF32" s="158"/>
      <c r="HG32" s="158"/>
      <c r="HH32" s="158"/>
      <c r="HI32" s="158"/>
      <c r="HJ32" s="158"/>
      <c r="HK32" s="158"/>
      <c r="HL32" s="158"/>
      <c r="HM32" s="158"/>
      <c r="HN32" s="158"/>
      <c r="HO32" s="158"/>
      <c r="HP32" s="158"/>
      <c r="HQ32" s="158"/>
      <c r="HR32" s="158"/>
      <c r="HS32" s="158"/>
      <c r="HT32" s="158"/>
      <c r="HU32" s="158"/>
      <c r="HV32" s="158"/>
      <c r="HW32" s="158"/>
      <c r="HX32" s="158"/>
      <c r="HY32" s="158"/>
      <c r="HZ32" s="158"/>
      <c r="IA32" s="158"/>
      <c r="IB32" s="158"/>
      <c r="IC32" s="158"/>
      <c r="ID32" s="158"/>
      <c r="IE32" s="158"/>
      <c r="IF32" s="158"/>
      <c r="IG32" s="158"/>
      <c r="IH32" s="158"/>
      <c r="II32" s="158"/>
      <c r="IJ32" s="158"/>
      <c r="IK32" s="158"/>
      <c r="IL32" s="158"/>
      <c r="IM32" s="158"/>
      <c r="IN32" s="158"/>
      <c r="IO32" s="158"/>
      <c r="IP32" s="158"/>
      <c r="IQ32" s="158"/>
      <c r="IR32" s="158"/>
      <c r="IS32" s="158"/>
      <c r="IT32" s="158"/>
      <c r="IU32" s="158"/>
      <c r="IV32" s="158"/>
    </row>
    <row r="33" spans="1:256" ht="21">
      <c r="A33" s="137"/>
      <c r="B33" s="214"/>
      <c r="C33" s="214"/>
      <c r="D33" s="214"/>
      <c r="E33" s="214"/>
      <c r="F33" s="214"/>
      <c r="G33" s="214"/>
      <c r="H33" s="214"/>
      <c r="I33" s="214"/>
      <c r="J33" s="214"/>
      <c r="K33" s="214"/>
      <c r="L33" s="214"/>
      <c r="M33" s="215"/>
      <c r="N33" s="211"/>
      <c r="O33" s="211"/>
      <c r="P33" s="212"/>
      <c r="Q33" s="212"/>
      <c r="R33" s="212"/>
      <c r="S33" s="212"/>
      <c r="T33" s="212"/>
      <c r="U33" s="212"/>
      <c r="V33" s="212"/>
      <c r="W33" s="212"/>
      <c r="X33" s="212"/>
      <c r="Y33" s="212"/>
      <c r="Z33" s="212"/>
      <c r="AA33" s="212"/>
      <c r="AB33" s="212"/>
      <c r="AC33" s="212"/>
      <c r="AD33" s="212"/>
      <c r="AE33" s="212"/>
      <c r="AF33" s="212"/>
      <c r="AG33" s="212"/>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c r="EA33" s="211"/>
      <c r="EB33" s="211"/>
      <c r="EC33" s="211"/>
      <c r="ED33" s="211"/>
      <c r="EE33" s="211"/>
      <c r="EF33" s="211"/>
      <c r="EG33" s="211"/>
      <c r="EH33" s="211"/>
      <c r="EI33" s="211"/>
      <c r="EJ33" s="211"/>
      <c r="EK33" s="211"/>
      <c r="EL33" s="211"/>
      <c r="EM33" s="211"/>
      <c r="EN33" s="211"/>
      <c r="EO33" s="211"/>
      <c r="EP33" s="211"/>
      <c r="EQ33" s="211"/>
      <c r="ER33" s="211"/>
      <c r="ES33" s="211"/>
      <c r="ET33" s="211"/>
      <c r="EU33" s="211"/>
      <c r="EV33" s="211"/>
      <c r="EW33" s="211"/>
      <c r="EX33" s="211"/>
      <c r="EY33" s="211"/>
      <c r="EZ33" s="211"/>
      <c r="FA33" s="211"/>
      <c r="FB33" s="211"/>
      <c r="FC33" s="211"/>
      <c r="FD33" s="211"/>
      <c r="FE33" s="211"/>
      <c r="FF33" s="211"/>
      <c r="FG33" s="211"/>
      <c r="FH33" s="211"/>
      <c r="FI33" s="211"/>
      <c r="FJ33" s="211"/>
      <c r="FK33" s="211"/>
      <c r="FL33" s="211"/>
      <c r="FM33" s="211"/>
      <c r="FN33" s="211"/>
      <c r="FO33" s="211"/>
      <c r="FP33" s="211"/>
      <c r="FQ33" s="211"/>
      <c r="FR33" s="211"/>
      <c r="FS33" s="211"/>
      <c r="FT33" s="211"/>
      <c r="FU33" s="211"/>
      <c r="FV33" s="211"/>
      <c r="FW33" s="211"/>
      <c r="FX33" s="211"/>
      <c r="FY33" s="211"/>
      <c r="FZ33" s="211"/>
      <c r="GA33" s="211"/>
      <c r="GB33" s="211"/>
      <c r="GC33" s="211"/>
      <c r="GD33" s="211"/>
      <c r="GE33" s="211"/>
      <c r="GF33" s="211"/>
      <c r="GG33" s="211"/>
      <c r="GH33" s="211"/>
      <c r="GI33" s="211"/>
      <c r="GJ33" s="211"/>
      <c r="GK33" s="211"/>
      <c r="GL33" s="211"/>
      <c r="GM33" s="211"/>
      <c r="GN33" s="211"/>
      <c r="GO33" s="211"/>
      <c r="GP33" s="211"/>
      <c r="GQ33" s="211"/>
      <c r="GR33" s="211"/>
      <c r="GS33" s="211"/>
      <c r="GT33" s="211"/>
      <c r="GU33" s="211"/>
      <c r="GV33" s="211"/>
      <c r="GW33" s="211"/>
      <c r="GX33" s="211"/>
      <c r="GY33" s="211"/>
      <c r="GZ33" s="211"/>
      <c r="HA33" s="211"/>
      <c r="HB33" s="211"/>
      <c r="HC33" s="211"/>
      <c r="HD33" s="211"/>
      <c r="HE33" s="211"/>
      <c r="HF33" s="211"/>
      <c r="HG33" s="211"/>
      <c r="HH33" s="211"/>
      <c r="HI33" s="211"/>
      <c r="HJ33" s="211"/>
      <c r="HK33" s="211"/>
      <c r="HL33" s="211"/>
      <c r="HM33" s="211"/>
      <c r="HN33" s="211"/>
      <c r="HO33" s="211"/>
      <c r="HP33" s="211"/>
      <c r="HQ33" s="211"/>
      <c r="HR33" s="211"/>
      <c r="HS33" s="211"/>
      <c r="HT33" s="211"/>
      <c r="HU33" s="211"/>
      <c r="HV33" s="211"/>
      <c r="HW33" s="211"/>
      <c r="HX33" s="211"/>
      <c r="HY33" s="211"/>
      <c r="HZ33" s="211"/>
      <c r="IA33" s="211"/>
      <c r="IB33" s="211"/>
      <c r="IC33" s="211"/>
      <c r="ID33" s="211"/>
      <c r="IE33" s="211"/>
      <c r="IF33" s="211"/>
      <c r="IG33" s="211"/>
      <c r="IH33" s="211"/>
      <c r="II33" s="211"/>
      <c r="IJ33" s="211"/>
      <c r="IK33" s="211"/>
      <c r="IL33" s="211"/>
      <c r="IM33" s="211"/>
      <c r="IN33" s="211"/>
      <c r="IO33" s="211"/>
      <c r="IP33" s="211"/>
      <c r="IQ33" s="211"/>
      <c r="IR33" s="211"/>
      <c r="IS33" s="211"/>
      <c r="IT33" s="211"/>
      <c r="IU33" s="211"/>
      <c r="IV33" s="211"/>
    </row>
    <row r="34" spans="14:256" ht="21">
      <c r="N34" s="134"/>
      <c r="O34" s="134"/>
      <c r="P34" s="135"/>
      <c r="Q34" s="135"/>
      <c r="R34" s="135"/>
      <c r="S34" s="135"/>
      <c r="T34" s="135"/>
      <c r="U34" s="135"/>
      <c r="V34" s="135"/>
      <c r="W34" s="135"/>
      <c r="X34" s="135"/>
      <c r="Y34" s="135"/>
      <c r="Z34" s="135"/>
      <c r="AA34" s="135"/>
      <c r="AB34" s="135"/>
      <c r="AC34" s="135"/>
      <c r="AD34" s="135"/>
      <c r="AE34" s="135"/>
      <c r="AF34" s="135"/>
      <c r="AG34" s="135"/>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4:256" ht="21">
      <c r="N35" s="134"/>
      <c r="O35" s="134"/>
      <c r="P35" s="135"/>
      <c r="Q35" s="135"/>
      <c r="R35" s="135"/>
      <c r="S35" s="135"/>
      <c r="T35" s="135"/>
      <c r="U35" s="135"/>
      <c r="V35" s="135"/>
      <c r="W35" s="135"/>
      <c r="X35" s="135"/>
      <c r="Y35" s="135"/>
      <c r="Z35" s="135"/>
      <c r="AA35" s="135"/>
      <c r="AB35" s="135"/>
      <c r="AC35" s="135"/>
      <c r="AD35" s="135"/>
      <c r="AE35" s="135"/>
      <c r="AF35" s="135"/>
      <c r="AG35" s="135"/>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0:256" ht="30">
      <c r="J36" s="218"/>
      <c r="K36" s="218"/>
      <c r="N36" s="134"/>
      <c r="O36" s="134"/>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row>
    <row r="37" spans="10:256" ht="30">
      <c r="J37" s="218"/>
      <c r="K37" s="218"/>
      <c r="N37" s="134"/>
      <c r="O37" s="134"/>
      <c r="P37" s="135"/>
      <c r="Q37" s="135"/>
      <c r="R37" s="135"/>
      <c r="S37" s="135"/>
      <c r="T37" s="135"/>
      <c r="U37" s="135"/>
      <c r="V37" s="135"/>
      <c r="W37" s="135"/>
      <c r="X37" s="135"/>
      <c r="Y37" s="135"/>
      <c r="Z37" s="135"/>
      <c r="AA37" s="135"/>
      <c r="AB37" s="135"/>
      <c r="AC37" s="135"/>
      <c r="AD37" s="135"/>
      <c r="AE37" s="135"/>
      <c r="AF37" s="135"/>
      <c r="AG37" s="135"/>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row>
    <row r="38" spans="10:256" ht="30">
      <c r="J38" s="218"/>
      <c r="K38" s="218"/>
      <c r="N38" s="134"/>
      <c r="O38" s="134"/>
      <c r="P38" s="135"/>
      <c r="Q38" s="135"/>
      <c r="R38" s="135"/>
      <c r="S38" s="135"/>
      <c r="T38" s="135"/>
      <c r="U38" s="135"/>
      <c r="V38" s="135"/>
      <c r="W38" s="135"/>
      <c r="X38" s="135"/>
      <c r="Y38" s="135"/>
      <c r="Z38" s="135"/>
      <c r="AA38" s="135"/>
      <c r="AB38" s="135"/>
      <c r="AC38" s="135"/>
      <c r="AD38" s="135"/>
      <c r="AE38" s="135"/>
      <c r="AF38" s="135"/>
      <c r="AG38" s="135"/>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row>
    <row r="39" spans="10:256" ht="30">
      <c r="J39" s="218"/>
      <c r="K39" s="218"/>
      <c r="N39" s="134"/>
      <c r="O39" s="134"/>
      <c r="P39" s="135"/>
      <c r="Q39" s="135"/>
      <c r="R39" s="135"/>
      <c r="S39" s="135"/>
      <c r="T39" s="135"/>
      <c r="U39" s="135"/>
      <c r="V39" s="135"/>
      <c r="W39" s="135"/>
      <c r="X39" s="135"/>
      <c r="Y39" s="135"/>
      <c r="Z39" s="135"/>
      <c r="AA39" s="135"/>
      <c r="AB39" s="135"/>
      <c r="AC39" s="135"/>
      <c r="AD39" s="135"/>
      <c r="AE39" s="135"/>
      <c r="AF39" s="135"/>
      <c r="AG39" s="135"/>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row>
    <row r="40" spans="10:256" ht="30">
      <c r="J40" s="218"/>
      <c r="K40" s="218"/>
      <c r="N40" s="134"/>
      <c r="O40" s="134"/>
      <c r="P40" s="135"/>
      <c r="Q40" s="135"/>
      <c r="R40" s="135"/>
      <c r="S40" s="135"/>
      <c r="T40" s="135"/>
      <c r="U40" s="135"/>
      <c r="V40" s="135"/>
      <c r="W40" s="135"/>
      <c r="X40" s="135"/>
      <c r="Y40" s="135"/>
      <c r="Z40" s="135"/>
      <c r="AA40" s="135"/>
      <c r="AB40" s="135"/>
      <c r="AC40" s="135"/>
      <c r="AD40" s="135"/>
      <c r="AE40" s="135"/>
      <c r="AF40" s="135"/>
      <c r="AG40" s="135"/>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row>
    <row r="41" spans="10:256" ht="30">
      <c r="J41" s="218"/>
      <c r="K41" s="218"/>
      <c r="N41" s="134"/>
      <c r="O41" s="134"/>
      <c r="P41" s="135"/>
      <c r="Q41" s="135"/>
      <c r="R41" s="135"/>
      <c r="S41" s="135"/>
      <c r="T41" s="135"/>
      <c r="U41" s="135"/>
      <c r="V41" s="135"/>
      <c r="W41" s="135"/>
      <c r="X41" s="135"/>
      <c r="Y41" s="135"/>
      <c r="Z41" s="135"/>
      <c r="AA41" s="135"/>
      <c r="AB41" s="135"/>
      <c r="AC41" s="135"/>
      <c r="AD41" s="135"/>
      <c r="AE41" s="135"/>
      <c r="AF41" s="135"/>
      <c r="AG41" s="135"/>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row>
    <row r="42" spans="10:256" ht="30">
      <c r="J42" s="218"/>
      <c r="K42" s="218"/>
      <c r="N42" s="134"/>
      <c r="O42" s="134"/>
      <c r="P42" s="135"/>
      <c r="Q42" s="135"/>
      <c r="R42" s="135"/>
      <c r="S42" s="135"/>
      <c r="T42" s="135"/>
      <c r="U42" s="135"/>
      <c r="V42" s="135"/>
      <c r="W42" s="135"/>
      <c r="X42" s="135"/>
      <c r="Y42" s="135"/>
      <c r="Z42" s="135"/>
      <c r="AA42" s="135"/>
      <c r="AB42" s="135"/>
      <c r="AC42" s="135"/>
      <c r="AD42" s="135"/>
      <c r="AE42" s="135"/>
      <c r="AF42" s="135"/>
      <c r="AG42" s="135"/>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4"/>
      <c r="IP42" s="134"/>
      <c r="IQ42" s="134"/>
      <c r="IR42" s="134"/>
      <c r="IS42" s="134"/>
      <c r="IT42" s="134"/>
      <c r="IU42" s="134"/>
      <c r="IV42" s="134"/>
    </row>
    <row r="43" spans="10:21" ht="30">
      <c r="J43" s="218"/>
      <c r="K43" s="218"/>
      <c r="N43" s="219"/>
      <c r="O43" s="219"/>
      <c r="P43" s="220"/>
      <c r="Q43" s="220"/>
      <c r="R43" s="220"/>
      <c r="S43" s="220"/>
      <c r="T43" s="220"/>
      <c r="U43" s="220"/>
    </row>
    <row r="44" spans="10:21" ht="30">
      <c r="J44" s="218"/>
      <c r="K44" s="218"/>
      <c r="N44" s="219"/>
      <c r="O44" s="219"/>
      <c r="P44" s="220"/>
      <c r="Q44" s="220"/>
      <c r="R44" s="220"/>
      <c r="S44" s="220"/>
      <c r="T44" s="220"/>
      <c r="U44" s="220"/>
    </row>
    <row r="45" spans="10:21" ht="30">
      <c r="J45" s="218"/>
      <c r="K45" s="218"/>
      <c r="N45" s="219"/>
      <c r="O45" s="219"/>
      <c r="P45" s="220"/>
      <c r="Q45" s="220"/>
      <c r="R45" s="220"/>
      <c r="S45" s="220"/>
      <c r="T45" s="220"/>
      <c r="U45" s="220"/>
    </row>
    <row r="46" spans="10:21" ht="30">
      <c r="J46" s="218"/>
      <c r="K46" s="218"/>
      <c r="N46" s="219"/>
      <c r="O46" s="219"/>
      <c r="P46" s="220"/>
      <c r="Q46" s="220"/>
      <c r="R46" s="220"/>
      <c r="S46" s="220"/>
      <c r="T46" s="220"/>
      <c r="U46" s="220"/>
    </row>
    <row r="47" spans="10:21" ht="30">
      <c r="J47" s="218"/>
      <c r="K47" s="218"/>
      <c r="N47" s="219"/>
      <c r="O47" s="219"/>
      <c r="P47" s="220"/>
      <c r="Q47" s="220"/>
      <c r="R47" s="220"/>
      <c r="S47" s="220"/>
      <c r="T47" s="220"/>
      <c r="U47" s="220"/>
    </row>
    <row r="48" spans="10:21" ht="30">
      <c r="J48" s="218"/>
      <c r="K48" s="218"/>
      <c r="N48" s="219"/>
      <c r="O48" s="219"/>
      <c r="P48" s="220"/>
      <c r="Q48" s="220"/>
      <c r="R48" s="220"/>
      <c r="S48" s="220"/>
      <c r="T48" s="220"/>
      <c r="U48" s="220"/>
    </row>
    <row r="49" spans="10:21" ht="30">
      <c r="J49" s="218"/>
      <c r="K49" s="218"/>
      <c r="N49" s="219"/>
      <c r="O49" s="219"/>
      <c r="P49" s="220"/>
      <c r="Q49" s="220"/>
      <c r="R49" s="220"/>
      <c r="S49" s="220"/>
      <c r="T49" s="220"/>
      <c r="U49" s="220"/>
    </row>
    <row r="50" spans="10:21" ht="30">
      <c r="J50" s="218"/>
      <c r="K50" s="218"/>
      <c r="N50" s="219"/>
      <c r="O50" s="219"/>
      <c r="P50" s="220"/>
      <c r="Q50" s="220"/>
      <c r="R50" s="220"/>
      <c r="S50" s="220"/>
      <c r="T50" s="220"/>
      <c r="U50" s="220"/>
    </row>
    <row r="51" spans="10:21" ht="30">
      <c r="J51" s="218"/>
      <c r="K51" s="218"/>
      <c r="N51" s="219"/>
      <c r="O51" s="219"/>
      <c r="P51" s="220"/>
      <c r="Q51" s="220"/>
      <c r="R51" s="220"/>
      <c r="S51" s="220"/>
      <c r="T51" s="220"/>
      <c r="U51" s="220"/>
    </row>
    <row r="52" spans="10:21" ht="30">
      <c r="J52" s="218"/>
      <c r="K52" s="218"/>
      <c r="N52" s="219"/>
      <c r="O52" s="219"/>
      <c r="P52" s="220"/>
      <c r="Q52" s="220"/>
      <c r="R52" s="220"/>
      <c r="S52" s="220"/>
      <c r="T52" s="220"/>
      <c r="U52" s="220"/>
    </row>
    <row r="53" spans="10:21" ht="30">
      <c r="J53" s="218"/>
      <c r="K53" s="218"/>
      <c r="N53" s="219"/>
      <c r="O53" s="219"/>
      <c r="P53" s="220"/>
      <c r="Q53" s="220"/>
      <c r="R53" s="220"/>
      <c r="S53" s="220"/>
      <c r="T53" s="220"/>
      <c r="U53" s="220"/>
    </row>
    <row r="54" spans="10:21" ht="30">
      <c r="J54" s="218"/>
      <c r="K54" s="218"/>
      <c r="N54" s="219"/>
      <c r="O54" s="219"/>
      <c r="P54" s="220"/>
      <c r="Q54" s="220"/>
      <c r="R54" s="220"/>
      <c r="S54" s="220"/>
      <c r="T54" s="220"/>
      <c r="U54" s="220"/>
    </row>
    <row r="55" spans="10:21" ht="30">
      <c r="J55" s="218"/>
      <c r="K55" s="218"/>
      <c r="N55" s="219"/>
      <c r="O55" s="219"/>
      <c r="P55" s="220"/>
      <c r="Q55" s="220"/>
      <c r="R55" s="220"/>
      <c r="S55" s="220"/>
      <c r="T55" s="220"/>
      <c r="U55" s="220"/>
    </row>
    <row r="56" spans="10:21" ht="30">
      <c r="J56" s="218"/>
      <c r="K56" s="218"/>
      <c r="N56" s="219"/>
      <c r="O56" s="219"/>
      <c r="P56" s="220"/>
      <c r="Q56" s="220"/>
      <c r="R56" s="220"/>
      <c r="S56" s="220"/>
      <c r="T56" s="220"/>
      <c r="U56" s="220"/>
    </row>
    <row r="57" spans="10:21" ht="30">
      <c r="J57" s="218"/>
      <c r="K57" s="218"/>
      <c r="N57" s="219"/>
      <c r="O57" s="219"/>
      <c r="P57" s="220"/>
      <c r="Q57" s="220"/>
      <c r="R57" s="220"/>
      <c r="S57" s="220"/>
      <c r="T57" s="220"/>
      <c r="U57" s="220"/>
    </row>
    <row r="58" spans="10:21" ht="30">
      <c r="J58" s="218"/>
      <c r="K58" s="218"/>
      <c r="N58" s="219"/>
      <c r="O58" s="219"/>
      <c r="P58" s="220"/>
      <c r="Q58" s="220"/>
      <c r="R58" s="220"/>
      <c r="S58" s="220"/>
      <c r="T58" s="220"/>
      <c r="U58" s="220"/>
    </row>
    <row r="59" spans="10:21" ht="30">
      <c r="J59" s="218"/>
      <c r="K59" s="218"/>
      <c r="N59" s="219"/>
      <c r="O59" s="219"/>
      <c r="P59" s="220"/>
      <c r="Q59" s="220"/>
      <c r="R59" s="220"/>
      <c r="S59" s="220"/>
      <c r="T59" s="220"/>
      <c r="U59" s="220"/>
    </row>
    <row r="60" spans="10:21" ht="30">
      <c r="J60" s="218"/>
      <c r="K60" s="218"/>
      <c r="N60" s="219"/>
      <c r="O60" s="219"/>
      <c r="P60" s="220"/>
      <c r="Q60" s="220"/>
      <c r="R60" s="220"/>
      <c r="S60" s="220"/>
      <c r="T60" s="220"/>
      <c r="U60" s="220"/>
    </row>
    <row r="61" spans="10:21" ht="30">
      <c r="J61" s="218"/>
      <c r="K61" s="218"/>
      <c r="N61" s="219"/>
      <c r="O61" s="219"/>
      <c r="P61" s="220"/>
      <c r="Q61" s="220"/>
      <c r="R61" s="220"/>
      <c r="S61" s="220"/>
      <c r="T61" s="220"/>
      <c r="U61" s="220"/>
    </row>
    <row r="62" spans="10:21" ht="30">
      <c r="J62" s="218"/>
      <c r="K62" s="218"/>
      <c r="N62" s="219"/>
      <c r="O62" s="219"/>
      <c r="P62" s="220"/>
      <c r="Q62" s="220"/>
      <c r="R62" s="220"/>
      <c r="S62" s="220"/>
      <c r="T62" s="220"/>
      <c r="U62" s="220"/>
    </row>
    <row r="63" spans="10:21" ht="30">
      <c r="J63" s="218"/>
      <c r="K63" s="218"/>
      <c r="N63" s="219"/>
      <c r="O63" s="219"/>
      <c r="P63" s="220"/>
      <c r="Q63" s="220"/>
      <c r="R63" s="220"/>
      <c r="S63" s="220"/>
      <c r="T63" s="220"/>
      <c r="U63" s="220"/>
    </row>
    <row r="64" spans="10:21" ht="30">
      <c r="J64" s="218"/>
      <c r="K64" s="218"/>
      <c r="N64" s="219"/>
      <c r="O64" s="219"/>
      <c r="P64" s="220"/>
      <c r="Q64" s="220"/>
      <c r="R64" s="220"/>
      <c r="S64" s="220"/>
      <c r="T64" s="220"/>
      <c r="U64" s="220"/>
    </row>
    <row r="65" spans="10:21" ht="30">
      <c r="J65" s="218"/>
      <c r="K65" s="218"/>
      <c r="N65" s="219"/>
      <c r="O65" s="219"/>
      <c r="P65" s="220"/>
      <c r="Q65" s="220"/>
      <c r="R65" s="220"/>
      <c r="S65" s="220"/>
      <c r="T65" s="220"/>
      <c r="U65" s="220"/>
    </row>
    <row r="66" spans="10:21" ht="30">
      <c r="J66" s="218"/>
      <c r="K66" s="218"/>
      <c r="N66" s="219"/>
      <c r="O66" s="219"/>
      <c r="P66" s="220"/>
      <c r="Q66" s="220"/>
      <c r="R66" s="220"/>
      <c r="S66" s="220"/>
      <c r="T66" s="220"/>
      <c r="U66" s="220"/>
    </row>
    <row r="67" spans="10:21" ht="30">
      <c r="J67" s="218"/>
      <c r="K67" s="218"/>
      <c r="N67" s="219"/>
      <c r="O67" s="219"/>
      <c r="P67" s="220"/>
      <c r="Q67" s="220"/>
      <c r="R67" s="220"/>
      <c r="S67" s="220"/>
      <c r="T67" s="220"/>
      <c r="U67" s="220"/>
    </row>
    <row r="68" spans="10:21" ht="30">
      <c r="J68" s="218"/>
      <c r="K68" s="218"/>
      <c r="N68" s="219"/>
      <c r="O68" s="219"/>
      <c r="P68" s="220"/>
      <c r="Q68" s="220"/>
      <c r="R68" s="220"/>
      <c r="S68" s="220"/>
      <c r="T68" s="220"/>
      <c r="U68" s="220"/>
    </row>
    <row r="69" spans="10:21" ht="30">
      <c r="J69" s="218"/>
      <c r="K69" s="218"/>
      <c r="N69" s="219"/>
      <c r="O69" s="219"/>
      <c r="P69" s="220"/>
      <c r="Q69" s="220"/>
      <c r="R69" s="220"/>
      <c r="S69" s="220"/>
      <c r="T69" s="220"/>
      <c r="U69" s="220"/>
    </row>
    <row r="70" spans="10:21" ht="30">
      <c r="J70" s="218"/>
      <c r="K70" s="218"/>
      <c r="N70" s="219"/>
      <c r="O70" s="219"/>
      <c r="P70" s="220"/>
      <c r="Q70" s="220"/>
      <c r="R70" s="220"/>
      <c r="S70" s="220"/>
      <c r="T70" s="220"/>
      <c r="U70" s="220"/>
    </row>
    <row r="71" spans="10:21" ht="30">
      <c r="J71" s="218"/>
      <c r="K71" s="218"/>
      <c r="N71" s="219"/>
      <c r="O71" s="219"/>
      <c r="P71" s="220"/>
      <c r="Q71" s="220"/>
      <c r="R71" s="220"/>
      <c r="S71" s="220"/>
      <c r="T71" s="220"/>
      <c r="U71" s="220"/>
    </row>
    <row r="72" spans="10:21" ht="30">
      <c r="J72" s="218"/>
      <c r="K72" s="218"/>
      <c r="N72" s="219"/>
      <c r="O72" s="219"/>
      <c r="P72" s="220"/>
      <c r="Q72" s="220"/>
      <c r="R72" s="220"/>
      <c r="S72" s="220"/>
      <c r="T72" s="220"/>
      <c r="U72" s="220"/>
    </row>
    <row r="73" spans="10:21" ht="30">
      <c r="J73" s="218"/>
      <c r="K73" s="218"/>
      <c r="N73" s="219"/>
      <c r="O73" s="219"/>
      <c r="P73" s="220"/>
      <c r="Q73" s="220"/>
      <c r="R73" s="220"/>
      <c r="S73" s="220"/>
      <c r="T73" s="220"/>
      <c r="U73" s="220"/>
    </row>
    <row r="74" spans="10:21" ht="30">
      <c r="J74" s="218"/>
      <c r="K74" s="218"/>
      <c r="N74" s="219"/>
      <c r="O74" s="219"/>
      <c r="P74" s="220"/>
      <c r="Q74" s="220"/>
      <c r="R74" s="220"/>
      <c r="S74" s="220"/>
      <c r="T74" s="220"/>
      <c r="U74" s="220"/>
    </row>
    <row r="75" spans="10:21" ht="30">
      <c r="J75" s="218"/>
      <c r="K75" s="218"/>
      <c r="N75" s="219"/>
      <c r="O75" s="219"/>
      <c r="P75" s="220"/>
      <c r="Q75" s="220"/>
      <c r="R75" s="220"/>
      <c r="S75" s="220"/>
      <c r="T75" s="220"/>
      <c r="U75" s="220"/>
    </row>
    <row r="76" spans="10:21" ht="30">
      <c r="J76" s="218"/>
      <c r="K76" s="218"/>
      <c r="N76" s="219"/>
      <c r="O76" s="219"/>
      <c r="P76" s="220"/>
      <c r="Q76" s="220"/>
      <c r="R76" s="220"/>
      <c r="S76" s="220"/>
      <c r="T76" s="220"/>
      <c r="U76" s="220"/>
    </row>
    <row r="77" spans="10:21" ht="30">
      <c r="J77" s="218"/>
      <c r="K77" s="218"/>
      <c r="N77" s="219"/>
      <c r="O77" s="219"/>
      <c r="P77" s="220"/>
      <c r="Q77" s="220"/>
      <c r="R77" s="220"/>
      <c r="S77" s="220"/>
      <c r="T77" s="220"/>
      <c r="U77" s="220"/>
    </row>
    <row r="78" spans="10:21" ht="30">
      <c r="J78" s="218"/>
      <c r="K78" s="218"/>
      <c r="N78" s="219"/>
      <c r="O78" s="219"/>
      <c r="P78" s="220"/>
      <c r="Q78" s="220"/>
      <c r="R78" s="220"/>
      <c r="S78" s="220"/>
      <c r="T78" s="220"/>
      <c r="U78" s="220"/>
    </row>
    <row r="79" spans="10:21" ht="30">
      <c r="J79" s="218"/>
      <c r="K79" s="218"/>
      <c r="N79" s="219"/>
      <c r="O79" s="219"/>
      <c r="P79" s="220"/>
      <c r="Q79" s="220"/>
      <c r="R79" s="220"/>
      <c r="S79" s="220"/>
      <c r="T79" s="220"/>
      <c r="U79" s="220"/>
    </row>
    <row r="80" spans="10:21" ht="30">
      <c r="J80" s="218"/>
      <c r="K80" s="218"/>
      <c r="N80" s="219"/>
      <c r="O80" s="219"/>
      <c r="P80" s="220"/>
      <c r="Q80" s="220"/>
      <c r="R80" s="220"/>
      <c r="S80" s="220"/>
      <c r="T80" s="220"/>
      <c r="U80" s="220"/>
    </row>
    <row r="81" spans="10:21" ht="30">
      <c r="J81" s="218"/>
      <c r="K81" s="218"/>
      <c r="N81" s="219"/>
      <c r="O81" s="219"/>
      <c r="P81" s="220"/>
      <c r="Q81" s="220"/>
      <c r="R81" s="220"/>
      <c r="S81" s="220"/>
      <c r="T81" s="220"/>
      <c r="U81" s="220"/>
    </row>
    <row r="82" spans="10:21" ht="30">
      <c r="J82" s="218"/>
      <c r="K82" s="218"/>
      <c r="N82" s="219"/>
      <c r="O82" s="219"/>
      <c r="P82" s="220"/>
      <c r="Q82" s="220"/>
      <c r="R82" s="220"/>
      <c r="S82" s="220"/>
      <c r="T82" s="220"/>
      <c r="U82" s="220"/>
    </row>
    <row r="83" spans="10:21" ht="30">
      <c r="J83" s="218"/>
      <c r="K83" s="218"/>
      <c r="N83" s="219"/>
      <c r="O83" s="219"/>
      <c r="P83" s="220"/>
      <c r="Q83" s="220"/>
      <c r="R83" s="220"/>
      <c r="S83" s="220"/>
      <c r="T83" s="220"/>
      <c r="U83" s="220"/>
    </row>
    <row r="84" spans="10:21" ht="30">
      <c r="J84" s="218"/>
      <c r="K84" s="221"/>
      <c r="N84" s="219"/>
      <c r="O84" s="219"/>
      <c r="P84" s="220"/>
      <c r="Q84" s="220"/>
      <c r="R84" s="220"/>
      <c r="S84" s="220"/>
      <c r="T84" s="220"/>
      <c r="U84" s="220"/>
    </row>
    <row r="85" spans="10:21" ht="30">
      <c r="J85" s="218"/>
      <c r="K85" s="218"/>
      <c r="N85" s="219"/>
      <c r="O85" s="219"/>
      <c r="P85" s="220"/>
      <c r="Q85" s="220"/>
      <c r="R85" s="220"/>
      <c r="S85" s="220"/>
      <c r="T85" s="220"/>
      <c r="U85" s="220"/>
    </row>
    <row r="86" spans="10:21" ht="30">
      <c r="J86" s="218"/>
      <c r="K86" s="218"/>
      <c r="N86" s="219"/>
      <c r="O86" s="219"/>
      <c r="P86" s="220"/>
      <c r="Q86" s="220"/>
      <c r="R86" s="220"/>
      <c r="S86" s="220"/>
      <c r="T86" s="220"/>
      <c r="U86" s="220"/>
    </row>
    <row r="87" spans="10:21" ht="30">
      <c r="J87" s="218"/>
      <c r="K87" s="218"/>
      <c r="N87" s="219"/>
      <c r="O87" s="219"/>
      <c r="P87" s="220"/>
      <c r="Q87" s="220"/>
      <c r="R87" s="220"/>
      <c r="S87" s="220"/>
      <c r="T87" s="220"/>
      <c r="U87" s="220"/>
    </row>
    <row r="88" spans="10:21" ht="30">
      <c r="J88" s="218"/>
      <c r="K88" s="218"/>
      <c r="N88" s="219"/>
      <c r="O88" s="219"/>
      <c r="P88" s="220"/>
      <c r="Q88" s="220"/>
      <c r="R88" s="220"/>
      <c r="S88" s="220"/>
      <c r="T88" s="220"/>
      <c r="U88" s="220"/>
    </row>
    <row r="89" spans="10:21" ht="30">
      <c r="J89" s="218"/>
      <c r="K89" s="218"/>
      <c r="N89" s="219"/>
      <c r="O89" s="219"/>
      <c r="P89" s="220"/>
      <c r="Q89" s="220"/>
      <c r="R89" s="220"/>
      <c r="S89" s="220"/>
      <c r="T89" s="220"/>
      <c r="U89" s="220"/>
    </row>
    <row r="90" spans="10:21" ht="30">
      <c r="J90" s="218"/>
      <c r="K90" s="218"/>
      <c r="N90" s="219"/>
      <c r="O90" s="219"/>
      <c r="P90" s="220"/>
      <c r="Q90" s="220"/>
      <c r="R90" s="220"/>
      <c r="S90" s="220"/>
      <c r="T90" s="220"/>
      <c r="U90" s="220"/>
    </row>
    <row r="91" spans="10:21" ht="30">
      <c r="J91" s="218"/>
      <c r="K91" s="218"/>
      <c r="N91" s="219"/>
      <c r="O91" s="219"/>
      <c r="P91" s="220"/>
      <c r="Q91" s="220"/>
      <c r="R91" s="220"/>
      <c r="S91" s="220"/>
      <c r="T91" s="220"/>
      <c r="U91" s="220"/>
    </row>
    <row r="92" spans="10:21" ht="30">
      <c r="J92" s="218"/>
      <c r="K92" s="218"/>
      <c r="N92" s="219"/>
      <c r="O92" s="219"/>
      <c r="P92" s="220"/>
      <c r="Q92" s="220"/>
      <c r="R92" s="220"/>
      <c r="S92" s="220"/>
      <c r="T92" s="220"/>
      <c r="U92" s="220"/>
    </row>
    <row r="93" spans="10:21" ht="30">
      <c r="J93" s="218"/>
      <c r="K93" s="218"/>
      <c r="N93" s="219"/>
      <c r="O93" s="219"/>
      <c r="P93" s="220"/>
      <c r="Q93" s="220"/>
      <c r="R93" s="220"/>
      <c r="S93" s="220"/>
      <c r="T93" s="220"/>
      <c r="U93" s="220"/>
    </row>
    <row r="94" spans="10:21" ht="30">
      <c r="J94" s="218"/>
      <c r="K94" s="218"/>
      <c r="N94" s="219"/>
      <c r="O94" s="219"/>
      <c r="P94" s="220"/>
      <c r="Q94" s="220"/>
      <c r="R94" s="220"/>
      <c r="S94" s="220"/>
      <c r="T94" s="220"/>
      <c r="U94" s="220"/>
    </row>
    <row r="95" spans="10:21" ht="30">
      <c r="J95" s="218"/>
      <c r="K95" s="218"/>
      <c r="N95" s="219"/>
      <c r="O95" s="219"/>
      <c r="P95" s="220"/>
      <c r="Q95" s="220"/>
      <c r="R95" s="220"/>
      <c r="S95" s="220"/>
      <c r="T95" s="220"/>
      <c r="U95" s="220"/>
    </row>
    <row r="96" spans="10:21" ht="30">
      <c r="J96" s="218"/>
      <c r="K96" s="218"/>
      <c r="N96" s="219"/>
      <c r="O96" s="219"/>
      <c r="P96" s="220"/>
      <c r="Q96" s="220"/>
      <c r="R96" s="220"/>
      <c r="S96" s="220"/>
      <c r="T96" s="220"/>
      <c r="U96" s="220"/>
    </row>
    <row r="97" spans="10:21" ht="30">
      <c r="J97" s="218"/>
      <c r="K97" s="218"/>
      <c r="N97" s="219"/>
      <c r="O97" s="219"/>
      <c r="P97" s="220"/>
      <c r="Q97" s="220"/>
      <c r="R97" s="220"/>
      <c r="S97" s="220"/>
      <c r="T97" s="220"/>
      <c r="U97" s="220"/>
    </row>
    <row r="98" spans="10:21" ht="30">
      <c r="J98" s="218"/>
      <c r="K98" s="218"/>
      <c r="N98" s="219"/>
      <c r="O98" s="219"/>
      <c r="P98" s="220"/>
      <c r="Q98" s="220"/>
      <c r="R98" s="220"/>
      <c r="S98" s="220"/>
      <c r="T98" s="220"/>
      <c r="U98" s="220"/>
    </row>
    <row r="99" spans="10:21" ht="30">
      <c r="J99" s="218"/>
      <c r="K99" s="218"/>
      <c r="N99" s="219"/>
      <c r="O99" s="219"/>
      <c r="P99" s="220"/>
      <c r="Q99" s="220"/>
      <c r="R99" s="220"/>
      <c r="S99" s="220"/>
      <c r="T99" s="220"/>
      <c r="U99" s="220"/>
    </row>
    <row r="100" spans="10:21" ht="30">
      <c r="J100" s="218"/>
      <c r="K100" s="218"/>
      <c r="N100" s="219"/>
      <c r="O100" s="219"/>
      <c r="P100" s="220"/>
      <c r="Q100" s="220"/>
      <c r="R100" s="220"/>
      <c r="S100" s="220"/>
      <c r="T100" s="220"/>
      <c r="U100" s="220"/>
    </row>
    <row r="101" spans="10:21" ht="30">
      <c r="J101" s="218"/>
      <c r="K101" s="218"/>
      <c r="N101" s="219"/>
      <c r="O101" s="219"/>
      <c r="P101" s="220"/>
      <c r="Q101" s="220"/>
      <c r="R101" s="220"/>
      <c r="S101" s="220"/>
      <c r="T101" s="220"/>
      <c r="U101" s="220"/>
    </row>
    <row r="102" spans="10:21" ht="30">
      <c r="J102" s="218"/>
      <c r="K102" s="218"/>
      <c r="N102" s="219"/>
      <c r="O102" s="219"/>
      <c r="P102" s="220"/>
      <c r="Q102" s="220"/>
      <c r="R102" s="220"/>
      <c r="S102" s="220"/>
      <c r="T102" s="220"/>
      <c r="U102" s="220"/>
    </row>
    <row r="103" spans="10:21" ht="30">
      <c r="J103" s="218"/>
      <c r="K103" s="218"/>
      <c r="N103" s="219"/>
      <c r="O103" s="219"/>
      <c r="P103" s="220"/>
      <c r="Q103" s="220"/>
      <c r="R103" s="220"/>
      <c r="S103" s="220"/>
      <c r="T103" s="220"/>
      <c r="U103" s="220"/>
    </row>
    <row r="104" spans="10:21" ht="30">
      <c r="J104" s="218"/>
      <c r="K104" s="218"/>
      <c r="N104" s="219"/>
      <c r="O104" s="219"/>
      <c r="P104" s="220"/>
      <c r="Q104" s="220"/>
      <c r="R104" s="220"/>
      <c r="S104" s="220"/>
      <c r="T104" s="220"/>
      <c r="U104" s="220"/>
    </row>
    <row r="105" spans="10:21" ht="30">
      <c r="J105" s="218"/>
      <c r="K105" s="218"/>
      <c r="N105" s="219"/>
      <c r="O105" s="219"/>
      <c r="P105" s="220"/>
      <c r="Q105" s="220"/>
      <c r="R105" s="220"/>
      <c r="S105" s="220"/>
      <c r="T105" s="220"/>
      <c r="U105" s="220"/>
    </row>
    <row r="106" spans="10:21" ht="30">
      <c r="J106" s="218"/>
      <c r="K106" s="218"/>
      <c r="N106" s="219"/>
      <c r="O106" s="219"/>
      <c r="P106" s="220"/>
      <c r="Q106" s="220"/>
      <c r="R106" s="220"/>
      <c r="S106" s="220"/>
      <c r="T106" s="220"/>
      <c r="U106" s="220"/>
    </row>
    <row r="107" spans="10:21" ht="30">
      <c r="J107" s="218"/>
      <c r="K107" s="218"/>
      <c r="N107" s="219"/>
      <c r="O107" s="219"/>
      <c r="P107" s="220"/>
      <c r="Q107" s="220"/>
      <c r="R107" s="220"/>
      <c r="S107" s="220"/>
      <c r="T107" s="220"/>
      <c r="U107" s="220"/>
    </row>
    <row r="108" spans="10:21" ht="30">
      <c r="J108" s="218"/>
      <c r="K108" s="218"/>
      <c r="N108" s="219"/>
      <c r="O108" s="219"/>
      <c r="P108" s="220"/>
      <c r="Q108" s="220"/>
      <c r="R108" s="220"/>
      <c r="S108" s="220"/>
      <c r="T108" s="220"/>
      <c r="U108" s="220"/>
    </row>
    <row r="109" spans="10:21" ht="30">
      <c r="J109" s="218"/>
      <c r="K109" s="218"/>
      <c r="N109" s="219"/>
      <c r="O109" s="219"/>
      <c r="P109" s="220"/>
      <c r="Q109" s="220"/>
      <c r="R109" s="220"/>
      <c r="S109" s="220"/>
      <c r="T109" s="220"/>
      <c r="U109" s="220"/>
    </row>
    <row r="110" spans="10:21" ht="30">
      <c r="J110" s="218"/>
      <c r="K110" s="218"/>
      <c r="N110" s="219"/>
      <c r="O110" s="219"/>
      <c r="P110" s="220"/>
      <c r="Q110" s="220"/>
      <c r="R110" s="220"/>
      <c r="S110" s="220"/>
      <c r="T110" s="220"/>
      <c r="U110" s="220"/>
    </row>
    <row r="111" spans="10:21" ht="30">
      <c r="J111" s="218"/>
      <c r="K111" s="218"/>
      <c r="N111" s="219"/>
      <c r="O111" s="219"/>
      <c r="P111" s="220"/>
      <c r="Q111" s="220"/>
      <c r="R111" s="220"/>
      <c r="S111" s="220"/>
      <c r="T111" s="220"/>
      <c r="U111" s="220"/>
    </row>
    <row r="112" spans="10:21" ht="30">
      <c r="J112" s="218"/>
      <c r="K112" s="218"/>
      <c r="N112" s="219"/>
      <c r="O112" s="219"/>
      <c r="P112" s="220"/>
      <c r="Q112" s="220"/>
      <c r="R112" s="220"/>
      <c r="S112" s="220"/>
      <c r="T112" s="220"/>
      <c r="U112" s="220"/>
    </row>
    <row r="113" spans="10:21" ht="30">
      <c r="J113" s="218"/>
      <c r="K113" s="218"/>
      <c r="N113" s="219"/>
      <c r="O113" s="219"/>
      <c r="P113" s="220"/>
      <c r="Q113" s="220"/>
      <c r="R113" s="220"/>
      <c r="S113" s="220"/>
      <c r="T113" s="220"/>
      <c r="U113" s="220"/>
    </row>
    <row r="114" spans="10:21" ht="30">
      <c r="J114" s="218"/>
      <c r="K114" s="218"/>
      <c r="N114" s="219"/>
      <c r="O114" s="219"/>
      <c r="P114" s="220"/>
      <c r="Q114" s="220"/>
      <c r="R114" s="220"/>
      <c r="S114" s="220"/>
      <c r="T114" s="220"/>
      <c r="U114" s="220"/>
    </row>
    <row r="115" spans="10:21" ht="30">
      <c r="J115" s="218"/>
      <c r="K115" s="218"/>
      <c r="N115" s="219"/>
      <c r="O115" s="219"/>
      <c r="P115" s="220"/>
      <c r="Q115" s="220"/>
      <c r="R115" s="220"/>
      <c r="S115" s="220"/>
      <c r="T115" s="220"/>
      <c r="U115" s="220"/>
    </row>
    <row r="116" spans="10:21" ht="30">
      <c r="J116" s="218"/>
      <c r="K116" s="218"/>
      <c r="N116" s="219"/>
      <c r="O116" s="219"/>
      <c r="P116" s="220"/>
      <c r="Q116" s="220"/>
      <c r="R116" s="220"/>
      <c r="S116" s="220"/>
      <c r="T116" s="220"/>
      <c r="U116" s="220"/>
    </row>
    <row r="117" spans="10:21" ht="30">
      <c r="J117" s="218"/>
      <c r="K117" s="218"/>
      <c r="N117" s="219"/>
      <c r="O117" s="219"/>
      <c r="P117" s="220"/>
      <c r="Q117" s="220"/>
      <c r="R117" s="220"/>
      <c r="S117" s="220"/>
      <c r="T117" s="220"/>
      <c r="U117" s="220"/>
    </row>
    <row r="118" spans="10:21" ht="30">
      <c r="J118" s="218"/>
      <c r="K118" s="218"/>
      <c r="N118" s="219"/>
      <c r="O118" s="219"/>
      <c r="P118" s="220"/>
      <c r="Q118" s="220"/>
      <c r="R118" s="220"/>
      <c r="S118" s="220"/>
      <c r="T118" s="220"/>
      <c r="U118" s="220"/>
    </row>
    <row r="119" spans="10:21" ht="30">
      <c r="J119" s="218"/>
      <c r="K119" s="218"/>
      <c r="N119" s="219"/>
      <c r="O119" s="219"/>
      <c r="P119" s="220"/>
      <c r="Q119" s="220"/>
      <c r="R119" s="220"/>
      <c r="S119" s="220"/>
      <c r="T119" s="220"/>
      <c r="U119" s="220"/>
    </row>
    <row r="120" spans="10:21" ht="30">
      <c r="J120" s="218"/>
      <c r="K120" s="218"/>
      <c r="N120" s="219"/>
      <c r="O120" s="219"/>
      <c r="P120" s="220"/>
      <c r="Q120" s="220"/>
      <c r="R120" s="220"/>
      <c r="S120" s="220"/>
      <c r="T120" s="220"/>
      <c r="U120" s="220"/>
    </row>
    <row r="121" spans="10:21" ht="30">
      <c r="J121" s="218"/>
      <c r="K121" s="218"/>
      <c r="N121" s="219"/>
      <c r="O121" s="219"/>
      <c r="P121" s="220"/>
      <c r="Q121" s="220"/>
      <c r="R121" s="220"/>
      <c r="S121" s="220"/>
      <c r="T121" s="220"/>
      <c r="U121" s="220"/>
    </row>
    <row r="122" spans="10:21" ht="30">
      <c r="J122" s="218"/>
      <c r="K122" s="218"/>
      <c r="N122" s="219"/>
      <c r="O122" s="219"/>
      <c r="P122" s="220"/>
      <c r="Q122" s="220"/>
      <c r="R122" s="220"/>
      <c r="S122" s="220"/>
      <c r="T122" s="220"/>
      <c r="U122" s="220"/>
    </row>
    <row r="123" spans="10:21" ht="30">
      <c r="J123" s="218"/>
      <c r="K123" s="218"/>
      <c r="N123" s="219"/>
      <c r="O123" s="219"/>
      <c r="P123" s="220"/>
      <c r="Q123" s="220"/>
      <c r="R123" s="220"/>
      <c r="S123" s="220"/>
      <c r="T123" s="220"/>
      <c r="U123" s="220"/>
    </row>
    <row r="124" spans="10:21" ht="30">
      <c r="J124" s="218"/>
      <c r="K124" s="218"/>
      <c r="N124" s="219"/>
      <c r="O124" s="219"/>
      <c r="P124" s="220"/>
      <c r="Q124" s="220"/>
      <c r="R124" s="220"/>
      <c r="S124" s="220"/>
      <c r="T124" s="220"/>
      <c r="U124" s="220"/>
    </row>
    <row r="125" spans="10:21" ht="30">
      <c r="J125" s="218"/>
      <c r="K125" s="218"/>
      <c r="N125" s="219"/>
      <c r="O125" s="219"/>
      <c r="P125" s="220"/>
      <c r="Q125" s="220"/>
      <c r="R125" s="220"/>
      <c r="S125" s="220"/>
      <c r="T125" s="220"/>
      <c r="U125" s="220"/>
    </row>
    <row r="126" spans="10:21" ht="30">
      <c r="J126" s="218"/>
      <c r="K126" s="218"/>
      <c r="N126" s="219"/>
      <c r="O126" s="219"/>
      <c r="P126" s="220"/>
      <c r="Q126" s="220"/>
      <c r="R126" s="220"/>
      <c r="S126" s="220"/>
      <c r="T126" s="220"/>
      <c r="U126" s="220"/>
    </row>
    <row r="127" spans="10:21" ht="30">
      <c r="J127" s="218"/>
      <c r="K127" s="218"/>
      <c r="N127" s="219"/>
      <c r="O127" s="219"/>
      <c r="P127" s="220"/>
      <c r="Q127" s="220"/>
      <c r="R127" s="220"/>
      <c r="S127" s="220"/>
      <c r="T127" s="220"/>
      <c r="U127" s="220"/>
    </row>
    <row r="128" spans="10:21" ht="30">
      <c r="J128" s="218"/>
      <c r="K128" s="218"/>
      <c r="N128" s="219"/>
      <c r="O128" s="219"/>
      <c r="P128" s="220"/>
      <c r="Q128" s="220"/>
      <c r="R128" s="220"/>
      <c r="S128" s="220"/>
      <c r="T128" s="220"/>
      <c r="U128" s="220"/>
    </row>
    <row r="129" spans="10:21" ht="30">
      <c r="J129" s="218"/>
      <c r="K129" s="218"/>
      <c r="N129" s="219"/>
      <c r="O129" s="219"/>
      <c r="P129" s="220"/>
      <c r="Q129" s="220"/>
      <c r="R129" s="220"/>
      <c r="S129" s="220"/>
      <c r="T129" s="220"/>
      <c r="U129" s="220"/>
    </row>
    <row r="130" spans="10:21" ht="30">
      <c r="J130" s="218"/>
      <c r="K130" s="218"/>
      <c r="N130" s="219"/>
      <c r="O130" s="219"/>
      <c r="P130" s="220"/>
      <c r="Q130" s="220"/>
      <c r="R130" s="220"/>
      <c r="S130" s="220"/>
      <c r="T130" s="220"/>
      <c r="U130" s="220"/>
    </row>
    <row r="131" spans="10:21" ht="30">
      <c r="J131" s="218"/>
      <c r="K131" s="218"/>
      <c r="N131" s="219"/>
      <c r="O131" s="219"/>
      <c r="P131" s="220"/>
      <c r="Q131" s="220"/>
      <c r="R131" s="220"/>
      <c r="S131" s="220"/>
      <c r="T131" s="220"/>
      <c r="U131" s="220"/>
    </row>
    <row r="132" spans="10:21" ht="30">
      <c r="J132" s="218"/>
      <c r="K132" s="218"/>
      <c r="N132" s="219"/>
      <c r="O132" s="219"/>
      <c r="P132" s="220"/>
      <c r="Q132" s="220"/>
      <c r="R132" s="220"/>
      <c r="S132" s="220"/>
      <c r="T132" s="220"/>
      <c r="U132" s="220"/>
    </row>
    <row r="133" spans="10:21" ht="30">
      <c r="J133" s="218"/>
      <c r="K133" s="218"/>
      <c r="N133" s="219"/>
      <c r="O133" s="219"/>
      <c r="P133" s="220"/>
      <c r="Q133" s="220"/>
      <c r="R133" s="220"/>
      <c r="S133" s="220"/>
      <c r="T133" s="220"/>
      <c r="U133" s="220"/>
    </row>
    <row r="134" spans="10:21" ht="30">
      <c r="J134" s="218"/>
      <c r="K134" s="218"/>
      <c r="N134" s="219"/>
      <c r="O134" s="219"/>
      <c r="P134" s="220"/>
      <c r="Q134" s="220"/>
      <c r="R134" s="220"/>
      <c r="S134" s="220"/>
      <c r="T134" s="220"/>
      <c r="U134" s="220"/>
    </row>
    <row r="135" spans="10:21" ht="30">
      <c r="J135" s="218"/>
      <c r="K135" s="218"/>
      <c r="N135" s="219"/>
      <c r="O135" s="219"/>
      <c r="P135" s="220"/>
      <c r="Q135" s="220"/>
      <c r="R135" s="220"/>
      <c r="S135" s="220"/>
      <c r="T135" s="220"/>
      <c r="U135" s="220"/>
    </row>
    <row r="136" spans="10:21" ht="30">
      <c r="J136" s="218"/>
      <c r="K136" s="218"/>
      <c r="N136" s="219"/>
      <c r="O136" s="219"/>
      <c r="P136" s="220"/>
      <c r="Q136" s="220"/>
      <c r="R136" s="220"/>
      <c r="S136" s="220"/>
      <c r="T136" s="220"/>
      <c r="U136" s="220"/>
    </row>
    <row r="137" spans="10:21" ht="30">
      <c r="J137" s="218"/>
      <c r="K137" s="218"/>
      <c r="N137" s="219"/>
      <c r="O137" s="219"/>
      <c r="P137" s="220"/>
      <c r="Q137" s="220"/>
      <c r="R137" s="220"/>
      <c r="S137" s="220"/>
      <c r="T137" s="220"/>
      <c r="U137" s="220"/>
    </row>
    <row r="138" spans="10:21" ht="30">
      <c r="J138" s="218"/>
      <c r="K138" s="218"/>
      <c r="N138" s="219"/>
      <c r="O138" s="219"/>
      <c r="P138" s="220"/>
      <c r="Q138" s="220"/>
      <c r="R138" s="220"/>
      <c r="S138" s="220"/>
      <c r="T138" s="220"/>
      <c r="U138" s="220"/>
    </row>
    <row r="139" spans="10:21" ht="30">
      <c r="J139" s="218"/>
      <c r="K139" s="218"/>
      <c r="N139" s="219"/>
      <c r="O139" s="219"/>
      <c r="P139" s="220"/>
      <c r="Q139" s="220"/>
      <c r="R139" s="220"/>
      <c r="S139" s="220"/>
      <c r="T139" s="220"/>
      <c r="U139" s="220"/>
    </row>
    <row r="140" spans="10:21" ht="30">
      <c r="J140" s="218"/>
      <c r="K140" s="218"/>
      <c r="N140" s="219"/>
      <c r="O140" s="219"/>
      <c r="P140" s="220"/>
      <c r="Q140" s="220"/>
      <c r="R140" s="220"/>
      <c r="S140" s="220"/>
      <c r="T140" s="220"/>
      <c r="U140" s="220"/>
    </row>
    <row r="141" spans="10:21" ht="30">
      <c r="J141" s="218"/>
      <c r="K141" s="218"/>
      <c r="N141" s="219"/>
      <c r="O141" s="219"/>
      <c r="P141" s="220"/>
      <c r="Q141" s="220"/>
      <c r="R141" s="220"/>
      <c r="S141" s="220"/>
      <c r="T141" s="220"/>
      <c r="U141" s="220"/>
    </row>
    <row r="142" spans="10:21" ht="30">
      <c r="J142" s="218"/>
      <c r="K142" s="218"/>
      <c r="N142" s="219"/>
      <c r="O142" s="219"/>
      <c r="P142" s="220"/>
      <c r="Q142" s="220"/>
      <c r="R142" s="220"/>
      <c r="S142" s="220"/>
      <c r="T142" s="220"/>
      <c r="U142" s="220"/>
    </row>
    <row r="143" spans="10:21" ht="30">
      <c r="J143" s="218"/>
      <c r="K143" s="218"/>
      <c r="N143" s="219"/>
      <c r="O143" s="219"/>
      <c r="P143" s="220"/>
      <c r="Q143" s="220"/>
      <c r="R143" s="220"/>
      <c r="S143" s="220"/>
      <c r="T143" s="220"/>
      <c r="U143" s="220"/>
    </row>
    <row r="144" spans="10:21" ht="30">
      <c r="J144" s="218"/>
      <c r="K144" s="218"/>
      <c r="N144" s="219"/>
      <c r="O144" s="219"/>
      <c r="P144" s="220"/>
      <c r="Q144" s="220"/>
      <c r="R144" s="220"/>
      <c r="S144" s="220"/>
      <c r="T144" s="220"/>
      <c r="U144" s="220"/>
    </row>
    <row r="145" spans="10:21" ht="30">
      <c r="J145" s="218"/>
      <c r="K145" s="218"/>
      <c r="N145" s="219"/>
      <c r="O145" s="219"/>
      <c r="P145" s="220"/>
      <c r="Q145" s="220"/>
      <c r="R145" s="220"/>
      <c r="S145" s="220"/>
      <c r="T145" s="220"/>
      <c r="U145" s="220"/>
    </row>
    <row r="146" spans="10:21" ht="30">
      <c r="J146" s="218"/>
      <c r="K146" s="218"/>
      <c r="N146" s="219"/>
      <c r="O146" s="219"/>
      <c r="P146" s="220"/>
      <c r="Q146" s="220"/>
      <c r="R146" s="220"/>
      <c r="S146" s="220"/>
      <c r="T146" s="220"/>
      <c r="U146" s="220"/>
    </row>
    <row r="147" spans="10:21" ht="30">
      <c r="J147" s="218"/>
      <c r="K147" s="218"/>
      <c r="N147" s="219"/>
      <c r="O147" s="219"/>
      <c r="P147" s="220"/>
      <c r="Q147" s="220"/>
      <c r="R147" s="220"/>
      <c r="S147" s="220"/>
      <c r="T147" s="220"/>
      <c r="U147" s="220"/>
    </row>
    <row r="148" spans="10:21" ht="30">
      <c r="J148" s="218"/>
      <c r="K148" s="218"/>
      <c r="N148" s="219"/>
      <c r="O148" s="219"/>
      <c r="P148" s="220"/>
      <c r="Q148" s="220"/>
      <c r="R148" s="220"/>
      <c r="S148" s="220"/>
      <c r="T148" s="220"/>
      <c r="U148" s="220"/>
    </row>
    <row r="149" spans="10:21" ht="30">
      <c r="J149" s="218"/>
      <c r="K149" s="218"/>
      <c r="N149" s="219"/>
      <c r="O149" s="219"/>
      <c r="P149" s="220"/>
      <c r="Q149" s="220"/>
      <c r="R149" s="220"/>
      <c r="S149" s="220"/>
      <c r="T149" s="220"/>
      <c r="U149" s="220"/>
    </row>
    <row r="150" spans="10:21" ht="30">
      <c r="J150" s="218"/>
      <c r="K150" s="218"/>
      <c r="N150" s="219"/>
      <c r="O150" s="219"/>
      <c r="P150" s="220"/>
      <c r="Q150" s="220"/>
      <c r="R150" s="220"/>
      <c r="S150" s="220"/>
      <c r="T150" s="220"/>
      <c r="U150" s="220"/>
    </row>
    <row r="151" spans="10:21" ht="30">
      <c r="J151" s="218"/>
      <c r="K151" s="218"/>
      <c r="N151" s="219"/>
      <c r="O151" s="219"/>
      <c r="P151" s="220"/>
      <c r="Q151" s="220"/>
      <c r="R151" s="220"/>
      <c r="S151" s="220"/>
      <c r="T151" s="220"/>
      <c r="U151" s="220"/>
    </row>
    <row r="152" spans="10:21" ht="30">
      <c r="J152" s="218"/>
      <c r="K152" s="218"/>
      <c r="N152" s="219"/>
      <c r="O152" s="219"/>
      <c r="P152" s="220"/>
      <c r="Q152" s="220"/>
      <c r="R152" s="220"/>
      <c r="S152" s="220"/>
      <c r="T152" s="220"/>
      <c r="U152" s="220"/>
    </row>
    <row r="153" spans="10:21" ht="30">
      <c r="J153" s="218"/>
      <c r="K153" s="218"/>
      <c r="N153" s="219"/>
      <c r="O153" s="219"/>
      <c r="P153" s="220"/>
      <c r="Q153" s="220"/>
      <c r="R153" s="220"/>
      <c r="S153" s="220"/>
      <c r="T153" s="220"/>
      <c r="U153" s="220"/>
    </row>
    <row r="154" spans="10:21" ht="30">
      <c r="J154" s="218"/>
      <c r="K154" s="218"/>
      <c r="N154" s="219"/>
      <c r="O154" s="219"/>
      <c r="P154" s="220"/>
      <c r="Q154" s="220"/>
      <c r="R154" s="220"/>
      <c r="S154" s="220"/>
      <c r="T154" s="220"/>
      <c r="U154" s="220"/>
    </row>
    <row r="155" spans="10:21" ht="30">
      <c r="J155" s="218"/>
      <c r="K155" s="218"/>
      <c r="N155" s="219"/>
      <c r="O155" s="219"/>
      <c r="P155" s="220"/>
      <c r="Q155" s="220"/>
      <c r="R155" s="220"/>
      <c r="S155" s="220"/>
      <c r="T155" s="220"/>
      <c r="U155" s="220"/>
    </row>
    <row r="156" spans="10:21" ht="30">
      <c r="J156" s="218"/>
      <c r="K156" s="218"/>
      <c r="N156" s="219"/>
      <c r="O156" s="219"/>
      <c r="P156" s="220"/>
      <c r="Q156" s="220"/>
      <c r="R156" s="220"/>
      <c r="S156" s="220"/>
      <c r="T156" s="220"/>
      <c r="U156" s="220"/>
    </row>
    <row r="157" spans="10:21" ht="30">
      <c r="J157" s="218"/>
      <c r="K157" s="218"/>
      <c r="N157" s="219"/>
      <c r="O157" s="219"/>
      <c r="P157" s="220"/>
      <c r="Q157" s="220"/>
      <c r="R157" s="220"/>
      <c r="S157" s="220"/>
      <c r="T157" s="220"/>
      <c r="U157" s="220"/>
    </row>
    <row r="158" spans="10:21" ht="30">
      <c r="J158" s="218"/>
      <c r="K158" s="218"/>
      <c r="N158" s="219"/>
      <c r="O158" s="219"/>
      <c r="P158" s="220"/>
      <c r="Q158" s="220"/>
      <c r="R158" s="220"/>
      <c r="S158" s="220"/>
      <c r="T158" s="220"/>
      <c r="U158" s="220"/>
    </row>
    <row r="159" spans="10:21" ht="30">
      <c r="J159" s="218"/>
      <c r="K159" s="218"/>
      <c r="N159" s="219"/>
      <c r="O159" s="219"/>
      <c r="P159" s="220"/>
      <c r="Q159" s="220"/>
      <c r="R159" s="220"/>
      <c r="S159" s="220"/>
      <c r="T159" s="220"/>
      <c r="U159" s="220"/>
    </row>
    <row r="160" spans="10:21" ht="30">
      <c r="J160" s="218"/>
      <c r="K160" s="218"/>
      <c r="N160" s="219"/>
      <c r="O160" s="219"/>
      <c r="P160" s="220"/>
      <c r="Q160" s="220"/>
      <c r="R160" s="220"/>
      <c r="S160" s="220"/>
      <c r="T160" s="220"/>
      <c r="U160" s="220"/>
    </row>
    <row r="161" spans="10:21" ht="30">
      <c r="J161" s="218"/>
      <c r="K161" s="218"/>
      <c r="N161" s="219"/>
      <c r="O161" s="219"/>
      <c r="P161" s="220"/>
      <c r="Q161" s="220"/>
      <c r="R161" s="220"/>
      <c r="S161" s="220"/>
      <c r="T161" s="220"/>
      <c r="U161" s="220"/>
    </row>
    <row r="162" spans="10:21" ht="30">
      <c r="J162" s="218"/>
      <c r="K162" s="218"/>
      <c r="N162" s="219"/>
      <c r="O162" s="219"/>
      <c r="P162" s="220"/>
      <c r="Q162" s="220"/>
      <c r="R162" s="220"/>
      <c r="S162" s="220"/>
      <c r="T162" s="220"/>
      <c r="U162" s="220"/>
    </row>
    <row r="163" spans="10:21" ht="30">
      <c r="J163" s="218"/>
      <c r="K163" s="218"/>
      <c r="N163" s="219"/>
      <c r="O163" s="219"/>
      <c r="P163" s="220"/>
      <c r="Q163" s="220"/>
      <c r="R163" s="220"/>
      <c r="S163" s="220"/>
      <c r="T163" s="220"/>
      <c r="U163" s="220"/>
    </row>
    <row r="164" spans="10:21" ht="30">
      <c r="J164" s="218"/>
      <c r="K164" s="218"/>
      <c r="N164" s="219"/>
      <c r="O164" s="219"/>
      <c r="P164" s="220"/>
      <c r="Q164" s="220"/>
      <c r="R164" s="220"/>
      <c r="S164" s="220"/>
      <c r="T164" s="220"/>
      <c r="U164" s="220"/>
    </row>
    <row r="165" spans="10:21" ht="30">
      <c r="J165" s="218"/>
      <c r="K165" s="218"/>
      <c r="N165" s="219"/>
      <c r="O165" s="219"/>
      <c r="P165" s="220"/>
      <c r="Q165" s="220"/>
      <c r="R165" s="220"/>
      <c r="S165" s="220"/>
      <c r="T165" s="220"/>
      <c r="U165" s="220"/>
    </row>
    <row r="166" spans="10:21" ht="30">
      <c r="J166" s="218"/>
      <c r="K166" s="218"/>
      <c r="N166" s="219"/>
      <c r="O166" s="219"/>
      <c r="P166" s="220"/>
      <c r="Q166" s="220"/>
      <c r="R166" s="220"/>
      <c r="S166" s="220"/>
      <c r="T166" s="220"/>
      <c r="U166" s="220"/>
    </row>
    <row r="167" spans="10:21" ht="30">
      <c r="J167" s="218"/>
      <c r="K167" s="218"/>
      <c r="N167" s="219"/>
      <c r="O167" s="219"/>
      <c r="P167" s="220"/>
      <c r="Q167" s="220"/>
      <c r="R167" s="220"/>
      <c r="S167" s="220"/>
      <c r="T167" s="220"/>
      <c r="U167" s="220"/>
    </row>
    <row r="168" spans="10:21" ht="30">
      <c r="J168" s="218"/>
      <c r="K168" s="218"/>
      <c r="N168" s="219"/>
      <c r="O168" s="219"/>
      <c r="P168" s="220"/>
      <c r="Q168" s="220"/>
      <c r="R168" s="220"/>
      <c r="S168" s="220"/>
      <c r="T168" s="220"/>
      <c r="U168" s="220"/>
    </row>
    <row r="169" spans="10:21" ht="30">
      <c r="J169" s="218"/>
      <c r="K169" s="218"/>
      <c r="N169" s="219"/>
      <c r="O169" s="219"/>
      <c r="P169" s="220"/>
      <c r="Q169" s="220"/>
      <c r="R169" s="220"/>
      <c r="S169" s="220"/>
      <c r="T169" s="220"/>
      <c r="U169" s="220"/>
    </row>
    <row r="170" spans="10:21" ht="30">
      <c r="J170" s="218"/>
      <c r="K170" s="218"/>
      <c r="N170" s="219"/>
      <c r="O170" s="219"/>
      <c r="P170" s="220"/>
      <c r="Q170" s="220"/>
      <c r="R170" s="220"/>
      <c r="S170" s="220"/>
      <c r="T170" s="220"/>
      <c r="U170" s="220"/>
    </row>
    <row r="171" spans="10:21" ht="30">
      <c r="J171" s="218"/>
      <c r="K171" s="218"/>
      <c r="N171" s="219"/>
      <c r="O171" s="219"/>
      <c r="P171" s="220"/>
      <c r="Q171" s="220"/>
      <c r="R171" s="220"/>
      <c r="S171" s="220"/>
      <c r="T171" s="220"/>
      <c r="U171" s="220"/>
    </row>
    <row r="172" spans="10:21" ht="30">
      <c r="J172" s="218"/>
      <c r="K172" s="218"/>
      <c r="N172" s="219"/>
      <c r="O172" s="219"/>
      <c r="P172" s="220"/>
      <c r="Q172" s="220"/>
      <c r="R172" s="220"/>
      <c r="S172" s="220"/>
      <c r="T172" s="220"/>
      <c r="U172" s="220"/>
    </row>
    <row r="173" spans="10:21" ht="30">
      <c r="J173" s="218"/>
      <c r="K173" s="218"/>
      <c r="N173" s="219"/>
      <c r="O173" s="219"/>
      <c r="P173" s="220"/>
      <c r="Q173" s="220"/>
      <c r="R173" s="220"/>
      <c r="S173" s="220"/>
      <c r="T173" s="220"/>
      <c r="U173" s="220"/>
    </row>
    <row r="174" spans="14:21" ht="21">
      <c r="N174" s="219"/>
      <c r="O174" s="219"/>
      <c r="P174" s="220"/>
      <c r="Q174" s="220"/>
      <c r="R174" s="220"/>
      <c r="S174" s="220"/>
      <c r="T174" s="220"/>
      <c r="U174" s="220"/>
    </row>
    <row r="175" spans="14:21" ht="21">
      <c r="N175" s="219"/>
      <c r="O175" s="219"/>
      <c r="P175" s="220"/>
      <c r="Q175" s="220"/>
      <c r="R175" s="220"/>
      <c r="S175" s="220"/>
      <c r="T175" s="220"/>
      <c r="U175" s="220"/>
    </row>
    <row r="176" spans="14:21" ht="21">
      <c r="N176" s="219"/>
      <c r="O176" s="219"/>
      <c r="P176" s="220"/>
      <c r="Q176" s="220"/>
      <c r="R176" s="220"/>
      <c r="S176" s="220"/>
      <c r="T176" s="220"/>
      <c r="U176" s="220"/>
    </row>
    <row r="177" spans="14:21" ht="21">
      <c r="N177" s="219"/>
      <c r="O177" s="219"/>
      <c r="P177" s="220"/>
      <c r="Q177" s="220"/>
      <c r="R177" s="220"/>
      <c r="S177" s="220"/>
      <c r="T177" s="220"/>
      <c r="U177" s="220"/>
    </row>
    <row r="178" spans="14:21" ht="21">
      <c r="N178" s="219"/>
      <c r="O178" s="219"/>
      <c r="P178" s="220"/>
      <c r="Q178" s="220"/>
      <c r="R178" s="220"/>
      <c r="S178" s="220"/>
      <c r="T178" s="220"/>
      <c r="U178" s="220"/>
    </row>
    <row r="179" spans="14:21" ht="21">
      <c r="N179" s="219"/>
      <c r="O179" s="219"/>
      <c r="P179" s="220"/>
      <c r="Q179" s="220"/>
      <c r="R179" s="220"/>
      <c r="S179" s="220"/>
      <c r="T179" s="220"/>
      <c r="U179" s="220"/>
    </row>
    <row r="180" spans="14:21" ht="21">
      <c r="N180" s="219"/>
      <c r="O180" s="219"/>
      <c r="P180" s="220"/>
      <c r="Q180" s="220"/>
      <c r="R180" s="220"/>
      <c r="S180" s="220"/>
      <c r="T180" s="220"/>
      <c r="U180" s="220"/>
    </row>
    <row r="181" spans="14:21" ht="21">
      <c r="N181" s="219"/>
      <c r="O181" s="219"/>
      <c r="P181" s="220"/>
      <c r="Q181" s="220"/>
      <c r="R181" s="220"/>
      <c r="S181" s="220"/>
      <c r="T181" s="220"/>
      <c r="U181" s="220"/>
    </row>
    <row r="182" spans="14:21" ht="21">
      <c r="N182" s="219"/>
      <c r="O182" s="219"/>
      <c r="P182" s="220"/>
      <c r="Q182" s="220"/>
      <c r="R182" s="220"/>
      <c r="S182" s="220"/>
      <c r="T182" s="220"/>
      <c r="U182" s="220"/>
    </row>
    <row r="183" spans="14:21" ht="21">
      <c r="N183" s="219"/>
      <c r="O183" s="219"/>
      <c r="P183" s="220"/>
      <c r="Q183" s="220"/>
      <c r="R183" s="220"/>
      <c r="S183" s="220"/>
      <c r="T183" s="220"/>
      <c r="U183" s="220"/>
    </row>
    <row r="184" spans="14:21" ht="21">
      <c r="N184" s="219"/>
      <c r="O184" s="219"/>
      <c r="P184" s="220"/>
      <c r="Q184" s="220"/>
      <c r="R184" s="220"/>
      <c r="S184" s="220"/>
      <c r="T184" s="220"/>
      <c r="U184" s="220"/>
    </row>
    <row r="185" spans="14:21" ht="21">
      <c r="N185" s="219"/>
      <c r="O185" s="219"/>
      <c r="P185" s="220"/>
      <c r="Q185" s="220"/>
      <c r="R185" s="220"/>
      <c r="S185" s="220"/>
      <c r="T185" s="220"/>
      <c r="U185" s="220"/>
    </row>
    <row r="186" spans="14:21" ht="21">
      <c r="N186" s="219"/>
      <c r="O186" s="219"/>
      <c r="P186" s="220"/>
      <c r="Q186" s="220"/>
      <c r="R186" s="220"/>
      <c r="S186" s="220"/>
      <c r="T186" s="220"/>
      <c r="U186" s="220"/>
    </row>
    <row r="187" spans="14:21" ht="21">
      <c r="N187" s="219"/>
      <c r="O187" s="219"/>
      <c r="P187" s="220"/>
      <c r="Q187" s="220"/>
      <c r="R187" s="220"/>
      <c r="S187" s="220"/>
      <c r="T187" s="220"/>
      <c r="U187" s="220"/>
    </row>
    <row r="188" spans="14:21" ht="21">
      <c r="N188" s="219"/>
      <c r="O188" s="219"/>
      <c r="P188" s="220"/>
      <c r="Q188" s="220"/>
      <c r="R188" s="220"/>
      <c r="S188" s="220"/>
      <c r="T188" s="220"/>
      <c r="U188" s="220"/>
    </row>
    <row r="189" spans="14:21" ht="21">
      <c r="N189" s="219"/>
      <c r="O189" s="219"/>
      <c r="P189" s="220"/>
      <c r="Q189" s="220"/>
      <c r="R189" s="220"/>
      <c r="S189" s="220"/>
      <c r="T189" s="220"/>
      <c r="U189" s="220"/>
    </row>
    <row r="190" spans="14:21" ht="21">
      <c r="N190" s="219"/>
      <c r="O190" s="219"/>
      <c r="P190" s="220"/>
      <c r="Q190" s="220"/>
      <c r="R190" s="220"/>
      <c r="S190" s="220"/>
      <c r="T190" s="220"/>
      <c r="U190" s="220"/>
    </row>
    <row r="191" spans="14:21" ht="21">
      <c r="N191" s="219"/>
      <c r="O191" s="219"/>
      <c r="P191" s="220"/>
      <c r="Q191" s="220"/>
      <c r="R191" s="220"/>
      <c r="S191" s="220"/>
      <c r="T191" s="220"/>
      <c r="U191" s="220"/>
    </row>
    <row r="192" spans="14:21" ht="21">
      <c r="N192" s="219"/>
      <c r="O192" s="219"/>
      <c r="P192" s="220"/>
      <c r="Q192" s="220"/>
      <c r="R192" s="220"/>
      <c r="S192" s="220"/>
      <c r="T192" s="220"/>
      <c r="U192" s="220"/>
    </row>
    <row r="193" spans="14:21" ht="21">
      <c r="N193" s="219"/>
      <c r="O193" s="219"/>
      <c r="P193" s="220"/>
      <c r="Q193" s="220"/>
      <c r="R193" s="220"/>
      <c r="S193" s="220"/>
      <c r="T193" s="220"/>
      <c r="U193" s="220"/>
    </row>
    <row r="194" spans="14:21" ht="21">
      <c r="N194" s="219"/>
      <c r="O194" s="219"/>
      <c r="P194" s="220"/>
      <c r="Q194" s="220"/>
      <c r="R194" s="220"/>
      <c r="S194" s="220"/>
      <c r="T194" s="220"/>
      <c r="U194" s="220"/>
    </row>
    <row r="195" spans="14:21" ht="21">
      <c r="N195" s="219"/>
      <c r="O195" s="219"/>
      <c r="P195" s="220"/>
      <c r="Q195" s="220"/>
      <c r="R195" s="220"/>
      <c r="S195" s="220"/>
      <c r="T195" s="220"/>
      <c r="U195" s="220"/>
    </row>
    <row r="196" spans="14:21" ht="21">
      <c r="N196" s="219"/>
      <c r="O196" s="219"/>
      <c r="P196" s="220"/>
      <c r="Q196" s="220"/>
      <c r="R196" s="220"/>
      <c r="S196" s="220"/>
      <c r="T196" s="220"/>
      <c r="U196" s="220"/>
    </row>
    <row r="197" spans="14:21" ht="21">
      <c r="N197" s="219"/>
      <c r="O197" s="219"/>
      <c r="P197" s="220"/>
      <c r="Q197" s="220"/>
      <c r="R197" s="220"/>
      <c r="S197" s="220"/>
      <c r="T197" s="220"/>
      <c r="U197" s="220"/>
    </row>
    <row r="198" spans="14:21" ht="21">
      <c r="N198" s="219"/>
      <c r="O198" s="219"/>
      <c r="P198" s="220"/>
      <c r="Q198" s="220"/>
      <c r="R198" s="220"/>
      <c r="S198" s="220"/>
      <c r="T198" s="220"/>
      <c r="U198" s="220"/>
    </row>
    <row r="199" spans="14:21" ht="21">
      <c r="N199" s="219"/>
      <c r="O199" s="219"/>
      <c r="P199" s="220"/>
      <c r="Q199" s="220"/>
      <c r="R199" s="220"/>
      <c r="S199" s="220"/>
      <c r="T199" s="220"/>
      <c r="U199" s="220"/>
    </row>
    <row r="200" spans="14:21" ht="21">
      <c r="N200" s="219"/>
      <c r="O200" s="219"/>
      <c r="P200" s="220"/>
      <c r="Q200" s="220"/>
      <c r="R200" s="220"/>
      <c r="S200" s="220"/>
      <c r="T200" s="220"/>
      <c r="U200" s="220"/>
    </row>
    <row r="201" spans="14:21" ht="21">
      <c r="N201" s="219"/>
      <c r="O201" s="219"/>
      <c r="P201" s="220"/>
      <c r="Q201" s="220"/>
      <c r="R201" s="220"/>
      <c r="S201" s="220"/>
      <c r="T201" s="220"/>
      <c r="U201" s="220"/>
    </row>
    <row r="202" spans="14:21" ht="21">
      <c r="N202" s="219"/>
      <c r="O202" s="219"/>
      <c r="P202" s="220"/>
      <c r="Q202" s="220"/>
      <c r="R202" s="220"/>
      <c r="S202" s="220"/>
      <c r="T202" s="220"/>
      <c r="U202" s="220"/>
    </row>
    <row r="203" spans="14:21" ht="21">
      <c r="N203" s="219"/>
      <c r="O203" s="219"/>
      <c r="P203" s="220"/>
      <c r="Q203" s="220"/>
      <c r="R203" s="220"/>
      <c r="S203" s="220"/>
      <c r="T203" s="220"/>
      <c r="U203" s="220"/>
    </row>
    <row r="204" spans="14:21" ht="21">
      <c r="N204" s="219"/>
      <c r="O204" s="219"/>
      <c r="P204" s="220"/>
      <c r="Q204" s="220"/>
      <c r="R204" s="220"/>
      <c r="S204" s="220"/>
      <c r="T204" s="220"/>
      <c r="U204" s="220"/>
    </row>
    <row r="205" spans="14:21" ht="21">
      <c r="N205" s="219"/>
      <c r="O205" s="219"/>
      <c r="P205" s="220"/>
      <c r="Q205" s="220"/>
      <c r="R205" s="220"/>
      <c r="S205" s="220"/>
      <c r="T205" s="220"/>
      <c r="U205" s="220"/>
    </row>
    <row r="206" spans="14:21" ht="21">
      <c r="N206" s="219"/>
      <c r="O206" s="219"/>
      <c r="P206" s="220"/>
      <c r="Q206" s="220"/>
      <c r="R206" s="220"/>
      <c r="S206" s="220"/>
      <c r="T206" s="220"/>
      <c r="U206" s="220"/>
    </row>
    <row r="207" spans="14:21" ht="21">
      <c r="N207" s="219"/>
      <c r="O207" s="219"/>
      <c r="P207" s="220"/>
      <c r="Q207" s="220"/>
      <c r="R207" s="220"/>
      <c r="S207" s="220"/>
      <c r="T207" s="220"/>
      <c r="U207" s="220"/>
    </row>
    <row r="208" spans="14:21" ht="21">
      <c r="N208" s="219"/>
      <c r="O208" s="219"/>
      <c r="P208" s="220"/>
      <c r="Q208" s="220"/>
      <c r="R208" s="220"/>
      <c r="S208" s="220"/>
      <c r="T208" s="220"/>
      <c r="U208" s="220"/>
    </row>
    <row r="209" spans="14:21" ht="21">
      <c r="N209" s="219"/>
      <c r="O209" s="219"/>
      <c r="P209" s="220"/>
      <c r="Q209" s="220"/>
      <c r="R209" s="220"/>
      <c r="S209" s="220"/>
      <c r="T209" s="220"/>
      <c r="U209" s="220"/>
    </row>
    <row r="210" spans="14:21" ht="21">
      <c r="N210" s="219"/>
      <c r="O210" s="219"/>
      <c r="P210" s="220"/>
      <c r="Q210" s="220"/>
      <c r="R210" s="220"/>
      <c r="S210" s="220"/>
      <c r="T210" s="220"/>
      <c r="U210" s="220"/>
    </row>
    <row r="211" spans="14:21" ht="21">
      <c r="N211" s="219"/>
      <c r="O211" s="219"/>
      <c r="P211" s="220"/>
      <c r="Q211" s="220"/>
      <c r="R211" s="220"/>
      <c r="S211" s="220"/>
      <c r="T211" s="220"/>
      <c r="U211" s="220"/>
    </row>
    <row r="212" spans="14:21" ht="21">
      <c r="N212" s="219"/>
      <c r="O212" s="219"/>
      <c r="P212" s="220"/>
      <c r="Q212" s="220"/>
      <c r="R212" s="220"/>
      <c r="S212" s="220"/>
      <c r="T212" s="220"/>
      <c r="U212" s="220"/>
    </row>
    <row r="213" spans="14:21" ht="21">
      <c r="N213" s="219"/>
      <c r="O213" s="219"/>
      <c r="P213" s="220"/>
      <c r="Q213" s="220"/>
      <c r="R213" s="220"/>
      <c r="S213" s="220"/>
      <c r="T213" s="220"/>
      <c r="U213" s="220"/>
    </row>
    <row r="214" spans="14:21" ht="21">
      <c r="N214" s="219"/>
      <c r="O214" s="219"/>
      <c r="P214" s="220"/>
      <c r="Q214" s="220"/>
      <c r="R214" s="220"/>
      <c r="S214" s="220"/>
      <c r="T214" s="220"/>
      <c r="U214" s="220"/>
    </row>
  </sheetData>
  <sheetProtection/>
  <mergeCells count="26">
    <mergeCell ref="H1:L1"/>
    <mergeCell ref="H2:H3"/>
    <mergeCell ref="C4:D4"/>
    <mergeCell ref="E4:H4"/>
    <mergeCell ref="C5:D5"/>
    <mergeCell ref="E5:H5"/>
    <mergeCell ref="I5:J5"/>
    <mergeCell ref="K29:L29"/>
    <mergeCell ref="G30:I30"/>
    <mergeCell ref="G7:J8"/>
    <mergeCell ref="K7:K8"/>
    <mergeCell ref="L7:L8"/>
    <mergeCell ref="P7:T7"/>
    <mergeCell ref="G14:J16"/>
    <mergeCell ref="K14:K16"/>
    <mergeCell ref="L14:L16"/>
    <mergeCell ref="K30:L30"/>
    <mergeCell ref="A31:L31"/>
    <mergeCell ref="A22:B23"/>
    <mergeCell ref="G22:J23"/>
    <mergeCell ref="K22:K23"/>
    <mergeCell ref="L22:L23"/>
    <mergeCell ref="A28:B30"/>
    <mergeCell ref="C28:D28"/>
    <mergeCell ref="K28:L28"/>
    <mergeCell ref="G29:I29"/>
  </mergeCells>
  <conditionalFormatting sqref="E4:H6 K3:K4 G28 G29:I29">
    <cfRule type="cellIs" priority="1" dxfId="20" operator="equal" stopIfTrue="1">
      <formula>0</formula>
    </cfRule>
  </conditionalFormatting>
  <conditionalFormatting sqref="A9:A13 A17:A21 A24:A27">
    <cfRule type="cellIs" priority="2" dxfId="19" operator="greaterThan" stopIfTrue="1">
      <formula>0</formula>
    </cfRule>
  </conditionalFormatting>
  <conditionalFormatting sqref="U9 U24">
    <cfRule type="expression" priority="3" dxfId="3" stopIfTrue="1">
      <formula>T10&lt;&gt;U9</formula>
    </cfRule>
  </conditionalFormatting>
  <conditionalFormatting sqref="T10">
    <cfRule type="expression" priority="4" dxfId="3" stopIfTrue="1">
      <formula>$T$10&lt;&gt;$U$9</formula>
    </cfRule>
  </conditionalFormatting>
  <conditionalFormatting sqref="T11 V9">
    <cfRule type="expression" priority="5" dxfId="5" stopIfTrue="1">
      <formula>$V$9&lt;&gt;$T$11</formula>
    </cfRule>
  </conditionalFormatting>
  <conditionalFormatting sqref="W9 T12:T13">
    <cfRule type="expression" priority="6" dxfId="4" stopIfTrue="1">
      <formula>$W$9&lt;&gt;$T$12</formula>
    </cfRule>
  </conditionalFormatting>
  <conditionalFormatting sqref="U11 V10">
    <cfRule type="expression" priority="7" dxfId="2" stopIfTrue="1">
      <formula>$V$10&lt;&gt;$U$11</formula>
    </cfRule>
  </conditionalFormatting>
  <conditionalFormatting sqref="U12:U13 W10">
    <cfRule type="expression" priority="8" dxfId="1" stopIfTrue="1">
      <formula>$W$10&lt;&gt;$U$12</formula>
    </cfRule>
  </conditionalFormatting>
  <conditionalFormatting sqref="W11 V12:V13">
    <cfRule type="expression" priority="9" dxfId="0" stopIfTrue="1">
      <formula>$W$11&lt;&gt;$V$12</formula>
    </cfRule>
  </conditionalFormatting>
  <conditionalFormatting sqref="U17 T18">
    <cfRule type="expression" priority="10" dxfId="3" stopIfTrue="1">
      <formula>$T$18&lt;&gt;$U$17</formula>
    </cfRule>
  </conditionalFormatting>
  <conditionalFormatting sqref="V17 T19">
    <cfRule type="expression" priority="11" dxfId="5" stopIfTrue="1">
      <formula>$V$17&lt;&gt;$T$19</formula>
    </cfRule>
  </conditionalFormatting>
  <conditionalFormatting sqref="W17 T20:T21">
    <cfRule type="expression" priority="12" dxfId="4" stopIfTrue="1">
      <formula>$W$17&lt;&gt;$T$20</formula>
    </cfRule>
  </conditionalFormatting>
  <conditionalFormatting sqref="V18 U19">
    <cfRule type="expression" priority="13" dxfId="2" stopIfTrue="1">
      <formula>$V$18&lt;&gt;$U$19</formula>
    </cfRule>
  </conditionalFormatting>
  <conditionalFormatting sqref="W18 U20:U21">
    <cfRule type="expression" priority="14" dxfId="1" stopIfTrue="1">
      <formula>$W$18&lt;&gt;$U$20</formula>
    </cfRule>
  </conditionalFormatting>
  <conditionalFormatting sqref="W19 V20:V21">
    <cfRule type="expression" priority="15" dxfId="0" stopIfTrue="1">
      <formula>$W$19&lt;&gt;$V$20</formula>
    </cfRule>
  </conditionalFormatting>
  <conditionalFormatting sqref="V24 T26">
    <cfRule type="expression" priority="16" dxfId="5" stopIfTrue="1">
      <formula>$V$24&lt;&gt;$T$26</formula>
    </cfRule>
  </conditionalFormatting>
  <conditionalFormatting sqref="W24 T27">
    <cfRule type="expression" priority="17" dxfId="4" stopIfTrue="1">
      <formula>$W$24&lt;&gt;$T$27</formula>
    </cfRule>
  </conditionalFormatting>
  <conditionalFormatting sqref="T25">
    <cfRule type="expression" priority="18" dxfId="3" stopIfTrue="1">
      <formula>U24&lt;&gt;T25</formula>
    </cfRule>
  </conditionalFormatting>
  <conditionalFormatting sqref="V25 U26">
    <cfRule type="expression" priority="19" dxfId="2" stopIfTrue="1">
      <formula>$V$25&lt;&gt;$U$26</formula>
    </cfRule>
  </conditionalFormatting>
  <conditionalFormatting sqref="W25 U27">
    <cfRule type="expression" priority="20" dxfId="1" stopIfTrue="1">
      <formula>$W$25&lt;&gt;$U$27</formula>
    </cfRule>
  </conditionalFormatting>
  <conditionalFormatting sqref="W26 V27">
    <cfRule type="expression" priority="21" dxfId="0" stopIfTrue="1">
      <formula>$W$26&lt;&gt;$V$27</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1.xml><?xml version="1.0" encoding="utf-8"?>
<worksheet xmlns="http://schemas.openxmlformats.org/spreadsheetml/2006/main" xmlns:r="http://schemas.openxmlformats.org/officeDocument/2006/relationships">
  <dimension ref="A1:L53"/>
  <sheetViews>
    <sheetView zoomScale="85" zoomScaleNormal="85" zoomScalePageLayoutView="0" workbookViewId="0" topLeftCell="A1">
      <selection activeCell="J21" sqref="J21"/>
    </sheetView>
  </sheetViews>
  <sheetFormatPr defaultColWidth="9.140625" defaultRowHeight="12.75"/>
  <cols>
    <col min="1" max="1" width="5.8515625" style="233" customWidth="1"/>
    <col min="2" max="2" width="5.7109375" style="223" customWidth="1"/>
    <col min="3" max="3" width="12.28125" style="223" customWidth="1"/>
    <col min="4" max="4" width="8.28125" style="223" customWidth="1"/>
    <col min="5" max="5" width="10.8515625" style="223" customWidth="1"/>
    <col min="6" max="6" width="14.28125" style="259" customWidth="1"/>
    <col min="7" max="7" width="13.28125" style="255" customWidth="1"/>
    <col min="8" max="8" width="12.421875" style="255" customWidth="1"/>
    <col min="9" max="9" width="11.421875" style="223" customWidth="1"/>
    <col min="10" max="10" width="9.140625" style="223" customWidth="1"/>
    <col min="11" max="11" width="8.8515625" style="231" customWidth="1"/>
    <col min="12" max="21" width="9.140625" style="232" customWidth="1"/>
    <col min="22" max="22" width="9.140625" style="280" customWidth="1"/>
    <col min="23" max="26" width="9.140625" style="232" customWidth="1"/>
    <col min="27" max="16384" width="9.140625" style="281" customWidth="1"/>
  </cols>
  <sheetData>
    <row r="1" spans="1:10" ht="18">
      <c r="A1" s="222" t="s">
        <v>144</v>
      </c>
      <c r="C1" s="224"/>
      <c r="D1" s="225"/>
      <c r="E1" s="226"/>
      <c r="F1" s="227" t="s">
        <v>145</v>
      </c>
      <c r="G1" s="228"/>
      <c r="H1" s="229" t="s">
        <v>0</v>
      </c>
      <c r="I1" s="225"/>
      <c r="J1" s="230"/>
    </row>
    <row r="2" spans="2:10" ht="15">
      <c r="B2" s="234"/>
      <c r="C2" s="235"/>
      <c r="D2" s="236"/>
      <c r="E2" s="237" t="s">
        <v>180</v>
      </c>
      <c r="F2" s="238"/>
      <c r="G2" s="228"/>
      <c r="H2" s="239"/>
      <c r="I2" s="240"/>
      <c r="J2" s="241"/>
    </row>
    <row r="3" spans="1:10" ht="12.75">
      <c r="A3" s="242" t="s">
        <v>2</v>
      </c>
      <c r="B3" s="242"/>
      <c r="C3" s="242"/>
      <c r="D3" s="243" t="s">
        <v>3</v>
      </c>
      <c r="E3" s="242"/>
      <c r="F3" s="243" t="s">
        <v>147</v>
      </c>
      <c r="G3" s="243" t="s">
        <v>4</v>
      </c>
      <c r="H3" s="243" t="s">
        <v>148</v>
      </c>
      <c r="I3" s="242"/>
      <c r="J3" s="244" t="s">
        <v>5</v>
      </c>
    </row>
    <row r="4" spans="1:10" ht="13.5" thickBot="1">
      <c r="A4" s="245" t="s">
        <v>144</v>
      </c>
      <c r="B4" s="245"/>
      <c r="C4" s="246"/>
      <c r="D4" s="247"/>
      <c r="E4" s="247"/>
      <c r="F4" s="248"/>
      <c r="G4" s="249"/>
      <c r="H4" s="250"/>
      <c r="I4" s="323" t="s">
        <v>7</v>
      </c>
      <c r="J4" s="323"/>
    </row>
    <row r="5" spans="1:10" ht="12.75">
      <c r="A5" s="251" t="s">
        <v>149</v>
      </c>
      <c r="B5" s="251" t="s">
        <v>122</v>
      </c>
      <c r="C5" s="252" t="s">
        <v>8</v>
      </c>
      <c r="D5" s="252" t="s">
        <v>9</v>
      </c>
      <c r="E5" s="252" t="s">
        <v>3</v>
      </c>
      <c r="F5" s="251" t="s">
        <v>150</v>
      </c>
      <c r="G5" s="251" t="s">
        <v>151</v>
      </c>
      <c r="H5" s="251" t="s">
        <v>152</v>
      </c>
      <c r="I5" s="252" t="s">
        <v>153</v>
      </c>
      <c r="J5" s="253"/>
    </row>
    <row r="6" ht="13.5">
      <c r="F6" s="254"/>
    </row>
    <row r="7" spans="1:5" ht="15" customHeight="1">
      <c r="A7" s="256">
        <v>1</v>
      </c>
      <c r="B7" s="257" t="s">
        <v>154</v>
      </c>
      <c r="C7" s="258" t="s">
        <v>199</v>
      </c>
      <c r="D7" s="258"/>
      <c r="E7" s="258"/>
    </row>
    <row r="8" spans="2:6" ht="15" customHeight="1">
      <c r="B8" s="260"/>
      <c r="E8" s="261"/>
      <c r="F8" s="258" t="s">
        <v>138</v>
      </c>
    </row>
    <row r="9" spans="1:12" ht="15" customHeight="1">
      <c r="A9" s="256">
        <v>2</v>
      </c>
      <c r="B9" s="257"/>
      <c r="C9" s="262"/>
      <c r="D9" s="258"/>
      <c r="E9" s="263"/>
      <c r="G9" s="264"/>
      <c r="H9" s="265"/>
      <c r="I9" s="265"/>
      <c r="J9" s="265"/>
      <c r="K9" s="266"/>
      <c r="L9" s="267"/>
    </row>
    <row r="10" spans="2:12" ht="15" customHeight="1">
      <c r="B10" s="260"/>
      <c r="C10" s="232"/>
      <c r="G10" s="294" t="s">
        <v>202</v>
      </c>
      <c r="H10" s="265"/>
      <c r="I10" s="265"/>
      <c r="J10" s="265"/>
      <c r="K10" s="266"/>
      <c r="L10" s="267"/>
    </row>
    <row r="11" spans="1:12" ht="15" customHeight="1">
      <c r="A11" s="256">
        <v>3</v>
      </c>
      <c r="B11" s="269" t="s">
        <v>172</v>
      </c>
      <c r="C11" s="262" t="s">
        <v>200</v>
      </c>
      <c r="D11" s="258" t="s">
        <v>201</v>
      </c>
      <c r="E11" s="258"/>
      <c r="G11" s="270" t="s">
        <v>27</v>
      </c>
      <c r="H11" s="265"/>
      <c r="I11" s="265"/>
      <c r="J11" s="265"/>
      <c r="K11" s="266"/>
      <c r="L11" s="267"/>
    </row>
    <row r="12" spans="2:12" ht="15" customHeight="1">
      <c r="B12" s="260"/>
      <c r="C12" s="232"/>
      <c r="E12" s="261"/>
      <c r="F12" s="262" t="s">
        <v>202</v>
      </c>
      <c r="G12" s="271"/>
      <c r="H12" s="265"/>
      <c r="I12" s="265"/>
      <c r="J12" s="265"/>
      <c r="K12" s="266"/>
      <c r="L12" s="267"/>
    </row>
    <row r="13" spans="1:12" ht="15" customHeight="1" thickBot="1">
      <c r="A13" s="256">
        <v>4</v>
      </c>
      <c r="B13" s="257" t="s">
        <v>161</v>
      </c>
      <c r="C13" s="262" t="s">
        <v>202</v>
      </c>
      <c r="D13" s="258" t="s">
        <v>203</v>
      </c>
      <c r="E13" s="263"/>
      <c r="G13" s="272"/>
      <c r="H13" s="273"/>
      <c r="I13" s="265"/>
      <c r="J13" s="265"/>
      <c r="K13" s="266"/>
      <c r="L13" s="267"/>
    </row>
    <row r="14" spans="2:12" ht="15" customHeight="1">
      <c r="B14" s="260"/>
      <c r="C14" s="232"/>
      <c r="G14" s="272"/>
      <c r="H14" s="324" t="s">
        <v>224</v>
      </c>
      <c r="I14" s="325"/>
      <c r="J14" s="265"/>
      <c r="K14" s="266"/>
      <c r="L14" s="267"/>
    </row>
    <row r="15" spans="1:12" ht="15" customHeight="1" thickBot="1">
      <c r="A15" s="256">
        <v>5</v>
      </c>
      <c r="B15" s="269" t="s">
        <v>167</v>
      </c>
      <c r="C15" s="262" t="s">
        <v>205</v>
      </c>
      <c r="D15" s="258" t="s">
        <v>204</v>
      </c>
      <c r="E15" s="258"/>
      <c r="G15" s="272"/>
      <c r="H15" s="326" t="s">
        <v>27</v>
      </c>
      <c r="I15" s="327"/>
      <c r="J15" s="265"/>
      <c r="K15" s="266"/>
      <c r="L15" s="267"/>
    </row>
    <row r="16" spans="2:12" ht="15" customHeight="1">
      <c r="B16" s="260"/>
      <c r="C16" s="232"/>
      <c r="E16" s="261"/>
      <c r="F16" s="262" t="s">
        <v>205</v>
      </c>
      <c r="G16" s="274"/>
      <c r="H16" s="265"/>
      <c r="I16" s="265"/>
      <c r="J16" s="265"/>
      <c r="K16" s="266"/>
      <c r="L16" s="267"/>
    </row>
    <row r="17" spans="1:12" ht="15" customHeight="1">
      <c r="A17" s="256">
        <v>6</v>
      </c>
      <c r="B17" s="257" t="s">
        <v>171</v>
      </c>
      <c r="C17" s="262" t="s">
        <v>191</v>
      </c>
      <c r="D17" s="258" t="s">
        <v>206</v>
      </c>
      <c r="E17" s="263"/>
      <c r="F17" s="259" t="s">
        <v>28</v>
      </c>
      <c r="G17" s="271"/>
      <c r="H17" s="265"/>
      <c r="I17" s="265"/>
      <c r="J17" s="265"/>
      <c r="K17" s="266"/>
      <c r="L17" s="267"/>
    </row>
    <row r="18" spans="2:12" ht="15" customHeight="1">
      <c r="B18" s="260"/>
      <c r="C18" s="232"/>
      <c r="G18" s="295" t="s">
        <v>165</v>
      </c>
      <c r="H18" s="264"/>
      <c r="I18" s="265"/>
      <c r="J18" s="265"/>
      <c r="K18" s="266"/>
      <c r="L18" s="267"/>
    </row>
    <row r="19" spans="1:12" ht="15" customHeight="1">
      <c r="A19" s="256">
        <v>7</v>
      </c>
      <c r="B19" s="258"/>
      <c r="C19" s="262"/>
      <c r="D19" s="258"/>
      <c r="E19" s="258"/>
      <c r="G19" s="276" t="s">
        <v>28</v>
      </c>
      <c r="H19" s="265"/>
      <c r="I19" s="265"/>
      <c r="J19" s="265"/>
      <c r="K19" s="266"/>
      <c r="L19" s="267"/>
    </row>
    <row r="20" spans="2:12" ht="15" customHeight="1">
      <c r="B20" s="260"/>
      <c r="C20" s="232"/>
      <c r="E20" s="261"/>
      <c r="F20" s="262" t="s">
        <v>165</v>
      </c>
      <c r="G20" s="264"/>
      <c r="H20" s="265"/>
      <c r="I20" s="265"/>
      <c r="J20" s="265"/>
      <c r="K20" s="266"/>
      <c r="L20" s="267"/>
    </row>
    <row r="21" spans="1:12" ht="15" customHeight="1">
      <c r="A21" s="256">
        <v>8</v>
      </c>
      <c r="B21" s="257" t="s">
        <v>169</v>
      </c>
      <c r="C21" s="262" t="s">
        <v>165</v>
      </c>
      <c r="D21" s="258" t="s">
        <v>207</v>
      </c>
      <c r="E21" s="263"/>
      <c r="G21" s="265"/>
      <c r="H21" s="265"/>
      <c r="I21" s="265"/>
      <c r="J21" s="265"/>
      <c r="K21" s="266"/>
      <c r="L21" s="267"/>
    </row>
    <row r="22" spans="2:12" ht="12" customHeight="1">
      <c r="B22" s="260"/>
      <c r="C22" s="232"/>
      <c r="G22" s="265"/>
      <c r="H22" s="265"/>
      <c r="K22" s="266"/>
      <c r="L22" s="267"/>
    </row>
    <row r="23" spans="2:12" ht="13.5">
      <c r="B23" s="255"/>
      <c r="G23" s="265"/>
      <c r="H23" s="265"/>
      <c r="I23" s="265"/>
      <c r="J23" s="334"/>
      <c r="K23" s="334"/>
      <c r="L23" s="277"/>
    </row>
    <row r="24" spans="2:12" ht="13.5">
      <c r="B24" s="255"/>
      <c r="F24" s="223"/>
      <c r="G24" s="265"/>
      <c r="H24" s="265"/>
      <c r="I24" s="265"/>
      <c r="J24" s="265"/>
      <c r="K24" s="278"/>
      <c r="L24" s="277"/>
    </row>
    <row r="25" spans="2:12" ht="13.5">
      <c r="B25" s="255"/>
      <c r="C25" s="258" t="s">
        <v>208</v>
      </c>
      <c r="D25" s="258"/>
      <c r="E25" s="258"/>
      <c r="G25" s="265"/>
      <c r="H25" s="265"/>
      <c r="I25" s="265"/>
      <c r="J25" s="265"/>
      <c r="K25" s="278"/>
      <c r="L25" s="277"/>
    </row>
    <row r="26" spans="2:12" ht="13.5">
      <c r="B26" s="255"/>
      <c r="F26" s="293" t="s">
        <v>210</v>
      </c>
      <c r="G26" s="223"/>
      <c r="H26" s="265"/>
      <c r="I26" s="265"/>
      <c r="J26" s="265"/>
      <c r="K26" s="278"/>
      <c r="L26" s="277"/>
    </row>
    <row r="27" spans="2:12" ht="13.5">
      <c r="B27" s="255"/>
      <c r="C27" s="258" t="s">
        <v>209</v>
      </c>
      <c r="D27" s="258"/>
      <c r="E27" s="258"/>
      <c r="F27" s="292" t="s">
        <v>27</v>
      </c>
      <c r="G27" s="273"/>
      <c r="H27" s="265"/>
      <c r="I27" s="265"/>
      <c r="J27" s="265"/>
      <c r="K27" s="278"/>
      <c r="L27" s="277"/>
    </row>
    <row r="28" spans="2:12" ht="13.5">
      <c r="B28" s="255"/>
      <c r="F28" s="223"/>
      <c r="G28" s="265"/>
      <c r="H28" s="265"/>
      <c r="I28" s="265"/>
      <c r="J28" s="265"/>
      <c r="K28" s="278"/>
      <c r="L28" s="277"/>
    </row>
    <row r="29" spans="2:12" ht="13.5">
      <c r="B29" s="255"/>
      <c r="G29" s="273"/>
      <c r="H29" s="273"/>
      <c r="I29" s="265"/>
      <c r="J29" s="265"/>
      <c r="K29" s="278"/>
      <c r="L29" s="277"/>
    </row>
    <row r="30" spans="2:12" ht="13.5">
      <c r="B30" s="255"/>
      <c r="G30" s="273"/>
      <c r="H30" s="223"/>
      <c r="I30" s="265"/>
      <c r="J30" s="265"/>
      <c r="K30" s="278"/>
      <c r="L30" s="277"/>
    </row>
    <row r="31" spans="2:12" ht="13.5">
      <c r="B31" s="255"/>
      <c r="G31" s="273"/>
      <c r="H31" s="273"/>
      <c r="I31" s="265"/>
      <c r="J31" s="265"/>
      <c r="K31" s="266"/>
      <c r="L31" s="267"/>
    </row>
    <row r="32" spans="2:12" ht="13.5">
      <c r="B32" s="255"/>
      <c r="F32" s="223"/>
      <c r="G32" s="265"/>
      <c r="H32" s="265"/>
      <c r="I32" s="265"/>
      <c r="J32" s="265"/>
      <c r="K32" s="266"/>
      <c r="L32" s="267"/>
    </row>
    <row r="33" spans="2:12" ht="13.5">
      <c r="B33" s="255"/>
      <c r="G33" s="265"/>
      <c r="H33" s="265"/>
      <c r="I33" s="265"/>
      <c r="J33" s="265"/>
      <c r="K33" s="266"/>
      <c r="L33" s="267"/>
    </row>
    <row r="34" spans="2:12" ht="13.5">
      <c r="B34" s="255"/>
      <c r="G34" s="223"/>
      <c r="H34" s="265"/>
      <c r="I34" s="265"/>
      <c r="J34" s="265"/>
      <c r="K34" s="266"/>
      <c r="L34" s="267"/>
    </row>
    <row r="35" spans="2:12" ht="13.5">
      <c r="B35" s="255"/>
      <c r="G35" s="273"/>
      <c r="H35" s="265"/>
      <c r="I35" s="265"/>
      <c r="J35" s="265"/>
      <c r="K35" s="266"/>
      <c r="L35" s="267"/>
    </row>
    <row r="36" spans="2:12" ht="13.5">
      <c r="B36" s="255"/>
      <c r="F36" s="223"/>
      <c r="G36" s="265"/>
      <c r="H36" s="265"/>
      <c r="I36" s="265"/>
      <c r="J36" s="265"/>
      <c r="K36" s="266"/>
      <c r="L36" s="267"/>
    </row>
    <row r="37" spans="2:12" ht="13.5">
      <c r="B37" s="255"/>
      <c r="G37" s="265"/>
      <c r="H37" s="265"/>
      <c r="I37" s="265"/>
      <c r="J37" s="265"/>
      <c r="K37" s="266"/>
      <c r="L37" s="267"/>
    </row>
    <row r="38" spans="2:12" ht="13.5">
      <c r="B38" s="255"/>
      <c r="G38" s="265"/>
      <c r="H38" s="265"/>
      <c r="J38" s="265"/>
      <c r="K38" s="266"/>
      <c r="L38" s="267"/>
    </row>
    <row r="39" spans="2:12" ht="13.5">
      <c r="B39" s="255"/>
      <c r="G39" s="265"/>
      <c r="H39" s="265"/>
      <c r="I39" s="279"/>
      <c r="J39" s="265"/>
      <c r="K39" s="266"/>
      <c r="L39" s="267"/>
    </row>
    <row r="40" spans="2:12" ht="13.5">
      <c r="B40" s="255"/>
      <c r="F40" s="223"/>
      <c r="G40" s="265"/>
      <c r="H40" s="265"/>
      <c r="I40" s="265"/>
      <c r="J40" s="265"/>
      <c r="K40" s="266"/>
      <c r="L40" s="267"/>
    </row>
    <row r="41" spans="2:12" ht="13.5">
      <c r="B41" s="255"/>
      <c r="G41" s="265"/>
      <c r="H41" s="265"/>
      <c r="I41" s="265"/>
      <c r="J41" s="265"/>
      <c r="K41" s="266"/>
      <c r="L41" s="267"/>
    </row>
    <row r="42" spans="2:12" ht="13.5">
      <c r="B42" s="255"/>
      <c r="G42" s="223"/>
      <c r="H42" s="265"/>
      <c r="I42" s="265"/>
      <c r="J42" s="265"/>
      <c r="K42" s="266"/>
      <c r="L42" s="267"/>
    </row>
    <row r="43" spans="2:12" ht="13.5">
      <c r="B43" s="255"/>
      <c r="G43" s="273"/>
      <c r="H43" s="265"/>
      <c r="I43" s="265"/>
      <c r="J43" s="265"/>
      <c r="K43" s="266"/>
      <c r="L43" s="267"/>
    </row>
    <row r="44" spans="2:12" ht="13.5">
      <c r="B44" s="255"/>
      <c r="F44" s="223"/>
      <c r="G44" s="265"/>
      <c r="H44" s="265"/>
      <c r="I44" s="265"/>
      <c r="J44" s="265"/>
      <c r="K44" s="266"/>
      <c r="L44" s="267"/>
    </row>
    <row r="45" spans="2:12" ht="13.5">
      <c r="B45" s="255"/>
      <c r="G45" s="273"/>
      <c r="H45" s="273"/>
      <c r="I45" s="273"/>
      <c r="J45" s="265"/>
      <c r="K45" s="266"/>
      <c r="L45" s="267"/>
    </row>
    <row r="46" spans="2:12" ht="13.5">
      <c r="B46" s="255"/>
      <c r="G46" s="273"/>
      <c r="H46" s="223"/>
      <c r="I46" s="273"/>
      <c r="J46" s="265"/>
      <c r="K46" s="266"/>
      <c r="L46" s="267"/>
    </row>
    <row r="47" spans="2:12" ht="13.5">
      <c r="B47" s="255"/>
      <c r="G47" s="273"/>
      <c r="H47" s="273"/>
      <c r="I47" s="273"/>
      <c r="J47" s="265"/>
      <c r="K47" s="266"/>
      <c r="L47" s="267"/>
    </row>
    <row r="48" spans="2:12" ht="13.5">
      <c r="B48" s="255"/>
      <c r="F48" s="223"/>
      <c r="G48" s="273"/>
      <c r="H48" s="273"/>
      <c r="I48" s="273"/>
      <c r="J48" s="265"/>
      <c r="K48" s="266"/>
      <c r="L48" s="267"/>
    </row>
    <row r="49" spans="2:12" ht="13.5">
      <c r="B49" s="255"/>
      <c r="C49" s="265"/>
      <c r="G49" s="265"/>
      <c r="H49" s="265"/>
      <c r="I49" s="265"/>
      <c r="J49" s="265"/>
      <c r="K49" s="266"/>
      <c r="L49" s="267"/>
    </row>
    <row r="50" spans="2:12" ht="13.5">
      <c r="B50" s="255"/>
      <c r="G50" s="223"/>
      <c r="H50" s="265"/>
      <c r="I50" s="265"/>
      <c r="J50" s="265"/>
      <c r="K50" s="266"/>
      <c r="L50" s="267"/>
    </row>
    <row r="51" spans="2:12" ht="13.5">
      <c r="B51" s="255"/>
      <c r="G51" s="273"/>
      <c r="H51" s="265"/>
      <c r="I51" s="265"/>
      <c r="J51" s="265"/>
      <c r="K51" s="266"/>
      <c r="L51" s="267"/>
    </row>
    <row r="52" spans="2:12" ht="13.5">
      <c r="B52" s="255"/>
      <c r="F52" s="223"/>
      <c r="H52" s="265"/>
      <c r="I52" s="265"/>
      <c r="J52" s="265"/>
      <c r="K52" s="266"/>
      <c r="L52" s="267"/>
    </row>
    <row r="53" ht="13.5">
      <c r="B53" s="255"/>
    </row>
  </sheetData>
  <sheetProtection/>
  <mergeCells count="4">
    <mergeCell ref="I4:J4"/>
    <mergeCell ref="H14:I14"/>
    <mergeCell ref="H15:I15"/>
    <mergeCell ref="J23:K23"/>
  </mergeCells>
  <printOptions/>
  <pageMargins left="0.7480314960629921" right="0.7480314960629921" top="0.984251968503937" bottom="0.984251968503937" header="0" footer="0"/>
  <pageSetup horizontalDpi="300" verticalDpi="30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dimension ref="A1:L53"/>
  <sheetViews>
    <sheetView zoomScale="85" zoomScaleNormal="85" zoomScalePageLayoutView="0" workbookViewId="0" topLeftCell="A1">
      <selection activeCell="H26" sqref="H26"/>
    </sheetView>
  </sheetViews>
  <sheetFormatPr defaultColWidth="9.140625" defaultRowHeight="12.75"/>
  <cols>
    <col min="1" max="1" width="5.8515625" style="233" customWidth="1"/>
    <col min="2" max="2" width="5.7109375" style="223" customWidth="1"/>
    <col min="3" max="3" width="17.00390625" style="223" customWidth="1"/>
    <col min="4" max="4" width="11.28125" style="223" customWidth="1"/>
    <col min="5" max="5" width="10.8515625" style="223" customWidth="1"/>
    <col min="6" max="6" width="14.28125" style="259" customWidth="1"/>
    <col min="7" max="7" width="13.28125" style="255" customWidth="1"/>
    <col min="8" max="8" width="14.7109375" style="255" customWidth="1"/>
    <col min="9" max="9" width="11.421875" style="223" customWidth="1"/>
    <col min="10" max="10" width="9.140625" style="223" customWidth="1"/>
    <col min="11" max="11" width="8.8515625" style="231" customWidth="1"/>
    <col min="12" max="21" width="9.140625" style="232" customWidth="1"/>
    <col min="22" max="22" width="9.140625" style="280" customWidth="1"/>
    <col min="23" max="26" width="9.140625" style="232" customWidth="1"/>
    <col min="27" max="16384" width="9.140625" style="281" customWidth="1"/>
  </cols>
  <sheetData>
    <row r="1" spans="1:10" ht="18">
      <c r="A1" s="222" t="s">
        <v>144</v>
      </c>
      <c r="C1" s="224"/>
      <c r="D1" s="225"/>
      <c r="E1" s="227" t="s">
        <v>145</v>
      </c>
      <c r="G1" s="228"/>
      <c r="H1" s="229" t="s">
        <v>0</v>
      </c>
      <c r="I1" s="225"/>
      <c r="J1" s="230"/>
    </row>
    <row r="2" spans="2:10" ht="15">
      <c r="B2" s="234"/>
      <c r="C2" s="235"/>
      <c r="D2" s="236"/>
      <c r="E2" s="237" t="s">
        <v>187</v>
      </c>
      <c r="F2" s="238"/>
      <c r="G2" s="228"/>
      <c r="H2" s="239"/>
      <c r="I2" s="240"/>
      <c r="J2" s="241"/>
    </row>
    <row r="3" spans="1:10" ht="12.75">
      <c r="A3" s="242" t="s">
        <v>2</v>
      </c>
      <c r="B3" s="242"/>
      <c r="C3" s="242"/>
      <c r="D3" s="243"/>
      <c r="E3" s="242"/>
      <c r="F3" s="243"/>
      <c r="G3" s="243"/>
      <c r="H3" s="243"/>
      <c r="I3" s="242"/>
      <c r="J3" s="244" t="s">
        <v>5</v>
      </c>
    </row>
    <row r="4" spans="1:10" ht="13.5" thickBot="1">
      <c r="A4" s="245" t="s">
        <v>144</v>
      </c>
      <c r="B4" s="245"/>
      <c r="C4" s="246"/>
      <c r="D4" s="247"/>
      <c r="E4" s="247"/>
      <c r="F4" s="248"/>
      <c r="G4" s="249"/>
      <c r="H4" s="250"/>
      <c r="I4" s="323" t="s">
        <v>188</v>
      </c>
      <c r="J4" s="323"/>
    </row>
    <row r="5" spans="1:10" ht="12.75">
      <c r="A5" s="251"/>
      <c r="B5" s="251"/>
      <c r="C5" s="252"/>
      <c r="D5" s="252"/>
      <c r="E5" s="252"/>
      <c r="F5" s="251"/>
      <c r="G5" s="251"/>
      <c r="H5" s="251"/>
      <c r="I5" s="252"/>
      <c r="J5" s="253"/>
    </row>
    <row r="6" ht="12" customHeight="1">
      <c r="F6" s="254"/>
    </row>
    <row r="7" spans="1:5" ht="15" customHeight="1">
      <c r="A7" s="256">
        <v>1</v>
      </c>
      <c r="B7" s="257" t="s">
        <v>154</v>
      </c>
      <c r="C7" s="258" t="s">
        <v>211</v>
      </c>
      <c r="D7" s="258" t="s">
        <v>212</v>
      </c>
      <c r="E7" s="258"/>
    </row>
    <row r="8" spans="2:6" ht="15" customHeight="1">
      <c r="B8" s="260"/>
      <c r="E8" s="261"/>
      <c r="F8" s="258" t="s">
        <v>211</v>
      </c>
    </row>
    <row r="9" spans="1:12" ht="15" customHeight="1">
      <c r="A9" s="256">
        <v>2</v>
      </c>
      <c r="B9" s="257" t="s">
        <v>172</v>
      </c>
      <c r="C9" s="262" t="s">
        <v>213</v>
      </c>
      <c r="D9" s="258" t="s">
        <v>214</v>
      </c>
      <c r="E9" s="263"/>
      <c r="F9" s="259" t="s">
        <v>28</v>
      </c>
      <c r="G9" s="264"/>
      <c r="H9" s="265"/>
      <c r="I9" s="265"/>
      <c r="J9" s="265"/>
      <c r="K9" s="266"/>
      <c r="L9" s="267"/>
    </row>
    <row r="10" spans="2:12" ht="15" customHeight="1">
      <c r="B10" s="260"/>
      <c r="C10" s="232"/>
      <c r="G10" s="268" t="s">
        <v>211</v>
      </c>
      <c r="H10" s="265"/>
      <c r="I10" s="265"/>
      <c r="J10" s="265"/>
      <c r="K10" s="266"/>
      <c r="L10" s="267"/>
    </row>
    <row r="11" spans="1:12" ht="15" customHeight="1">
      <c r="A11" s="256">
        <v>3</v>
      </c>
      <c r="B11" s="269" t="s">
        <v>167</v>
      </c>
      <c r="C11" s="262" t="s">
        <v>215</v>
      </c>
      <c r="D11" s="258" t="s">
        <v>216</v>
      </c>
      <c r="E11" s="258"/>
      <c r="G11" s="270" t="s">
        <v>27</v>
      </c>
      <c r="H11" s="265"/>
      <c r="I11" s="265"/>
      <c r="J11" s="265"/>
      <c r="K11" s="266"/>
      <c r="L11" s="267"/>
    </row>
    <row r="12" spans="2:12" ht="15" customHeight="1">
      <c r="B12" s="260"/>
      <c r="C12" s="232"/>
      <c r="E12" s="261"/>
      <c r="F12" s="258" t="s">
        <v>185</v>
      </c>
      <c r="G12" s="271"/>
      <c r="H12" s="265"/>
      <c r="I12" s="265"/>
      <c r="J12" s="265"/>
      <c r="K12" s="266"/>
      <c r="L12" s="267"/>
    </row>
    <row r="13" spans="1:12" ht="15" customHeight="1" thickBot="1">
      <c r="A13" s="256">
        <v>4</v>
      </c>
      <c r="B13" s="258" t="s">
        <v>163</v>
      </c>
      <c r="C13" s="262" t="s">
        <v>217</v>
      </c>
      <c r="D13" s="258" t="s">
        <v>186</v>
      </c>
      <c r="E13" s="263"/>
      <c r="F13" s="259" t="s">
        <v>27</v>
      </c>
      <c r="G13" s="272"/>
      <c r="H13" s="273"/>
      <c r="I13" s="265"/>
      <c r="J13" s="265"/>
      <c r="K13" s="266"/>
      <c r="L13" s="267"/>
    </row>
    <row r="14" spans="2:12" ht="15" customHeight="1">
      <c r="B14" s="260"/>
      <c r="C14" s="232"/>
      <c r="G14" s="296"/>
      <c r="H14" s="297" t="s">
        <v>223</v>
      </c>
      <c r="I14" s="265"/>
      <c r="J14" s="265"/>
      <c r="K14" s="266"/>
      <c r="L14" s="267"/>
    </row>
    <row r="15" spans="1:12" ht="15" customHeight="1" thickBot="1">
      <c r="A15" s="256">
        <v>5</v>
      </c>
      <c r="B15" s="257" t="s">
        <v>161</v>
      </c>
      <c r="C15" s="262" t="s">
        <v>218</v>
      </c>
      <c r="D15" s="258" t="s">
        <v>219</v>
      </c>
      <c r="E15" s="258"/>
      <c r="G15" s="296"/>
      <c r="H15" s="298" t="s">
        <v>27</v>
      </c>
      <c r="I15" s="289"/>
      <c r="J15" s="289"/>
      <c r="K15" s="290"/>
      <c r="L15" s="267"/>
    </row>
    <row r="16" spans="2:12" ht="15" customHeight="1">
      <c r="B16" s="260"/>
      <c r="C16" s="232"/>
      <c r="E16" s="261"/>
      <c r="F16" s="258" t="s">
        <v>220</v>
      </c>
      <c r="G16" s="274"/>
      <c r="H16" s="265"/>
      <c r="I16" s="289"/>
      <c r="J16" s="289"/>
      <c r="K16" s="290"/>
      <c r="L16" s="267"/>
    </row>
    <row r="17" spans="1:12" ht="15" customHeight="1">
      <c r="A17" s="256">
        <v>6</v>
      </c>
      <c r="B17" s="257" t="s">
        <v>171</v>
      </c>
      <c r="C17" s="262" t="s">
        <v>220</v>
      </c>
      <c r="D17" s="258" t="s">
        <v>214</v>
      </c>
      <c r="E17" s="263"/>
      <c r="F17" s="259" t="s">
        <v>28</v>
      </c>
      <c r="G17" s="271"/>
      <c r="H17" s="265"/>
      <c r="I17" s="289"/>
      <c r="J17" s="289"/>
      <c r="K17" s="290"/>
      <c r="L17" s="267"/>
    </row>
    <row r="18" spans="2:12" ht="15" customHeight="1">
      <c r="B18" s="260"/>
      <c r="C18" s="232"/>
      <c r="G18" s="275" t="s">
        <v>97</v>
      </c>
      <c r="H18" s="264"/>
      <c r="I18" s="289"/>
      <c r="J18" s="289"/>
      <c r="K18" s="290"/>
      <c r="L18" s="267"/>
    </row>
    <row r="19" spans="1:12" ht="15" customHeight="1">
      <c r="A19" s="256">
        <v>7</v>
      </c>
      <c r="B19" s="257" t="s">
        <v>156</v>
      </c>
      <c r="C19" s="262" t="s">
        <v>221</v>
      </c>
      <c r="D19" s="258" t="s">
        <v>222</v>
      </c>
      <c r="E19" s="258"/>
      <c r="G19" s="276" t="s">
        <v>27</v>
      </c>
      <c r="H19" s="265"/>
      <c r="I19" s="289"/>
      <c r="J19" s="289"/>
      <c r="K19" s="290"/>
      <c r="L19" s="267"/>
    </row>
    <row r="20" spans="2:12" ht="15" customHeight="1">
      <c r="B20" s="260"/>
      <c r="C20" s="232"/>
      <c r="E20" s="261"/>
      <c r="F20" s="258" t="s">
        <v>97</v>
      </c>
      <c r="G20" s="264"/>
      <c r="H20" s="265"/>
      <c r="I20" s="289"/>
      <c r="J20" s="289"/>
      <c r="K20" s="290"/>
      <c r="L20" s="267"/>
    </row>
    <row r="21" spans="1:12" ht="15" customHeight="1">
      <c r="A21" s="256">
        <v>8</v>
      </c>
      <c r="B21" s="257" t="s">
        <v>169</v>
      </c>
      <c r="C21" s="262" t="s">
        <v>97</v>
      </c>
      <c r="D21" s="258" t="s">
        <v>214</v>
      </c>
      <c r="E21" s="263"/>
      <c r="F21" s="259" t="s">
        <v>28</v>
      </c>
      <c r="G21" s="265"/>
      <c r="H21" s="265"/>
      <c r="I21" s="289"/>
      <c r="J21" s="289"/>
      <c r="K21" s="290"/>
      <c r="L21" s="267"/>
    </row>
    <row r="22" spans="2:12" ht="12" customHeight="1">
      <c r="B22" s="260"/>
      <c r="C22" s="232"/>
      <c r="G22" s="265"/>
      <c r="H22" s="265"/>
      <c r="I22" s="335"/>
      <c r="J22" s="335"/>
      <c r="K22" s="290"/>
      <c r="L22" s="267"/>
    </row>
    <row r="23" spans="2:12" ht="13.5">
      <c r="B23" s="255"/>
      <c r="G23" s="265"/>
      <c r="H23" s="265"/>
      <c r="I23" s="289"/>
      <c r="J23" s="336"/>
      <c r="K23" s="336"/>
      <c r="L23" s="277"/>
    </row>
    <row r="24" spans="2:12" ht="13.5">
      <c r="B24" s="255"/>
      <c r="F24" s="223"/>
      <c r="G24" s="265"/>
      <c r="H24" s="265"/>
      <c r="I24" s="289"/>
      <c r="J24" s="289"/>
      <c r="K24" s="291"/>
      <c r="L24" s="277"/>
    </row>
    <row r="25" spans="2:12" ht="13.5">
      <c r="B25" s="255"/>
      <c r="G25" s="265"/>
      <c r="H25" s="265"/>
      <c r="I25" s="265"/>
      <c r="J25" s="265"/>
      <c r="K25" s="278"/>
      <c r="L25" s="277"/>
    </row>
    <row r="26" spans="2:12" ht="13.5">
      <c r="B26" s="255"/>
      <c r="G26" s="223"/>
      <c r="H26" s="265"/>
      <c r="I26" s="265"/>
      <c r="J26" s="265"/>
      <c r="K26" s="278"/>
      <c r="L26" s="277"/>
    </row>
    <row r="27" spans="2:12" ht="13.5">
      <c r="B27" s="255"/>
      <c r="G27" s="273"/>
      <c r="H27" s="265"/>
      <c r="I27" s="265"/>
      <c r="J27" s="265"/>
      <c r="K27" s="278"/>
      <c r="L27" s="277"/>
    </row>
    <row r="28" spans="2:12" ht="13.5">
      <c r="B28" s="255"/>
      <c r="F28" s="223"/>
      <c r="G28" s="265"/>
      <c r="H28" s="265"/>
      <c r="I28" s="265"/>
      <c r="J28" s="265"/>
      <c r="K28" s="278"/>
      <c r="L28" s="277"/>
    </row>
    <row r="29" spans="2:12" ht="13.5">
      <c r="B29" s="255"/>
      <c r="G29" s="273"/>
      <c r="H29" s="273"/>
      <c r="I29" s="265"/>
      <c r="J29" s="265"/>
      <c r="K29" s="278"/>
      <c r="L29" s="277"/>
    </row>
    <row r="30" spans="2:12" ht="13.5">
      <c r="B30" s="255"/>
      <c r="G30" s="273"/>
      <c r="H30" s="223"/>
      <c r="I30" s="265"/>
      <c r="J30" s="265"/>
      <c r="K30" s="278"/>
      <c r="L30" s="277"/>
    </row>
    <row r="31" spans="2:12" ht="13.5">
      <c r="B31" s="255"/>
      <c r="G31" s="273"/>
      <c r="H31" s="273"/>
      <c r="I31" s="265"/>
      <c r="J31" s="265"/>
      <c r="K31" s="266"/>
      <c r="L31" s="267"/>
    </row>
    <row r="32" spans="2:12" ht="13.5">
      <c r="B32" s="255"/>
      <c r="F32" s="223"/>
      <c r="G32" s="265"/>
      <c r="H32" s="265"/>
      <c r="I32" s="265"/>
      <c r="J32" s="265"/>
      <c r="K32" s="266"/>
      <c r="L32" s="267"/>
    </row>
    <row r="33" spans="2:12" ht="13.5">
      <c r="B33" s="255"/>
      <c r="G33" s="265"/>
      <c r="H33" s="265"/>
      <c r="I33" s="265"/>
      <c r="J33" s="265"/>
      <c r="K33" s="266"/>
      <c r="L33" s="267"/>
    </row>
    <row r="34" spans="2:12" ht="13.5">
      <c r="B34" s="255"/>
      <c r="G34" s="223"/>
      <c r="H34" s="265"/>
      <c r="I34" s="265"/>
      <c r="J34" s="265"/>
      <c r="K34" s="266"/>
      <c r="L34" s="267"/>
    </row>
    <row r="35" spans="2:12" ht="13.5">
      <c r="B35" s="255"/>
      <c r="G35" s="273"/>
      <c r="H35" s="265"/>
      <c r="I35" s="265"/>
      <c r="J35" s="265"/>
      <c r="K35" s="266"/>
      <c r="L35" s="267"/>
    </row>
    <row r="36" spans="2:12" ht="13.5">
      <c r="B36" s="255"/>
      <c r="F36" s="223"/>
      <c r="G36" s="265"/>
      <c r="H36" s="265"/>
      <c r="I36" s="265"/>
      <c r="J36" s="265"/>
      <c r="K36" s="266"/>
      <c r="L36" s="267"/>
    </row>
    <row r="37" spans="2:12" ht="13.5">
      <c r="B37" s="255"/>
      <c r="G37" s="265"/>
      <c r="H37" s="265"/>
      <c r="I37" s="265"/>
      <c r="J37" s="265"/>
      <c r="K37" s="266"/>
      <c r="L37" s="267"/>
    </row>
    <row r="38" spans="2:12" ht="13.5">
      <c r="B38" s="255"/>
      <c r="G38" s="265"/>
      <c r="H38" s="265"/>
      <c r="J38" s="265"/>
      <c r="K38" s="266"/>
      <c r="L38" s="267"/>
    </row>
    <row r="39" spans="2:12" ht="13.5">
      <c r="B39" s="255"/>
      <c r="G39" s="265"/>
      <c r="H39" s="265"/>
      <c r="I39" s="279"/>
      <c r="J39" s="265"/>
      <c r="K39" s="266"/>
      <c r="L39" s="267"/>
    </row>
    <row r="40" spans="2:12" ht="13.5">
      <c r="B40" s="255"/>
      <c r="F40" s="223"/>
      <c r="G40" s="265"/>
      <c r="H40" s="265"/>
      <c r="I40" s="265"/>
      <c r="J40" s="265"/>
      <c r="K40" s="266"/>
      <c r="L40" s="267"/>
    </row>
    <row r="41" spans="2:12" ht="13.5">
      <c r="B41" s="255"/>
      <c r="G41" s="265"/>
      <c r="H41" s="265"/>
      <c r="I41" s="265"/>
      <c r="J41" s="265"/>
      <c r="K41" s="266"/>
      <c r="L41" s="267"/>
    </row>
    <row r="42" spans="2:12" ht="13.5">
      <c r="B42" s="255"/>
      <c r="G42" s="223"/>
      <c r="H42" s="265"/>
      <c r="I42" s="265"/>
      <c r="J42" s="265"/>
      <c r="K42" s="266"/>
      <c r="L42" s="267"/>
    </row>
    <row r="43" spans="2:12" ht="13.5">
      <c r="B43" s="255"/>
      <c r="G43" s="273"/>
      <c r="H43" s="265"/>
      <c r="I43" s="265"/>
      <c r="J43" s="265"/>
      <c r="K43" s="266"/>
      <c r="L43" s="267"/>
    </row>
    <row r="44" spans="2:12" ht="13.5">
      <c r="B44" s="255"/>
      <c r="F44" s="223"/>
      <c r="G44" s="265"/>
      <c r="H44" s="265"/>
      <c r="I44" s="265"/>
      <c r="J44" s="265"/>
      <c r="K44" s="266"/>
      <c r="L44" s="267"/>
    </row>
    <row r="45" spans="2:12" ht="13.5">
      <c r="B45" s="255"/>
      <c r="G45" s="273"/>
      <c r="H45" s="273"/>
      <c r="I45" s="273"/>
      <c r="J45" s="265"/>
      <c r="K45" s="266"/>
      <c r="L45" s="267"/>
    </row>
    <row r="46" spans="2:12" ht="13.5">
      <c r="B46" s="255"/>
      <c r="G46" s="273"/>
      <c r="H46" s="223"/>
      <c r="I46" s="273"/>
      <c r="J46" s="265"/>
      <c r="K46" s="266"/>
      <c r="L46" s="267"/>
    </row>
    <row r="47" spans="2:12" ht="13.5">
      <c r="B47" s="255"/>
      <c r="G47" s="273"/>
      <c r="H47" s="273"/>
      <c r="I47" s="273"/>
      <c r="J47" s="265"/>
      <c r="K47" s="266"/>
      <c r="L47" s="267"/>
    </row>
    <row r="48" spans="2:12" ht="13.5">
      <c r="B48" s="255"/>
      <c r="F48" s="223"/>
      <c r="G48" s="273"/>
      <c r="H48" s="273"/>
      <c r="I48" s="273"/>
      <c r="J48" s="265"/>
      <c r="K48" s="266"/>
      <c r="L48" s="267"/>
    </row>
    <row r="49" spans="2:12" ht="13.5">
      <c r="B49" s="255"/>
      <c r="C49" s="265"/>
      <c r="G49" s="265"/>
      <c r="H49" s="265"/>
      <c r="I49" s="265"/>
      <c r="J49" s="265"/>
      <c r="K49" s="266"/>
      <c r="L49" s="267"/>
    </row>
    <row r="50" spans="2:12" ht="13.5">
      <c r="B50" s="255"/>
      <c r="G50" s="223"/>
      <c r="H50" s="265"/>
      <c r="I50" s="265"/>
      <c r="J50" s="265"/>
      <c r="K50" s="266"/>
      <c r="L50" s="267"/>
    </row>
    <row r="51" spans="2:12" ht="13.5">
      <c r="B51" s="255"/>
      <c r="G51" s="273"/>
      <c r="H51" s="265"/>
      <c r="I51" s="265"/>
      <c r="J51" s="265"/>
      <c r="K51" s="266"/>
      <c r="L51" s="267"/>
    </row>
    <row r="52" spans="2:12" ht="13.5">
      <c r="B52" s="255"/>
      <c r="F52" s="223"/>
      <c r="H52" s="265"/>
      <c r="I52" s="265"/>
      <c r="J52" s="265"/>
      <c r="K52" s="266"/>
      <c r="L52" s="267"/>
    </row>
    <row r="53" ht="13.5">
      <c r="B53" s="255"/>
    </row>
  </sheetData>
  <sheetProtection/>
  <mergeCells count="3">
    <mergeCell ref="I4:J4"/>
    <mergeCell ref="I22:J22"/>
    <mergeCell ref="J23:K23"/>
  </mergeCells>
  <printOptions/>
  <pageMargins left="0.7480314960629921" right="0.7480314960629921" top="0.984251968503937" bottom="0.984251968503937" header="0" footer="0"/>
  <pageSetup horizontalDpi="300" verticalDpi="300" orientation="landscape" paperSize="9" r:id="rId3"/>
  <drawing r:id="rId2"/>
  <legacyDrawing r:id="rId1"/>
</worksheet>
</file>

<file path=xl/worksheets/sheet13.xml><?xml version="1.0" encoding="utf-8"?>
<worksheet xmlns="http://schemas.openxmlformats.org/spreadsheetml/2006/main" xmlns:r="http://schemas.openxmlformats.org/officeDocument/2006/relationships">
  <dimension ref="A1:IV213"/>
  <sheetViews>
    <sheetView showGridLines="0" showZeros="0" zoomScale="50" zoomScaleNormal="50" zoomScalePageLayoutView="0" workbookViewId="0" topLeftCell="A1">
      <selection activeCell="C4" sqref="C4:D4"/>
    </sheetView>
  </sheetViews>
  <sheetFormatPr defaultColWidth="15.28125" defaultRowHeight="12.75"/>
  <cols>
    <col min="1" max="1" width="7.57421875" style="216" customWidth="1"/>
    <col min="2" max="2" width="5.57421875" style="216" customWidth="1"/>
    <col min="3" max="3" width="13.7109375" style="216" customWidth="1"/>
    <col min="4" max="4" width="44.7109375" style="216" customWidth="1"/>
    <col min="5" max="5" width="31.140625" style="216" customWidth="1"/>
    <col min="6" max="6" width="19.28125" style="216" customWidth="1"/>
    <col min="7" max="10" width="18.57421875" style="216" customWidth="1"/>
    <col min="11" max="12" width="14.28125" style="216" customWidth="1"/>
    <col min="13" max="13" width="5.00390625" style="217" customWidth="1"/>
    <col min="14" max="14" width="14.57421875" style="136" customWidth="1"/>
    <col min="15" max="15" width="14.421875" style="136" hidden="1" customWidth="1"/>
    <col min="16" max="16" width="10.8515625" style="136" hidden="1" customWidth="1"/>
    <col min="17" max="17" width="24.421875" style="136" hidden="1" customWidth="1"/>
    <col min="18" max="18" width="20.57421875" style="136" hidden="1" customWidth="1"/>
    <col min="19" max="24" width="14.57421875" style="136" hidden="1" customWidth="1"/>
    <col min="25" max="25" width="10.8515625" style="136" hidden="1" customWidth="1"/>
    <col min="26" max="26" width="24.7109375" style="136" hidden="1" customWidth="1"/>
    <col min="27" max="27" width="20.421875" style="136" hidden="1" customWidth="1"/>
    <col min="28" max="31" width="15.28125" style="136" hidden="1" customWidth="1"/>
    <col min="32" max="33" width="15.00390625" style="136" hidden="1" customWidth="1"/>
    <col min="34" max="35" width="15.28125" style="136" hidden="1" customWidth="1"/>
    <col min="36" max="205" width="15.28125" style="136" customWidth="1"/>
    <col min="206" max="206" width="3.140625" style="136" customWidth="1"/>
    <col min="207" max="16384" width="15.28125" style="136" customWidth="1"/>
  </cols>
  <sheetData>
    <row r="1" spans="1:256" ht="45.75" customHeight="1">
      <c r="A1" s="132"/>
      <c r="B1" s="132"/>
      <c r="C1" s="132"/>
      <c r="D1" s="132"/>
      <c r="E1" s="132"/>
      <c r="F1" s="132"/>
      <c r="G1" s="132"/>
      <c r="H1" s="317" t="s">
        <v>111</v>
      </c>
      <c r="I1" s="317"/>
      <c r="J1" s="317"/>
      <c r="K1" s="317"/>
      <c r="L1" s="317"/>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49.5" customHeight="1">
      <c r="A2" s="132"/>
      <c r="B2" s="132"/>
      <c r="C2" s="132"/>
      <c r="D2" s="132"/>
      <c r="E2" s="132"/>
      <c r="F2" s="132"/>
      <c r="G2" s="132"/>
      <c r="H2" s="318"/>
      <c r="I2" s="138" t="s">
        <v>112</v>
      </c>
      <c r="J2" s="138"/>
      <c r="K2" s="139">
        <v>1</v>
      </c>
      <c r="L2" s="140"/>
      <c r="N2" s="134"/>
      <c r="O2" s="134"/>
      <c r="P2" s="141" t="str">
        <f>'[4]vnos podatkov'!$A$6</f>
        <v>OP 8-11 - MINI TENIS</v>
      </c>
      <c r="Q2" s="142"/>
      <c r="R2" s="142"/>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row>
    <row r="3" spans="1:256" ht="49.5" customHeight="1">
      <c r="A3" s="132"/>
      <c r="B3" s="132"/>
      <c r="C3" s="132"/>
      <c r="D3" s="132"/>
      <c r="E3" s="132"/>
      <c r="F3" s="132"/>
      <c r="G3" s="132"/>
      <c r="H3" s="318"/>
      <c r="I3" s="143" t="s">
        <v>113</v>
      </c>
      <c r="J3" s="143"/>
      <c r="K3" s="144"/>
      <c r="L3" s="282">
        <f>'[4]vnos podatkov'!$B$8</f>
        <v>0</v>
      </c>
      <c r="N3" s="134"/>
      <c r="O3" s="134"/>
      <c r="P3" s="145">
        <f>'[4]vnos podatkov'!$A$8</f>
        <v>0</v>
      </c>
      <c r="Q3" s="145">
        <f>'[4]vnos podatkov'!$B$8</f>
        <v>0</v>
      </c>
      <c r="R3" s="145">
        <f>'[4]vnos podatkov'!$A$10</f>
        <v>0</v>
      </c>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row>
    <row r="4" spans="1:256" ht="49.5" customHeight="1">
      <c r="A4" s="132"/>
      <c r="B4" s="132"/>
      <c r="C4" s="319" t="s">
        <v>114</v>
      </c>
      <c r="D4" s="319"/>
      <c r="E4" s="320" t="str">
        <f>'[4]vnos podatkov'!$C$10</f>
        <v>TK LUKA KOPER</v>
      </c>
      <c r="F4" s="320" t="str">
        <f>'[4]vnos podatkov'!$C$10</f>
        <v>TK LUKA KOPER</v>
      </c>
      <c r="G4" s="321" t="str">
        <f>'[4]vnos podatkov'!$C$10</f>
        <v>TK LUKA KOPER</v>
      </c>
      <c r="H4" s="321" t="str">
        <f>'[4]vnos podatkov'!$C$10</f>
        <v>TK LUKA KOPER</v>
      </c>
      <c r="I4" s="148" t="s">
        <v>115</v>
      </c>
      <c r="J4" s="149"/>
      <c r="K4" s="150"/>
      <c r="L4" s="151"/>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256" ht="49.5" customHeight="1">
      <c r="A5" s="132"/>
      <c r="B5" s="132"/>
      <c r="C5" s="319" t="s">
        <v>116</v>
      </c>
      <c r="D5" s="319"/>
      <c r="E5" s="320" t="str">
        <f>'[4]vnos podatkov'!$A$6</f>
        <v>OP 8-11 - MINI TENIS</v>
      </c>
      <c r="F5" s="320"/>
      <c r="G5" s="321"/>
      <c r="H5" s="321"/>
      <c r="I5" s="322" t="s">
        <v>173</v>
      </c>
      <c r="J5" s="322"/>
      <c r="K5" s="152"/>
      <c r="L5" s="140"/>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row>
    <row r="6" spans="1:256" ht="24" customHeight="1" thickBot="1">
      <c r="A6" s="132"/>
      <c r="B6" s="132"/>
      <c r="C6" s="146"/>
      <c r="D6" s="146"/>
      <c r="E6" s="147"/>
      <c r="F6" s="147"/>
      <c r="G6" s="147"/>
      <c r="H6" s="147"/>
      <c r="I6" s="148"/>
      <c r="J6" s="148"/>
      <c r="K6" s="152"/>
      <c r="L6" s="140"/>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59" customFormat="1" ht="52.5" customHeight="1" thickBot="1">
      <c r="A7" s="132"/>
      <c r="B7" s="331" t="s">
        <v>174</v>
      </c>
      <c r="C7" s="332"/>
      <c r="D7" s="333"/>
      <c r="E7" s="155"/>
      <c r="F7" s="156"/>
      <c r="G7" s="309"/>
      <c r="H7" s="309"/>
      <c r="I7" s="309"/>
      <c r="J7" s="309"/>
      <c r="K7" s="310" t="s">
        <v>119</v>
      </c>
      <c r="L7" s="310" t="s">
        <v>120</v>
      </c>
      <c r="M7" s="217"/>
      <c r="N7" s="158"/>
      <c r="O7" s="158"/>
      <c r="P7" s="314" t="s">
        <v>121</v>
      </c>
      <c r="Q7" s="315"/>
      <c r="R7" s="315"/>
      <c r="S7" s="315"/>
      <c r="T7" s="316"/>
      <c r="U7" s="283"/>
      <c r="V7" s="283"/>
      <c r="W7" s="283"/>
      <c r="X7" s="283"/>
      <c r="Y7" s="283"/>
      <c r="Z7" s="283"/>
      <c r="AA7" s="283"/>
      <c r="AB7" s="283"/>
      <c r="AC7" s="283"/>
      <c r="AD7" s="283"/>
      <c r="AE7" s="283"/>
      <c r="AF7" s="283"/>
      <c r="AG7" s="283"/>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c r="IR7" s="158"/>
      <c r="IS7" s="158"/>
      <c r="IT7" s="158"/>
      <c r="IU7" s="158"/>
      <c r="IV7" s="158"/>
    </row>
    <row r="8" spans="1:256" s="166" customFormat="1" ht="40.5" customHeight="1">
      <c r="A8" s="132"/>
      <c r="B8" s="132"/>
      <c r="C8" s="160" t="s">
        <v>122</v>
      </c>
      <c r="D8" s="160" t="s">
        <v>8</v>
      </c>
      <c r="E8" s="160" t="s">
        <v>9</v>
      </c>
      <c r="F8" s="160" t="s">
        <v>3</v>
      </c>
      <c r="G8" s="309"/>
      <c r="H8" s="309"/>
      <c r="I8" s="309"/>
      <c r="J8" s="309"/>
      <c r="K8" s="310"/>
      <c r="L8" s="310"/>
      <c r="M8" s="217"/>
      <c r="N8" s="161" t="s">
        <v>123</v>
      </c>
      <c r="O8" s="162"/>
      <c r="P8" s="163" t="s">
        <v>122</v>
      </c>
      <c r="Q8" s="163" t="s">
        <v>8</v>
      </c>
      <c r="R8" s="163" t="s">
        <v>9</v>
      </c>
      <c r="S8" s="163" t="s">
        <v>3</v>
      </c>
      <c r="T8" s="164"/>
      <c r="U8" s="164"/>
      <c r="V8" s="164"/>
      <c r="W8" s="164"/>
      <c r="X8" s="284"/>
      <c r="Y8" s="163" t="s">
        <v>122</v>
      </c>
      <c r="Z8" s="163" t="s">
        <v>8</v>
      </c>
      <c r="AA8" s="163" t="s">
        <v>9</v>
      </c>
      <c r="AB8" s="163" t="s">
        <v>3</v>
      </c>
      <c r="AC8" s="284"/>
      <c r="AD8" s="284"/>
      <c r="AE8" s="284"/>
      <c r="AF8" s="284"/>
      <c r="AG8" s="165" t="s">
        <v>124</v>
      </c>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row>
    <row r="9" spans="1:256" ht="69" customHeight="1">
      <c r="A9" s="167">
        <v>4</v>
      </c>
      <c r="B9" s="168">
        <v>1</v>
      </c>
      <c r="C9" s="169">
        <f>UPPER(IF($A9="","",VLOOKUP($A9,'[4]ž round robin žrebna lista'!$A$7:$R$128,2)))</f>
      </c>
      <c r="D9" s="170" t="str">
        <f>UPPER(IF($A9="","",VLOOKUP($A9,'[4]ž round robin žrebna lista'!$A$7:$R$128,3)))</f>
        <v>LOVŠIN, AJDA</v>
      </c>
      <c r="E9" s="170">
        <f>PROPER(IF($A9="","",VLOOKUP($A9,'[4]ž round robin žrebna lista'!$A$7:$R$128,4)))</f>
      </c>
      <c r="F9" s="171">
        <f>UPPER(IF($A9="","",VLOOKUP($A9,'[4]ž round robin žrebna lista'!$A$7:$R$128,5)))</f>
      </c>
      <c r="G9" s="172"/>
      <c r="H9" s="173" t="s">
        <v>27</v>
      </c>
      <c r="I9" s="173" t="s">
        <v>27</v>
      </c>
      <c r="J9" s="173" t="s">
        <v>27</v>
      </c>
      <c r="K9" s="174">
        <v>3</v>
      </c>
      <c r="L9" s="174">
        <v>1</v>
      </c>
      <c r="M9" s="217">
        <f>IF($A9="","",VLOOKUP($A9,'[4]ž round robin žrebna lista'!$A$7:$R$128,14))</f>
        <v>0</v>
      </c>
      <c r="N9" s="174">
        <f>IF(L9="","",IF(L9=1,8,IF(L9=2,6,IF(L9=3,4,2))))</f>
        <v>8</v>
      </c>
      <c r="O9" s="135">
        <v>1</v>
      </c>
      <c r="P9" s="176">
        <f>UPPER(IF($A9="","",VLOOKUP($A9,'[4]ž round robin žrebna lista'!$A$7:$R$128,2)))</f>
      </c>
      <c r="Q9" s="176" t="str">
        <f>UPPER(IF($A9="","",VLOOKUP($A9,'[4]ž round robin žrebna lista'!$A$7:$R$128,3)))</f>
        <v>LOVŠIN, AJDA</v>
      </c>
      <c r="R9" s="176">
        <f>PROPER(IF($A9="","",VLOOKUP($A9,'[4]ž round robin žrebna lista'!$A$7:$R$128,4)))</f>
      </c>
      <c r="S9" s="176">
        <f>UPPER(IF($A9="","",VLOOKUP($A9,'[4]ž round robin žrebna lista'!$A$7:$R$128,5)))</f>
      </c>
      <c r="T9" s="285"/>
      <c r="U9" s="178"/>
      <c r="V9" s="178"/>
      <c r="W9" s="178"/>
      <c r="X9" s="135">
        <v>1</v>
      </c>
      <c r="Y9" s="176">
        <f>UPPER(IF($A9="","",VLOOKUP($A9,'[4]ž round robin žrebna lista'!$A$7:$R$128,2)))</f>
      </c>
      <c r="Z9" s="176" t="str">
        <f>UPPER(IF($A9="","",VLOOKUP($A9,'[4]ž round robin žrebna lista'!$A$7:$R$128,3)))</f>
        <v>LOVŠIN, AJDA</v>
      </c>
      <c r="AA9" s="176">
        <f>PROPER(IF($A9="","",VLOOKUP($A9,'[4]ž round robin žrebna lista'!$A$7:$R$128,4)))</f>
      </c>
      <c r="AB9" s="176">
        <f>UPPER(IF($A9="","",VLOOKUP($A9,'[4]ž round robin žrebna lista'!$A$7:$R$128,5)))</f>
      </c>
      <c r="AC9" s="177"/>
      <c r="AD9" s="178">
        <f>IF(U9="","",IF(U9="1bb","1bb",IF(U9="2bb","2bb",IF(U9=1,$M10,0))))</f>
      </c>
      <c r="AE9" s="178">
        <f>IF(V9="","",IF(V9="1bb","1bb",IF(V9="3bb","3bb",IF(V9=1,$M11,0))))</f>
      </c>
      <c r="AF9" s="178">
        <f>IF(W9="","",IF(W9="1bb","1bb",IF(W9="4bb","4bb",IF(W9=1,$M12,0))))</f>
      </c>
      <c r="AG9" s="179">
        <f>SUM(AD9:AF9)</f>
        <v>0</v>
      </c>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row>
    <row r="10" spans="1:256" ht="69" customHeight="1">
      <c r="A10" s="167">
        <v>1</v>
      </c>
      <c r="B10" s="168">
        <v>2</v>
      </c>
      <c r="C10" s="169">
        <f>UPPER(IF($A10="","",VLOOKUP($A10,'[4]ž round robin žrebna lista'!$A$7:$R$128,2)))</f>
      </c>
      <c r="D10" s="170" t="str">
        <f>UPPER(IF($A10="","",VLOOKUP($A10,'[4]ž round robin žrebna lista'!$A$7:$R$128,3)))</f>
        <v>CRNICA, ELIZABETA</v>
      </c>
      <c r="E10" s="170">
        <f>PROPER(IF($A10="","",VLOOKUP($A10,'[4]ž round robin žrebna lista'!$A$7:$R$128,4)))</f>
      </c>
      <c r="F10" s="171">
        <f>UPPER(IF($A10="","",VLOOKUP($A10,'[4]ž round robin žrebna lista'!$A$7:$R$128,5)))</f>
      </c>
      <c r="G10" s="173" t="s">
        <v>125</v>
      </c>
      <c r="H10" s="172"/>
      <c r="I10" s="173" t="s">
        <v>125</v>
      </c>
      <c r="J10" s="173" t="s">
        <v>27</v>
      </c>
      <c r="K10" s="174">
        <v>1</v>
      </c>
      <c r="L10" s="174">
        <v>3</v>
      </c>
      <c r="M10" s="217">
        <f>IF($A10="","",VLOOKUP($A10,'[4]ž round robin žrebna lista'!$A$7:$R$128,14))</f>
        <v>0</v>
      </c>
      <c r="N10" s="174">
        <f>IF(L10="","",IF(L10=1,8,IF(L10=2,6,IF(L10=3,4,2))))</f>
        <v>4</v>
      </c>
      <c r="O10" s="135">
        <v>2</v>
      </c>
      <c r="P10" s="176">
        <f>UPPER(IF($A10="","",VLOOKUP($A10,'[4]ž round robin žrebna lista'!$A$7:$R$128,2)))</f>
      </c>
      <c r="Q10" s="176" t="str">
        <f>UPPER(IF($A10="","",VLOOKUP($A10,'[4]ž round robin žrebna lista'!$A$7:$R$128,3)))</f>
        <v>CRNICA, ELIZABETA</v>
      </c>
      <c r="R10" s="176">
        <f>PROPER(IF($A10="","",VLOOKUP($A10,'[4]ž round robin žrebna lista'!$A$7:$R$128,4)))</f>
      </c>
      <c r="S10" s="176">
        <f>UPPER(IF($A10="","",VLOOKUP($A10,'[4]ž round robin žrebna lista'!$A$7:$R$128,5)))</f>
      </c>
      <c r="T10" s="178"/>
      <c r="U10" s="285"/>
      <c r="V10" s="178"/>
      <c r="W10" s="178"/>
      <c r="X10" s="135">
        <v>2</v>
      </c>
      <c r="Y10" s="176">
        <f>UPPER(IF($A10="","",VLOOKUP($A10,'[4]ž round robin žrebna lista'!$A$7:$R$128,2)))</f>
      </c>
      <c r="Z10" s="176" t="str">
        <f>UPPER(IF($A10="","",VLOOKUP($A10,'[4]ž round robin žrebna lista'!$A$7:$R$128,3)))</f>
        <v>CRNICA, ELIZABETA</v>
      </c>
      <c r="AA10" s="176">
        <f>PROPER(IF($A10="","",VLOOKUP($A10,'[4]ž round robin žrebna lista'!$A$7:$R$128,4)))</f>
      </c>
      <c r="AB10" s="176">
        <f>UPPER(IF($A10="","",VLOOKUP($A10,'[4]ž round robin žrebna lista'!$A$7:$R$128,5)))</f>
      </c>
      <c r="AC10" s="178">
        <f>IF(T10="","",IF(T10="1bb","1bb",IF(T10="2bb","2bb",IF(T10=1,0,M9))))</f>
      </c>
      <c r="AD10" s="177"/>
      <c r="AE10" s="178">
        <f>IF(V10="","",IF(V10="2bb","2bb",IF(V10="3bb","3bb",IF(V10=2,M11,0))))</f>
      </c>
      <c r="AF10" s="178">
        <f>IF(W10="","",IF(W10="2bb","2bb",IF(W10="4bb","4bb",IF(W10=2,M12,0))))</f>
      </c>
      <c r="AG10" s="179">
        <f>SUM(AD10:AF10)</f>
        <v>0</v>
      </c>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ht="69" customHeight="1">
      <c r="A11" s="167">
        <v>6</v>
      </c>
      <c r="B11" s="180">
        <v>3</v>
      </c>
      <c r="C11" s="169">
        <f>UPPER(IF($A11="","",VLOOKUP($A11,'[4]ž round robin žrebna lista'!$A$7:$R$128,2)))</f>
      </c>
      <c r="D11" s="170" t="str">
        <f>UPPER(IF($A11="","",VLOOKUP($A11,'[4]ž round robin žrebna lista'!$A$7:$R$128,3)))</f>
        <v>PERIC, MILA</v>
      </c>
      <c r="E11" s="170">
        <f>PROPER(IF($A11="","",VLOOKUP($A11,'[4]ž round robin žrebna lista'!$A$7:$R$128,4)))</f>
      </c>
      <c r="F11" s="171">
        <f>UPPER(IF($A11="","",VLOOKUP($A11,'[4]ž round robin žrebna lista'!$A$7:$R$128,5)))</f>
      </c>
      <c r="G11" s="173" t="s">
        <v>125</v>
      </c>
      <c r="H11" s="173" t="s">
        <v>27</v>
      </c>
      <c r="I11" s="172"/>
      <c r="J11" s="173" t="s">
        <v>27</v>
      </c>
      <c r="K11" s="174">
        <v>2</v>
      </c>
      <c r="L11" s="174">
        <v>2</v>
      </c>
      <c r="M11" s="217">
        <f>IF($A11="","",VLOOKUP($A11,'[4]ž round robin žrebna lista'!$A$7:$R$128,14))</f>
        <v>0</v>
      </c>
      <c r="N11" s="174">
        <f>IF(L11="","",IF(L11=1,8,IF(L11=2,6,IF(L11=3,4,2))))</f>
        <v>6</v>
      </c>
      <c r="O11" s="135">
        <v>3</v>
      </c>
      <c r="P11" s="176">
        <f>UPPER(IF($A11="","",VLOOKUP($A11,'[4]ž round robin žrebna lista'!$A$7:$R$128,2)))</f>
      </c>
      <c r="Q11" s="176" t="str">
        <f>UPPER(IF($A11="","",VLOOKUP($A11,'[4]ž round robin žrebna lista'!$A$7:$R$128,3)))</f>
        <v>PERIC, MILA</v>
      </c>
      <c r="R11" s="176">
        <f>PROPER(IF($A11="","",VLOOKUP($A11,'[4]ž round robin žrebna lista'!$A$7:$R$128,4)))</f>
      </c>
      <c r="S11" s="176">
        <f>UPPER(IF($A11="","",VLOOKUP($A11,'[4]ž round robin žrebna lista'!$A$7:$R$128,5)))</f>
      </c>
      <c r="T11" s="178"/>
      <c r="U11" s="178"/>
      <c r="V11" s="285"/>
      <c r="W11" s="178"/>
      <c r="X11" s="135">
        <v>3</v>
      </c>
      <c r="Y11" s="176">
        <f>UPPER(IF($A11="","",VLOOKUP($A11,'[4]ž round robin žrebna lista'!$A$7:$R$128,2)))</f>
      </c>
      <c r="Z11" s="176" t="str">
        <f>UPPER(IF($A11="","",VLOOKUP($A11,'[4]ž round robin žrebna lista'!$A$7:$R$128,3)))</f>
        <v>PERIC, MILA</v>
      </c>
      <c r="AA11" s="176">
        <f>PROPER(IF($A11="","",VLOOKUP($A11,'[4]ž round robin žrebna lista'!$A$7:$R$128,4)))</f>
      </c>
      <c r="AB11" s="176">
        <f>UPPER(IF($A11="","",VLOOKUP($A11,'[4]ž round robin žrebna lista'!$A$7:$R$128,5)))</f>
      </c>
      <c r="AC11" s="178">
        <f>IF(T11="","",IF(T11="1bb","1bb",IF(T11="3bb","3bb",IF(T11=1,0,M9))))</f>
      </c>
      <c r="AD11" s="178">
        <f>IF(U11="","",IF(U11="2bb","2bb",IF(U11="3bb","3bb",IF(U11=2,0,M10))))</f>
      </c>
      <c r="AE11" s="177"/>
      <c r="AF11" s="178">
        <f>IF(W11="","",IF(W11="3bb","3bb",IF(W11="4bb","4bb",IF(W11=3,M12,0))))</f>
      </c>
      <c r="AG11" s="179">
        <f>SUM(AD11:AF11)</f>
        <v>0</v>
      </c>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row>
    <row r="12" spans="1:256" ht="69" customHeight="1">
      <c r="A12" s="167">
        <v>12</v>
      </c>
      <c r="B12" s="168">
        <v>4</v>
      </c>
      <c r="C12" s="169">
        <f>UPPER(IF($A12="","",VLOOKUP($A12,'[4]ž round robin žrebna lista'!$A$7:$R$128,2)))</f>
      </c>
      <c r="D12" s="170" t="str">
        <f>UPPER(IF($A12="","",VLOOKUP($A12,'[4]ž round robin žrebna lista'!$A$7:$R$128,3)))</f>
        <v>GOJAK EMILY  - KP</v>
      </c>
      <c r="E12" s="170">
        <f>PROPER(IF($A12="","",VLOOKUP($A12,'[4]ž round robin žrebna lista'!$A$7:$R$128,4)))</f>
      </c>
      <c r="F12" s="171">
        <f>UPPER(IF($A12="","",VLOOKUP($A12,'[4]ž round robin žrebna lista'!$A$7:$R$128,5)))</f>
      </c>
      <c r="G12" s="173" t="s">
        <v>125</v>
      </c>
      <c r="H12" s="173" t="s">
        <v>125</v>
      </c>
      <c r="I12" s="173" t="s">
        <v>125</v>
      </c>
      <c r="J12" s="172"/>
      <c r="K12" s="194" t="s">
        <v>126</v>
      </c>
      <c r="L12" s="174">
        <v>4</v>
      </c>
      <c r="M12" s="217">
        <f>IF($A12="","",VLOOKUP($A12,'[4]ž round robin žrebna lista'!$A$7:$R$128,14))</f>
        <v>0</v>
      </c>
      <c r="N12" s="174">
        <f>IF(L12="","",IF(L12=1,8,IF(L12=2,6,IF(L12=3,4,2))))</f>
        <v>2</v>
      </c>
      <c r="O12" s="135">
        <v>4</v>
      </c>
      <c r="P12" s="176">
        <f>UPPER(IF($A12="","",VLOOKUP($A12,'[4]ž round robin žrebna lista'!$A$7:$R$128,2)))</f>
      </c>
      <c r="Q12" s="176" t="str">
        <f>UPPER(IF($A12="","",VLOOKUP($A12,'[4]ž round robin žrebna lista'!$A$7:$R$128,3)))</f>
        <v>GOJAK EMILY  - KP</v>
      </c>
      <c r="R12" s="176">
        <f>PROPER(IF($A12="","",VLOOKUP($A12,'[4]ž round robin žrebna lista'!$A$7:$R$128,4)))</f>
      </c>
      <c r="S12" s="176">
        <f>UPPER(IF($A12="","",VLOOKUP($A12,'[4]ž round robin žrebna lista'!$A$7:$R$128,5)))</f>
      </c>
      <c r="T12" s="178"/>
      <c r="U12" s="178"/>
      <c r="V12" s="178"/>
      <c r="W12" s="285"/>
      <c r="X12" s="135">
        <v>4</v>
      </c>
      <c r="Y12" s="176">
        <f>UPPER(IF($A12="","",VLOOKUP($A12,'[4]ž round robin žrebna lista'!$A$7:$R$128,2)))</f>
      </c>
      <c r="Z12" s="176" t="str">
        <f>UPPER(IF($A12="","",VLOOKUP($A12,'[4]ž round robin žrebna lista'!$A$7:$R$128,3)))</f>
        <v>GOJAK EMILY  - KP</v>
      </c>
      <c r="AA12" s="176">
        <f>PROPER(IF($A12="","",VLOOKUP($A12,'[4]ž round robin žrebna lista'!$A$7:$R$128,4)))</f>
      </c>
      <c r="AB12" s="176">
        <f>UPPER(IF($A12="","",VLOOKUP($A12,'[4]ž round robin žrebna lista'!$A$7:$R$128,5)))</f>
      </c>
      <c r="AC12" s="178">
        <f>IF(T12="","",IF(T12="1bb","1bb",IF(T12="4bb","4bb",IF(T12=1,0,M9))))</f>
      </c>
      <c r="AD12" s="178">
        <f>IF(U12="","",IF(U12="2bb","2bb",IF(U12="4bb","4bb",IF(U12=2,0,M10))))</f>
      </c>
      <c r="AE12" s="178">
        <f>IF(V12="","",IF(V12="3bb","3bb",IF(V12="4bb","4bb",IF(V12=3,0,M11))))</f>
      </c>
      <c r="AF12" s="177"/>
      <c r="AG12" s="179">
        <f>SUM(AD12:AF12)</f>
        <v>0</v>
      </c>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row>
    <row r="13" spans="1:256" ht="27" customHeight="1" thickBot="1">
      <c r="A13" s="195"/>
      <c r="B13" s="196"/>
      <c r="C13" s="197"/>
      <c r="D13" s="198"/>
      <c r="E13" s="198"/>
      <c r="F13" s="199"/>
      <c r="G13" s="200"/>
      <c r="H13" s="200"/>
      <c r="I13" s="200"/>
      <c r="J13" s="201"/>
      <c r="K13" s="202"/>
      <c r="L13" s="202"/>
      <c r="N13" s="202"/>
      <c r="O13" s="135"/>
      <c r="P13" s="142"/>
      <c r="Q13" s="142"/>
      <c r="R13" s="142"/>
      <c r="S13" s="142"/>
      <c r="T13" s="164"/>
      <c r="U13" s="164"/>
      <c r="V13" s="164"/>
      <c r="W13" s="286"/>
      <c r="X13" s="135"/>
      <c r="Y13" s="142"/>
      <c r="Z13" s="142"/>
      <c r="AA13" s="142"/>
      <c r="AB13" s="142"/>
      <c r="AC13" s="164"/>
      <c r="AD13" s="164"/>
      <c r="AE13" s="164"/>
      <c r="AF13" s="192"/>
      <c r="AG13" s="163"/>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row>
    <row r="14" spans="1:256" ht="57" customHeight="1" thickBot="1">
      <c r="A14" s="157"/>
      <c r="B14" s="331" t="s">
        <v>175</v>
      </c>
      <c r="C14" s="332"/>
      <c r="D14" s="333"/>
      <c r="E14" s="155"/>
      <c r="F14" s="156"/>
      <c r="G14" s="309"/>
      <c r="H14" s="309"/>
      <c r="I14" s="309"/>
      <c r="J14" s="309"/>
      <c r="K14" s="310" t="s">
        <v>119</v>
      </c>
      <c r="L14" s="310" t="s">
        <v>120</v>
      </c>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row>
    <row r="15" spans="1:256" s="166" customFormat="1" ht="40.5" customHeight="1">
      <c r="A15" s="157"/>
      <c r="B15" s="157"/>
      <c r="C15" s="160" t="s">
        <v>122</v>
      </c>
      <c r="D15" s="160" t="s">
        <v>8</v>
      </c>
      <c r="E15" s="193" t="s">
        <v>9</v>
      </c>
      <c r="F15" s="160" t="s">
        <v>3</v>
      </c>
      <c r="G15" s="309"/>
      <c r="H15" s="309"/>
      <c r="I15" s="309"/>
      <c r="J15" s="309"/>
      <c r="K15" s="310"/>
      <c r="L15" s="310"/>
      <c r="M15" s="217"/>
      <c r="N15" s="161" t="s">
        <v>123</v>
      </c>
      <c r="O15" s="162"/>
      <c r="P15" s="163" t="s">
        <v>122</v>
      </c>
      <c r="Q15" s="163" t="s">
        <v>8</v>
      </c>
      <c r="R15" s="163" t="s">
        <v>9</v>
      </c>
      <c r="S15" s="163" t="s">
        <v>3</v>
      </c>
      <c r="T15" s="164"/>
      <c r="U15" s="162"/>
      <c r="V15" s="162"/>
      <c r="W15" s="162"/>
      <c r="X15" s="162"/>
      <c r="Y15" s="163" t="s">
        <v>122</v>
      </c>
      <c r="Z15" s="163" t="s">
        <v>8</v>
      </c>
      <c r="AA15" s="163" t="s">
        <v>9</v>
      </c>
      <c r="AB15" s="163" t="s">
        <v>3</v>
      </c>
      <c r="AC15" s="284"/>
      <c r="AD15" s="284"/>
      <c r="AE15" s="284"/>
      <c r="AF15" s="284"/>
      <c r="AG15" s="165" t="s">
        <v>124</v>
      </c>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pans="1:256" ht="69" customHeight="1">
      <c r="A16" s="167">
        <v>5</v>
      </c>
      <c r="B16" s="168">
        <v>1</v>
      </c>
      <c r="C16" s="169">
        <f>UPPER(IF($A16="","",VLOOKUP($A16,'[4]ž round robin žrebna lista'!$A$7:$R$128,2)))</f>
      </c>
      <c r="D16" s="170" t="str">
        <f>UPPER(IF($A16="","",VLOOKUP($A16,'[4]ž round robin žrebna lista'!$A$7:$R$128,3)))</f>
        <v>MARINCIC MOZE, MILA</v>
      </c>
      <c r="E16" s="170">
        <f>PROPER(IF($A16="","",VLOOKUP($A16,'[4]ž round robin žrebna lista'!$A$7:$R$128,4)))</f>
      </c>
      <c r="F16" s="171">
        <f>UPPER(IF($A16="","",VLOOKUP($A16,'[4]ž round robin žrebna lista'!$A$7:$R$128,5)))</f>
      </c>
      <c r="G16" s="172"/>
      <c r="H16" s="173" t="s">
        <v>28</v>
      </c>
      <c r="I16" s="173" t="s">
        <v>27</v>
      </c>
      <c r="J16" s="173" t="s">
        <v>27</v>
      </c>
      <c r="K16" s="174">
        <v>3</v>
      </c>
      <c r="L16" s="174">
        <v>1</v>
      </c>
      <c r="M16" s="217">
        <f>IF($A16="","",VLOOKUP($A16,'[4]ž round robin žrebna lista'!$A$7:$R$128,14))</f>
        <v>0</v>
      </c>
      <c r="N16" s="174">
        <f>IF(L16="","",IF(L16=1,8,IF(L16=2,6,IF(L16=3,4,2))))</f>
        <v>8</v>
      </c>
      <c r="O16" s="135">
        <v>1</v>
      </c>
      <c r="P16" s="176">
        <f>UPPER(IF($A16="","",VLOOKUP($A16,'[4]ž round robin žrebna lista'!$A$7:$R$128,2)))</f>
      </c>
      <c r="Q16" s="176" t="str">
        <f>UPPER(IF($A16="","",VLOOKUP($A16,'[4]ž round robin žrebna lista'!$A$7:$R$128,3)))</f>
        <v>MARINCIC MOZE, MILA</v>
      </c>
      <c r="R16" s="176">
        <f>PROPER(IF($A16="","",VLOOKUP($A16,'[4]ž round robin žrebna lista'!$A$7:$R$128,4)))</f>
      </c>
      <c r="S16" s="176">
        <f>UPPER(IF($A16="","",VLOOKUP($A16,'[4]ž round robin žrebna lista'!$A$7:$R$128,5)))</f>
      </c>
      <c r="T16" s="285"/>
      <c r="U16" s="178"/>
      <c r="V16" s="178"/>
      <c r="W16" s="178"/>
      <c r="X16" s="135">
        <v>1</v>
      </c>
      <c r="Y16" s="176">
        <f>UPPER(IF($A16="","",VLOOKUP($A16,'[4]ž round robin žrebna lista'!$A$7:$R$128,2)))</f>
      </c>
      <c r="Z16" s="176" t="str">
        <f>UPPER(IF($A16="","",VLOOKUP($A16,'[4]ž round robin žrebna lista'!$A$7:$R$128,3)))</f>
        <v>MARINCIC MOZE, MILA</v>
      </c>
      <c r="AA16" s="176">
        <f>PROPER(IF($A16="","",VLOOKUP($A16,'[4]ž round robin žrebna lista'!$A$7:$R$128,4)))</f>
      </c>
      <c r="AB16" s="176">
        <f>UPPER(IF($A16="","",VLOOKUP($A16,'[4]ž round robin žrebna lista'!$A$7:$R$128,5)))</f>
      </c>
      <c r="AC16" s="177"/>
      <c r="AD16" s="178">
        <f>IF(U16="","",IF(U16="1bb","1bb",IF(U16="2bb","2bb",IF(U16=1,$M17,0))))</f>
      </c>
      <c r="AE16" s="178">
        <f>IF(V16="","",IF(V16="1bb","1bb",IF(V16="3bb","3bb",IF(V16=1,$M18,0))))</f>
      </c>
      <c r="AF16" s="178">
        <f>IF(W16="","",IF(W16="1bb","1bb",IF(W16="4bb","4bb",IF(W16=1,$M19,0))))</f>
      </c>
      <c r="AG16" s="179">
        <f>SUM(AD16:AF16)</f>
        <v>0</v>
      </c>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row>
    <row r="17" spans="1:256" ht="69" customHeight="1">
      <c r="A17" s="167">
        <v>2</v>
      </c>
      <c r="B17" s="168">
        <v>2</v>
      </c>
      <c r="C17" s="169">
        <f>UPPER(IF($A17="","",VLOOKUP($A17,'[4]ž round robin žrebna lista'!$A$7:$R$128,2)))</f>
      </c>
      <c r="D17" s="170" t="str">
        <f>UPPER(IF($A17="","",VLOOKUP($A17,'[4]ž round robin žrebna lista'!$A$7:$R$128,3)))</f>
        <v>DJURIĆ, MILA MILICA</v>
      </c>
      <c r="E17" s="170">
        <f>PROPER(IF($A17="","",VLOOKUP($A17,'[4]ž round robin žrebna lista'!$A$7:$R$128,4)))</f>
      </c>
      <c r="F17" s="171">
        <f>UPPER(IF($A17="","",VLOOKUP($A17,'[4]ž round robin žrebna lista'!$A$7:$R$128,5)))</f>
      </c>
      <c r="G17" s="173" t="s">
        <v>20</v>
      </c>
      <c r="H17" s="172"/>
      <c r="I17" s="173" t="s">
        <v>27</v>
      </c>
      <c r="J17" s="173" t="s">
        <v>27</v>
      </c>
      <c r="K17" s="174">
        <v>2</v>
      </c>
      <c r="L17" s="174">
        <v>2</v>
      </c>
      <c r="M17" s="217">
        <f>IF($A17="","",VLOOKUP($A17,'[4]ž round robin žrebna lista'!$A$7:$R$128,14))</f>
        <v>0</v>
      </c>
      <c r="N17" s="174">
        <f>IF(L17="","",IF(L17=1,8,IF(L17=2,6,IF(L17=3,4,2))))</f>
        <v>6</v>
      </c>
      <c r="O17" s="135">
        <v>2</v>
      </c>
      <c r="P17" s="176">
        <f>UPPER(IF($A17="","",VLOOKUP($A17,'[4]ž round robin žrebna lista'!$A$7:$R$128,2)))</f>
      </c>
      <c r="Q17" s="176" t="str">
        <f>UPPER(IF($A17="","",VLOOKUP($A17,'[4]ž round robin žrebna lista'!$A$7:$R$128,3)))</f>
        <v>DJURIĆ, MILA MILICA</v>
      </c>
      <c r="R17" s="176">
        <f>PROPER(IF($A17="","",VLOOKUP($A17,'[4]ž round robin žrebna lista'!$A$7:$R$128,4)))</f>
      </c>
      <c r="S17" s="176">
        <f>UPPER(IF($A17="","",VLOOKUP($A17,'[4]ž round robin žrebna lista'!$A$7:$R$128,5)))</f>
      </c>
      <c r="T17" s="178"/>
      <c r="U17" s="285"/>
      <c r="V17" s="178"/>
      <c r="W17" s="178"/>
      <c r="X17" s="135">
        <v>2</v>
      </c>
      <c r="Y17" s="176">
        <f>UPPER(IF($A17="","",VLOOKUP($A17,'[4]ž round robin žrebna lista'!$A$7:$R$128,2)))</f>
      </c>
      <c r="Z17" s="176" t="str">
        <f>UPPER(IF($A17="","",VLOOKUP($A17,'[4]ž round robin žrebna lista'!$A$7:$R$128,3)))</f>
        <v>DJURIĆ, MILA MILICA</v>
      </c>
      <c r="AA17" s="176">
        <f>PROPER(IF($A17="","",VLOOKUP($A17,'[4]ž round robin žrebna lista'!$A$7:$R$128,4)))</f>
      </c>
      <c r="AB17" s="176">
        <f>UPPER(IF($A17="","",VLOOKUP($A17,'[4]ž round robin žrebna lista'!$A$7:$R$128,5)))</f>
      </c>
      <c r="AC17" s="178">
        <f>IF(T17="","",IF(T17="1bb","1bb",IF(T17="2bb","2bb",IF(T17=1,0,M16))))</f>
      </c>
      <c r="AD17" s="177"/>
      <c r="AE17" s="178">
        <f>IF(V17="","",IF(V17="2bb","2bb",IF(V17="3bb","3bb",IF(V17=2,M18,0))))</f>
      </c>
      <c r="AF17" s="178">
        <f>IF(W17="","",IF(W17="2bb","2bb",IF(W17="4bb","4bb",IF(W17=2,M19,0))))</f>
      </c>
      <c r="AG17" s="179">
        <f>SUM(AC17:AF17)</f>
        <v>0</v>
      </c>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row>
    <row r="18" spans="1:256" ht="69" customHeight="1">
      <c r="A18" s="167">
        <v>3</v>
      </c>
      <c r="B18" s="168">
        <v>3</v>
      </c>
      <c r="C18" s="169">
        <f>UPPER(IF($A18="","",VLOOKUP($A18,'[4]ž round robin žrebna lista'!$A$7:$R$128,2)))</f>
      </c>
      <c r="D18" s="170" t="str">
        <f>UPPER(IF($A18="","",VLOOKUP($A18,'[4]ž round robin žrebna lista'!$A$7:$R$128,3)))</f>
        <v>GORENC, MIJA</v>
      </c>
      <c r="E18" s="170">
        <f>PROPER(IF($A18="","",VLOOKUP($A18,'[4]ž round robin žrebna lista'!$A$7:$R$128,4)))</f>
      </c>
      <c r="F18" s="171">
        <f>UPPER(IF($A18="","",VLOOKUP($A18,'[4]ž round robin žrebna lista'!$A$7:$R$128,5)))</f>
      </c>
      <c r="G18" s="173" t="s">
        <v>125</v>
      </c>
      <c r="H18" s="173" t="s">
        <v>125</v>
      </c>
      <c r="I18" s="172"/>
      <c r="J18" s="173" t="s">
        <v>125</v>
      </c>
      <c r="K18" s="194" t="s">
        <v>126</v>
      </c>
      <c r="L18" s="174">
        <v>4</v>
      </c>
      <c r="M18" s="217">
        <f>IF($A18="","",VLOOKUP($A18,'[4]ž round robin žrebna lista'!$A$7:$R$128,14))</f>
        <v>0</v>
      </c>
      <c r="N18" s="174">
        <f>IF(L18="","",IF(L18=1,8,IF(L18=2,6,IF(L18=3,4,2))))</f>
        <v>2</v>
      </c>
      <c r="O18" s="135">
        <v>3</v>
      </c>
      <c r="P18" s="176">
        <f>UPPER(IF($A18="","",VLOOKUP($A18,'[4]ž round robin žrebna lista'!$A$7:$R$128,2)))</f>
      </c>
      <c r="Q18" s="176" t="str">
        <f>UPPER(IF($A18="","",VLOOKUP($A18,'[4]ž round robin žrebna lista'!$A$7:$R$128,3)))</f>
        <v>GORENC, MIJA</v>
      </c>
      <c r="R18" s="176">
        <f>PROPER(IF($A18="","",VLOOKUP($A18,'[4]ž round robin žrebna lista'!$A$7:$R$128,4)))</f>
      </c>
      <c r="S18" s="176">
        <f>UPPER(IF($A18="","",VLOOKUP($A18,'[4]ž round robin žrebna lista'!$A$7:$R$128,5)))</f>
      </c>
      <c r="T18" s="178"/>
      <c r="U18" s="178"/>
      <c r="V18" s="285"/>
      <c r="W18" s="178"/>
      <c r="X18" s="135">
        <v>3</v>
      </c>
      <c r="Y18" s="176">
        <f>UPPER(IF($A18="","",VLOOKUP($A18,'[4]ž round robin žrebna lista'!$A$7:$R$128,2)))</f>
      </c>
      <c r="Z18" s="176" t="str">
        <f>UPPER(IF($A18="","",VLOOKUP($A18,'[4]ž round robin žrebna lista'!$A$7:$R$128,3)))</f>
        <v>GORENC, MIJA</v>
      </c>
      <c r="AA18" s="176">
        <f>PROPER(IF($A18="","",VLOOKUP($A18,'[4]ž round robin žrebna lista'!$A$7:$R$128,4)))</f>
      </c>
      <c r="AB18" s="176">
        <f>UPPER(IF($A18="","",VLOOKUP($A18,'[4]ž round robin žrebna lista'!$A$7:$R$128,5)))</f>
      </c>
      <c r="AC18" s="178">
        <f>IF(T18="","",IF(T18="1bb","1bb",IF(T18="3bb","3bb",IF(T18=1,0,M16))))</f>
      </c>
      <c r="AD18" s="178">
        <f>IF(U18="","",IF(U18="2bb","2bb",IF(U18="3bb","3bb",IF(U18=2,0,M17))))</f>
      </c>
      <c r="AE18" s="177"/>
      <c r="AF18" s="178">
        <f>IF(W18="","",IF(W18="3bb","3bb",IF(W18="4bb","4bb",IF(W18=3,M19,0))))</f>
      </c>
      <c r="AG18" s="179">
        <f>SUM(AC18:AF18)</f>
        <v>0</v>
      </c>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c r="IU18" s="134"/>
      <c r="IV18" s="134"/>
    </row>
    <row r="19" spans="1:256" ht="72" customHeight="1">
      <c r="A19" s="167">
        <v>11</v>
      </c>
      <c r="B19" s="168">
        <v>4</v>
      </c>
      <c r="C19" s="169">
        <f>UPPER(IF($A19="","",VLOOKUP($A19,'[4]ž round robin žrebna lista'!$A$7:$R$128,2)))</f>
      </c>
      <c r="D19" s="170" t="str">
        <f>UPPER(IF($A19="","",VLOOKUP($A19,'[4]ž round robin žrebna lista'!$A$7:$R$128,3)))</f>
        <v>JEVDENIC, NOLA</v>
      </c>
      <c r="E19" s="170">
        <f>PROPER(IF($A19="","",VLOOKUP($A19,'[4]ž round robin žrebna lista'!$A$7:$R$128,4)))</f>
      </c>
      <c r="F19" s="171">
        <f>UPPER(IF($A19="","",VLOOKUP($A19,'[4]ž round robin žrebna lista'!$A$7:$R$128,5)))</f>
      </c>
      <c r="G19" s="173" t="s">
        <v>125</v>
      </c>
      <c r="H19" s="173" t="s">
        <v>125</v>
      </c>
      <c r="I19" s="173" t="s">
        <v>27</v>
      </c>
      <c r="J19" s="172"/>
      <c r="K19" s="174">
        <v>1</v>
      </c>
      <c r="L19" s="174">
        <v>3</v>
      </c>
      <c r="M19" s="217">
        <f>IF($A19="","",VLOOKUP($A19,'[4]ž round robin žrebna lista'!$A$7:$R$128,14))</f>
        <v>0</v>
      </c>
      <c r="N19" s="174">
        <f>IF(L19="","",IF(L19=1,8,IF(L19=2,6,IF(L19=3,4,2))))</f>
        <v>4</v>
      </c>
      <c r="O19" s="135">
        <v>4</v>
      </c>
      <c r="P19" s="176">
        <f>UPPER(IF($A19="","",VLOOKUP($A19,'[4]ž round robin žrebna lista'!$A$7:$R$128,2)))</f>
      </c>
      <c r="Q19" s="176" t="str">
        <f>UPPER(IF($A19="","",VLOOKUP($A19,'[4]ž round robin žrebna lista'!$A$7:$R$128,3)))</f>
        <v>JEVDENIC, NOLA</v>
      </c>
      <c r="R19" s="176">
        <f>PROPER(IF($A19="","",VLOOKUP($A19,'[4]ž round robin žrebna lista'!$A$7:$R$128,4)))</f>
      </c>
      <c r="S19" s="176">
        <f>UPPER(IF($A19="","",VLOOKUP($A19,'[4]ž round robin žrebna lista'!$A$7:$R$128,5)))</f>
      </c>
      <c r="T19" s="178"/>
      <c r="U19" s="178"/>
      <c r="V19" s="178"/>
      <c r="W19" s="285"/>
      <c r="X19" s="135">
        <v>4</v>
      </c>
      <c r="Y19" s="176">
        <f>UPPER(IF($A19="","",VLOOKUP($A19,'[4]ž round robin žrebna lista'!$A$7:$R$128,2)))</f>
      </c>
      <c r="Z19" s="176" t="str">
        <f>UPPER(IF($A19="","",VLOOKUP($A19,'[4]ž round robin žrebna lista'!$A$7:$R$128,3)))</f>
        <v>JEVDENIC, NOLA</v>
      </c>
      <c r="AA19" s="176">
        <f>PROPER(IF($A19="","",VLOOKUP($A19,'[4]ž round robin žrebna lista'!$A$7:$R$128,4)))</f>
      </c>
      <c r="AB19" s="176">
        <f>UPPER(IF($A19="","",VLOOKUP($A19,'[4]ž round robin žrebna lista'!$A$7:$R$128,5)))</f>
      </c>
      <c r="AC19" s="178">
        <f>IF(T19="","",IF(T19="1bb","1bb",IF(T19="4bb","4bb",IF(T19=1,0,M16))))</f>
      </c>
      <c r="AD19" s="178">
        <f>IF(U19="","",IF(U19="2bb","2bb",IF(U19="4bb","4bb",IF(U19=2,0,M17))))</f>
      </c>
      <c r="AE19" s="178">
        <f>IF(V19="","",IF(V19="3bb","3bb",IF(V19="4bb","4bb",IF(V19=3,0,M18))))</f>
      </c>
      <c r="AF19" s="177"/>
      <c r="AG19" s="179">
        <f>SUM(AC19:AE19)</f>
        <v>0</v>
      </c>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row>
    <row r="20" spans="1:256" ht="18" customHeight="1" thickBot="1">
      <c r="A20" s="195"/>
      <c r="B20" s="196"/>
      <c r="C20" s="197"/>
      <c r="D20" s="198"/>
      <c r="E20" s="198"/>
      <c r="F20" s="199"/>
      <c r="G20" s="200"/>
      <c r="H20" s="200"/>
      <c r="I20" s="200"/>
      <c r="J20" s="201"/>
      <c r="K20" s="202"/>
      <c r="L20" s="202"/>
      <c r="N20" s="202"/>
      <c r="O20" s="135"/>
      <c r="P20" s="142"/>
      <c r="Q20" s="142"/>
      <c r="R20" s="142"/>
      <c r="S20" s="142"/>
      <c r="T20" s="164"/>
      <c r="U20" s="164"/>
      <c r="V20" s="164"/>
      <c r="W20" s="286"/>
      <c r="X20" s="135"/>
      <c r="Y20" s="142"/>
      <c r="Z20" s="142"/>
      <c r="AA20" s="142"/>
      <c r="AB20" s="142"/>
      <c r="AC20" s="164"/>
      <c r="AD20" s="164"/>
      <c r="AE20" s="164"/>
      <c r="AF20" s="192"/>
      <c r="AG20" s="163"/>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row>
    <row r="21" spans="1:256" ht="61.5" customHeight="1" thickBot="1">
      <c r="A21" s="132"/>
      <c r="B21" s="328" t="s">
        <v>176</v>
      </c>
      <c r="C21" s="329"/>
      <c r="D21" s="330"/>
      <c r="E21" s="155"/>
      <c r="F21" s="156"/>
      <c r="G21" s="309"/>
      <c r="H21" s="309"/>
      <c r="I21" s="309"/>
      <c r="J21" s="309"/>
      <c r="K21" s="310" t="s">
        <v>119</v>
      </c>
      <c r="L21" s="310" t="s">
        <v>120</v>
      </c>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row>
    <row r="22" spans="1:256" s="166" customFormat="1" ht="40.5" customHeight="1">
      <c r="A22" s="287"/>
      <c r="B22" s="287"/>
      <c r="C22" s="160" t="s">
        <v>122</v>
      </c>
      <c r="D22" s="160" t="s">
        <v>8</v>
      </c>
      <c r="E22" s="193" t="s">
        <v>9</v>
      </c>
      <c r="F22" s="160" t="s">
        <v>3</v>
      </c>
      <c r="G22" s="309"/>
      <c r="H22" s="309"/>
      <c r="I22" s="309"/>
      <c r="J22" s="309"/>
      <c r="K22" s="310"/>
      <c r="L22" s="310"/>
      <c r="M22" s="217"/>
      <c r="N22" s="161" t="s">
        <v>123</v>
      </c>
      <c r="O22" s="162"/>
      <c r="P22" s="163" t="s">
        <v>122</v>
      </c>
      <c r="Q22" s="163" t="s">
        <v>8</v>
      </c>
      <c r="R22" s="163" t="s">
        <v>9</v>
      </c>
      <c r="S22" s="163" t="s">
        <v>3</v>
      </c>
      <c r="T22" s="164"/>
      <c r="U22" s="162"/>
      <c r="V22" s="162"/>
      <c r="W22" s="162"/>
      <c r="X22" s="162"/>
      <c r="Y22" s="163" t="s">
        <v>122</v>
      </c>
      <c r="Z22" s="163" t="s">
        <v>8</v>
      </c>
      <c r="AA22" s="163" t="s">
        <v>9</v>
      </c>
      <c r="AB22" s="163" t="s">
        <v>3</v>
      </c>
      <c r="AC22" s="284"/>
      <c r="AD22" s="284"/>
      <c r="AE22" s="284"/>
      <c r="AF22" s="284"/>
      <c r="AG22" s="165" t="s">
        <v>124</v>
      </c>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spans="1:256" ht="69" customHeight="1">
      <c r="A23" s="167">
        <v>7</v>
      </c>
      <c r="B23" s="168">
        <v>1</v>
      </c>
      <c r="C23" s="169">
        <f>UPPER(IF($A23="","",VLOOKUP($A23,'[4]ž round robin žrebna lista'!$A$7:$R$128,2)))</f>
      </c>
      <c r="D23" s="170" t="str">
        <f>UPPER(IF($A23="","",VLOOKUP($A23,'[4]ž round robin žrebna lista'!$A$7:$R$128,3)))</f>
        <v>SATLER, ISABELLA</v>
      </c>
      <c r="E23" s="170">
        <f>PROPER(IF($A23="","",VLOOKUP($A23,'[4]ž round robin žrebna lista'!$A$7:$R$128,4)))</f>
      </c>
      <c r="F23" s="171">
        <f>UPPER(IF($A23="","",VLOOKUP($A23,'[4]ž round robin žrebna lista'!$A$7:$R$128,5)))</f>
      </c>
      <c r="G23" s="172"/>
      <c r="H23" s="173" t="s">
        <v>20</v>
      </c>
      <c r="I23" s="173" t="s">
        <v>27</v>
      </c>
      <c r="J23" s="173" t="s">
        <v>20</v>
      </c>
      <c r="K23" s="174">
        <v>1</v>
      </c>
      <c r="L23" s="174">
        <v>3</v>
      </c>
      <c r="M23" s="217">
        <v>1</v>
      </c>
      <c r="N23" s="174">
        <f>IF(L23="","",IF(L23=1,8,IF(L23=2,6,IF(L23=3,4,2))))</f>
        <v>4</v>
      </c>
      <c r="O23" s="135">
        <v>1</v>
      </c>
      <c r="P23" s="176">
        <f>UPPER(IF($A23="","",VLOOKUP($A23,'[4]ž round robin žrebna lista'!$A$7:$R$128,2)))</f>
      </c>
      <c r="Q23" s="176" t="str">
        <f>UPPER(IF($A23="","",VLOOKUP($A23,'[4]ž round robin žrebna lista'!$A$7:$R$128,3)))</f>
        <v>SATLER, ISABELLA</v>
      </c>
      <c r="R23" s="176">
        <f>PROPER(IF($A23="","",VLOOKUP($A23,'[4]ž round robin žrebna lista'!$A$7:$R$128,4)))</f>
      </c>
      <c r="S23" s="176">
        <f>UPPER(IF($A23="","",VLOOKUP($A23,'[4]ž round robin žrebna lista'!$A$7:$R$128,5)))</f>
      </c>
      <c r="T23" s="285"/>
      <c r="U23" s="178"/>
      <c r="V23" s="178"/>
      <c r="W23" s="178"/>
      <c r="X23" s="135">
        <v>1</v>
      </c>
      <c r="Y23" s="176">
        <f>UPPER(IF($A23="","",VLOOKUP($A23,'[4]ž round robin žrebna lista'!$A$7:$R$128,2)))</f>
      </c>
      <c r="Z23" s="176" t="str">
        <f>UPPER(IF($A23="","",VLOOKUP($A23,'[4]ž round robin žrebna lista'!$A$7:$R$128,3)))</f>
        <v>SATLER, ISABELLA</v>
      </c>
      <c r="AA23" s="176">
        <f>PROPER(IF($A23="","",VLOOKUP($A23,'[4]ž round robin žrebna lista'!$A$7:$R$128,4)))</f>
      </c>
      <c r="AB23" s="176">
        <f>UPPER(IF($A23="","",VLOOKUP($A23,'[4]ž round robin žrebna lista'!$A$7:$R$128,5)))</f>
      </c>
      <c r="AC23" s="177"/>
      <c r="AD23" s="178">
        <f>IF(U23="","",IF(U23="1bb","1bb",IF(U23="2bb","2bb",IF(U23=1,$M24,0))))</f>
      </c>
      <c r="AE23" s="178">
        <f>IF(V23="","",IF(V23="1bb","1bb",IF(V23="3bb","3bb",IF(V23=1,$M25,0))))</f>
      </c>
      <c r="AF23" s="178">
        <f>IF(W23="","",IF(W23="1bb","1bb",IF(W23="4bb","4bb",IF(W23=1,$M26,0))))</f>
      </c>
      <c r="AG23" s="179">
        <f>SUM(AD23:AF23)</f>
        <v>0</v>
      </c>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c r="IV23" s="134"/>
    </row>
    <row r="24" spans="1:256" ht="69" customHeight="1">
      <c r="A24" s="167">
        <v>8</v>
      </c>
      <c r="B24" s="168">
        <v>2</v>
      </c>
      <c r="C24" s="169">
        <f>UPPER(IF($A24="","",VLOOKUP($A24,'[4]ž round robin žrebna lista'!$A$7:$R$128,2)))</f>
      </c>
      <c r="D24" s="170" t="str">
        <f>UPPER(IF($A24="","",VLOOKUP($A24,'[4]ž round robin žrebna lista'!$A$7:$R$128,3)))</f>
        <v>SAVSEK, TESA</v>
      </c>
      <c r="E24" s="170">
        <f>PROPER(IF($A24="","",VLOOKUP($A24,'[4]ž round robin žrebna lista'!$A$7:$R$128,4)))</f>
      </c>
      <c r="F24" s="171">
        <f>UPPER(IF($A24="","",VLOOKUP($A24,'[4]ž round robin žrebna lista'!$A$7:$R$128,5)))</f>
      </c>
      <c r="G24" s="173" t="s">
        <v>28</v>
      </c>
      <c r="H24" s="172"/>
      <c r="I24" s="173" t="s">
        <v>27</v>
      </c>
      <c r="J24" s="173" t="s">
        <v>27</v>
      </c>
      <c r="K24" s="174">
        <v>3</v>
      </c>
      <c r="L24" s="174">
        <v>1</v>
      </c>
      <c r="M24" s="217">
        <f>IF($A24="","",VLOOKUP($A24,'[4]ž round robin žrebna lista'!$A$7:$R$128,14))</f>
        <v>0</v>
      </c>
      <c r="N24" s="174">
        <f>IF(L24="","",IF(L24=1,8,IF(L24=2,6,IF(L24=3,4,2))))</f>
        <v>8</v>
      </c>
      <c r="O24" s="135">
        <v>2</v>
      </c>
      <c r="P24" s="176">
        <f>UPPER(IF($A24="","",VLOOKUP($A24,'[4]ž round robin žrebna lista'!$A$7:$R$128,2)))</f>
      </c>
      <c r="Q24" s="176" t="str">
        <f>UPPER(IF($A24="","",VLOOKUP($A24,'[4]ž round robin žrebna lista'!$A$7:$R$128,3)))</f>
        <v>SAVSEK, TESA</v>
      </c>
      <c r="R24" s="176">
        <f>PROPER(IF($A24="","",VLOOKUP($A24,'[4]ž round robin žrebna lista'!$A$7:$R$128,4)))</f>
      </c>
      <c r="S24" s="176">
        <f>UPPER(IF($A24="","",VLOOKUP($A24,'[4]ž round robin žrebna lista'!$A$7:$R$128,5)))</f>
      </c>
      <c r="T24" s="178"/>
      <c r="U24" s="285"/>
      <c r="V24" s="178"/>
      <c r="W24" s="178"/>
      <c r="X24" s="135">
        <v>2</v>
      </c>
      <c r="Y24" s="176">
        <f>UPPER(IF($A24="","",VLOOKUP($A24,'[4]ž round robin žrebna lista'!$A$7:$R$128,2)))</f>
      </c>
      <c r="Z24" s="176" t="str">
        <f>UPPER(IF($A24="","",VLOOKUP($A24,'[4]ž round robin žrebna lista'!$A$7:$R$128,3)))</f>
        <v>SAVSEK, TESA</v>
      </c>
      <c r="AA24" s="176">
        <f>PROPER(IF($A24="","",VLOOKUP($A24,'[4]ž round robin žrebna lista'!$A$7:$R$128,4)))</f>
      </c>
      <c r="AB24" s="176">
        <f>UPPER(IF($A24="","",VLOOKUP($A24,'[4]ž round robin žrebna lista'!$A$7:$R$128,5)))</f>
      </c>
      <c r="AC24" s="178">
        <f>IF(T24="","",IF(T24="1bb","1bb",IF(T24="2bb","2bb",IF(T24=1,0,M23))))</f>
      </c>
      <c r="AD24" s="177"/>
      <c r="AE24" s="178">
        <f>IF(V24="","",IF(V24="2bb","2bb",IF(V24="3bb","3bb",IF(V24=2,M25,0))))</f>
      </c>
      <c r="AF24" s="178">
        <f>IF(W24="","",IF(W24="2bb","2bb",IF(W24="4bb","4bb",IF(W24=2,M26,0))))</f>
      </c>
      <c r="AG24" s="179">
        <f>SUM(AC24:AF24)</f>
        <v>0</v>
      </c>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row>
    <row r="25" spans="1:256" ht="69" customHeight="1">
      <c r="A25" s="167">
        <v>10</v>
      </c>
      <c r="B25" s="168">
        <v>3</v>
      </c>
      <c r="C25" s="169">
        <f>UPPER(IF($A25="","",VLOOKUP($A25,'[4]ž round robin žrebna lista'!$A$7:$R$128,2)))</f>
      </c>
      <c r="D25" s="170" t="str">
        <f>UPPER(IF($A25="","",VLOOKUP($A25,'[4]ž round robin žrebna lista'!$A$7:$R$128,3)))</f>
        <v>ZLATANOVIĆ, ZOJA</v>
      </c>
      <c r="E25" s="170">
        <f>PROPER(IF($A25="","",VLOOKUP($A25,'[4]ž round robin žrebna lista'!$A$7:$R$128,4)))</f>
      </c>
      <c r="F25" s="171">
        <f>UPPER(IF($A25="","",VLOOKUP($A25,'[4]ž round robin žrebna lista'!$A$7:$R$128,5)))</f>
      </c>
      <c r="G25" s="173" t="s">
        <v>125</v>
      </c>
      <c r="H25" s="173" t="s">
        <v>125</v>
      </c>
      <c r="I25" s="172"/>
      <c r="J25" s="173" t="s">
        <v>125</v>
      </c>
      <c r="K25" s="194" t="s">
        <v>126</v>
      </c>
      <c r="L25" s="174">
        <v>4</v>
      </c>
      <c r="M25" s="217">
        <f>IF($A25="","",VLOOKUP($A25,'[4]ž round robin žrebna lista'!$A$7:$R$128,14))</f>
        <v>0</v>
      </c>
      <c r="N25" s="174">
        <f>IF(L25="","",IF(L25=1,8,IF(L25=2,6,IF(L25=3,4,2))))</f>
        <v>2</v>
      </c>
      <c r="O25" s="135">
        <v>3</v>
      </c>
      <c r="P25" s="176">
        <f>UPPER(IF($A25="","",VLOOKUP($A25,'[4]ž round robin žrebna lista'!$A$7:$R$128,2)))</f>
      </c>
      <c r="Q25" s="176" t="str">
        <f>UPPER(IF($A25="","",VLOOKUP($A25,'[4]ž round robin žrebna lista'!$A$7:$R$128,3)))</f>
        <v>ZLATANOVIĆ, ZOJA</v>
      </c>
      <c r="R25" s="176">
        <f>PROPER(IF($A25="","",VLOOKUP($A25,'[4]ž round robin žrebna lista'!$A$7:$R$128,4)))</f>
      </c>
      <c r="S25" s="176">
        <f>UPPER(IF($A25="","",VLOOKUP($A25,'[4]ž round robin žrebna lista'!$A$7:$R$128,5)))</f>
      </c>
      <c r="T25" s="178"/>
      <c r="U25" s="178"/>
      <c r="V25" s="285"/>
      <c r="W25" s="178"/>
      <c r="X25" s="135">
        <v>3</v>
      </c>
      <c r="Y25" s="176">
        <f>UPPER(IF($A25="","",VLOOKUP($A25,'[4]ž round robin žrebna lista'!$A$7:$R$128,2)))</f>
      </c>
      <c r="Z25" s="176" t="str">
        <f>UPPER(IF($A25="","",VLOOKUP($A25,'[4]ž round robin žrebna lista'!$A$7:$R$128,3)))</f>
        <v>ZLATANOVIĆ, ZOJA</v>
      </c>
      <c r="AA25" s="176">
        <f>PROPER(IF($A25="","",VLOOKUP($A25,'[4]ž round robin žrebna lista'!$A$7:$R$128,4)))</f>
      </c>
      <c r="AB25" s="176">
        <f>UPPER(IF($A25="","",VLOOKUP($A25,'[4]ž round robin žrebna lista'!$A$7:$R$128,5)))</f>
      </c>
      <c r="AC25" s="178">
        <f>IF(T25="","",IF(T25="1bb","1bb",IF(T25="3bb","3bb",IF(T25=1,0,M23))))</f>
      </c>
      <c r="AD25" s="178">
        <f>IF(U25="","",IF(U25="2bb","2bb",IF(U25="3bb","3bb",IF(U25=2,0,M24))))</f>
      </c>
      <c r="AE25" s="177"/>
      <c r="AF25" s="178">
        <f>IF(W25="","",IF(W25="3bb","3bb",IF(W25="4bb","4bb",IF(W25=3,M26,0))))</f>
      </c>
      <c r="AG25" s="179">
        <f>SUM(AC25:AF25)</f>
        <v>0</v>
      </c>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256" ht="69" customHeight="1">
      <c r="A26" s="167"/>
      <c r="B26" s="168">
        <v>4</v>
      </c>
      <c r="C26" s="169">
        <f>UPPER(IF($A26="","",VLOOKUP($A26,'[4]ž round robin žrebna lista'!$A$7:$R$128,2)))</f>
      </c>
      <c r="D26" s="170" t="s">
        <v>181</v>
      </c>
      <c r="E26" s="170">
        <f>PROPER(IF($A26="","",VLOOKUP($A26,'[4]ž round robin žrebna lista'!$A$7:$R$128,4)))</f>
      </c>
      <c r="F26" s="171">
        <f>UPPER(IF($A26="","",VLOOKUP($A26,'[4]ž round robin žrebna lista'!$A$7:$R$128,5)))</f>
      </c>
      <c r="G26" s="173" t="s">
        <v>28</v>
      </c>
      <c r="H26" s="173" t="s">
        <v>125</v>
      </c>
      <c r="I26" s="173" t="s">
        <v>27</v>
      </c>
      <c r="J26" s="172"/>
      <c r="K26" s="174">
        <v>2</v>
      </c>
      <c r="L26" s="174">
        <v>2</v>
      </c>
      <c r="M26" s="217">
        <f>IF($A26="","",VLOOKUP($A26,'[4]ž round robin žrebna lista'!$A$7:$R$128,14))</f>
      </c>
      <c r="N26" s="174">
        <f>IF(L26="","",IF(L26=1,8,IF(L26=2,6,IF(L26=3,4,2))))</f>
        <v>6</v>
      </c>
      <c r="O26" s="135">
        <v>4</v>
      </c>
      <c r="P26" s="176">
        <f>UPPER(IF($A26="","",VLOOKUP($A26,'[4]ž round robin žrebna lista'!$A$7:$R$128,2)))</f>
      </c>
      <c r="Q26" s="176">
        <f>UPPER(IF($A26="","",VLOOKUP($A26,'[4]ž round robin žrebna lista'!$A$7:$R$128,3)))</f>
      </c>
      <c r="R26" s="176">
        <f>PROPER(IF($A26="","",VLOOKUP($A26,'[4]ž round robin žrebna lista'!$A$7:$R$128,4)))</f>
      </c>
      <c r="S26" s="176">
        <f>UPPER(IF($A26="","",VLOOKUP($A26,'[4]ž round robin žrebna lista'!$A$7:$R$128,5)))</f>
      </c>
      <c r="T26" s="178"/>
      <c r="U26" s="178"/>
      <c r="V26" s="178"/>
      <c r="W26" s="285"/>
      <c r="X26" s="135">
        <v>4</v>
      </c>
      <c r="Y26" s="176">
        <f>UPPER(IF($A26="","",VLOOKUP($A26,'[4]ž round robin žrebna lista'!$A$7:$R$128,2)))</f>
      </c>
      <c r="Z26" s="176">
        <f>UPPER(IF($A26="","",VLOOKUP($A26,'[4]ž round robin žrebna lista'!$A$7:$R$128,3)))</f>
      </c>
      <c r="AA26" s="176">
        <f>PROPER(IF($A26="","",VLOOKUP($A26,'[4]ž round robin žrebna lista'!$A$7:$R$128,4)))</f>
      </c>
      <c r="AB26" s="176">
        <f>UPPER(IF($A26="","",VLOOKUP($A26,'[4]ž round robin žrebna lista'!$A$7:$R$128,5)))</f>
      </c>
      <c r="AC26" s="178">
        <f>IF(T26="","",IF(T26="1bb","1bb",IF(T26="4bb","4bb",IF(T26=1,0,M23))))</f>
      </c>
      <c r="AD26" s="178">
        <f>IF(U26="","",IF(U26="2bb","2bb",IF(U26="4bb","4bb",IF(U26=2,0,M24))))</f>
      </c>
      <c r="AE26" s="178">
        <f>IF(V26="","",IF(V26="3bb","3bb",IF(V26="4bb","4bb",IF(V26=3,0,M25))))</f>
      </c>
      <c r="AF26" s="177"/>
      <c r="AG26" s="179">
        <f>SUM(AC26:AE26)</f>
        <v>0</v>
      </c>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row>
    <row r="27" spans="1:256" ht="79.5" customHeight="1">
      <c r="A27" s="308"/>
      <c r="B27" s="308"/>
      <c r="C27" s="311"/>
      <c r="D27" s="311"/>
      <c r="E27" s="132"/>
      <c r="F27" s="203" t="s">
        <v>130</v>
      </c>
      <c r="G27" s="204">
        <f>'[4]vnos podatkov'!$B$10</f>
        <v>0</v>
      </c>
      <c r="H27" s="204"/>
      <c r="I27" s="204"/>
      <c r="J27" s="205" t="s">
        <v>131</v>
      </c>
      <c r="K27" s="312"/>
      <c r="L27" s="312"/>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row>
    <row r="28" spans="1:256" s="159" customFormat="1" ht="49.5" customHeight="1">
      <c r="A28" s="308"/>
      <c r="B28" s="308"/>
      <c r="C28" s="206" t="s">
        <v>132</v>
      </c>
      <c r="D28" s="132"/>
      <c r="E28" s="132"/>
      <c r="F28" s="207" t="s">
        <v>133</v>
      </c>
      <c r="G28" s="313" t="str">
        <f>'[4]vnos podatkov'!$E$10</f>
        <v>ANJA REGENT</v>
      </c>
      <c r="H28" s="313" t="str">
        <f>'[4]vnos podatkov'!$E$10</f>
        <v>ANJA REGENT</v>
      </c>
      <c r="I28" s="313" t="str">
        <f>'[4]vnos podatkov'!$E$10</f>
        <v>ANJA REGENT</v>
      </c>
      <c r="J28" s="205" t="s">
        <v>131</v>
      </c>
      <c r="K28" s="307"/>
      <c r="L28" s="307"/>
      <c r="M28" s="217"/>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c r="GW28" s="158"/>
      <c r="GX28" s="158"/>
      <c r="GY28" s="158"/>
      <c r="GZ28" s="158"/>
      <c r="HA28" s="158"/>
      <c r="HB28" s="158"/>
      <c r="HC28" s="158"/>
      <c r="HD28" s="158"/>
      <c r="HE28" s="158"/>
      <c r="HF28" s="158"/>
      <c r="HG28" s="158"/>
      <c r="HH28" s="158"/>
      <c r="HI28" s="158"/>
      <c r="HJ28" s="158"/>
      <c r="HK28" s="158"/>
      <c r="HL28" s="158"/>
      <c r="HM28" s="158"/>
      <c r="HN28" s="158"/>
      <c r="HO28" s="158"/>
      <c r="HP28" s="158"/>
      <c r="HQ28" s="158"/>
      <c r="HR28" s="158"/>
      <c r="HS28" s="158"/>
      <c r="HT28" s="158"/>
      <c r="HU28" s="158"/>
      <c r="HV28" s="158"/>
      <c r="HW28" s="158"/>
      <c r="HX28" s="158"/>
      <c r="HY28" s="158"/>
      <c r="HZ28" s="158"/>
      <c r="IA28" s="158"/>
      <c r="IB28" s="158"/>
      <c r="IC28" s="158"/>
      <c r="ID28" s="158"/>
      <c r="IE28" s="158"/>
      <c r="IF28" s="158"/>
      <c r="IG28" s="158"/>
      <c r="IH28" s="158"/>
      <c r="II28" s="158"/>
      <c r="IJ28" s="158"/>
      <c r="IK28" s="158"/>
      <c r="IL28" s="158"/>
      <c r="IM28" s="158"/>
      <c r="IN28" s="158"/>
      <c r="IO28" s="158"/>
      <c r="IP28" s="158"/>
      <c r="IQ28" s="158"/>
      <c r="IR28" s="158"/>
      <c r="IS28" s="158"/>
      <c r="IT28" s="158"/>
      <c r="IU28" s="158"/>
      <c r="IV28" s="158"/>
    </row>
    <row r="29" spans="1:12" ht="49.5" customHeight="1">
      <c r="A29" s="308"/>
      <c r="B29" s="308"/>
      <c r="C29" s="209" t="s">
        <v>134</v>
      </c>
      <c r="D29" s="132"/>
      <c r="E29" s="132"/>
      <c r="F29" s="203" t="s">
        <v>177</v>
      </c>
      <c r="G29" s="313"/>
      <c r="H29" s="313"/>
      <c r="I29" s="313"/>
      <c r="J29" s="205" t="s">
        <v>131</v>
      </c>
      <c r="K29" s="307"/>
      <c r="L29" s="307"/>
    </row>
    <row r="30" spans="1:256" ht="20.25">
      <c r="A30" s="308"/>
      <c r="B30" s="308"/>
      <c r="C30" s="308"/>
      <c r="D30" s="308"/>
      <c r="E30" s="308"/>
      <c r="F30" s="308"/>
      <c r="G30" s="308"/>
      <c r="H30" s="308"/>
      <c r="I30" s="308"/>
      <c r="J30" s="308"/>
      <c r="K30" s="308"/>
      <c r="L30" s="308"/>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211"/>
      <c r="IG30" s="211"/>
      <c r="IH30" s="211"/>
      <c r="II30" s="211"/>
      <c r="IJ30" s="211"/>
      <c r="IK30" s="211"/>
      <c r="IL30" s="211"/>
      <c r="IM30" s="211"/>
      <c r="IN30" s="211"/>
      <c r="IO30" s="211"/>
      <c r="IP30" s="211"/>
      <c r="IQ30" s="211"/>
      <c r="IR30" s="211"/>
      <c r="IS30" s="211"/>
      <c r="IT30" s="211"/>
      <c r="IU30" s="211"/>
      <c r="IV30" s="211"/>
    </row>
    <row r="31" spans="1:256" s="159" customFormat="1" ht="31.5">
      <c r="A31" s="206"/>
      <c r="B31" s="206"/>
      <c r="C31" s="206"/>
      <c r="D31" s="206"/>
      <c r="E31" s="206"/>
      <c r="F31" s="136"/>
      <c r="G31" s="206"/>
      <c r="H31" s="206"/>
      <c r="I31" s="206"/>
      <c r="J31" s="206"/>
      <c r="K31" s="206"/>
      <c r="L31" s="206"/>
      <c r="M31" s="28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c r="GW31" s="158"/>
      <c r="GX31" s="158"/>
      <c r="GY31" s="158"/>
      <c r="GZ31" s="158"/>
      <c r="HA31" s="158"/>
      <c r="HB31" s="158"/>
      <c r="HC31" s="158"/>
      <c r="HD31" s="158"/>
      <c r="HE31" s="158"/>
      <c r="HF31" s="158"/>
      <c r="HG31" s="158"/>
      <c r="HH31" s="158"/>
      <c r="HI31" s="158"/>
      <c r="HJ31" s="158"/>
      <c r="HK31" s="158"/>
      <c r="HL31" s="158"/>
      <c r="HM31" s="158"/>
      <c r="HN31" s="158"/>
      <c r="HO31" s="158"/>
      <c r="HP31" s="158"/>
      <c r="HQ31" s="158"/>
      <c r="HR31" s="158"/>
      <c r="HS31" s="158"/>
      <c r="HT31" s="158"/>
      <c r="HU31" s="158"/>
      <c r="HV31" s="158"/>
      <c r="HW31" s="158"/>
      <c r="HX31" s="158"/>
      <c r="HY31" s="158"/>
      <c r="HZ31" s="158"/>
      <c r="IA31" s="158"/>
      <c r="IB31" s="158"/>
      <c r="IC31" s="158"/>
      <c r="ID31" s="158"/>
      <c r="IE31" s="158"/>
      <c r="IF31" s="158"/>
      <c r="IG31" s="158"/>
      <c r="IH31" s="158"/>
      <c r="II31" s="158"/>
      <c r="IJ31" s="158"/>
      <c r="IK31" s="158"/>
      <c r="IL31" s="158"/>
      <c r="IM31" s="158"/>
      <c r="IN31" s="158"/>
      <c r="IO31" s="158"/>
      <c r="IP31" s="158"/>
      <c r="IQ31" s="158"/>
      <c r="IR31" s="158"/>
      <c r="IS31" s="158"/>
      <c r="IT31" s="158"/>
      <c r="IU31" s="158"/>
      <c r="IV31" s="158"/>
    </row>
    <row r="32" spans="1:256" ht="20.25">
      <c r="A32" s="137"/>
      <c r="B32" s="214"/>
      <c r="C32" s="214"/>
      <c r="D32" s="214"/>
      <c r="E32" s="214"/>
      <c r="F32" s="214"/>
      <c r="G32" s="214"/>
      <c r="H32" s="214"/>
      <c r="I32" s="214"/>
      <c r="J32" s="214"/>
      <c r="K32" s="214"/>
      <c r="L32" s="214"/>
      <c r="M32" s="288"/>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c r="IK32" s="211"/>
      <c r="IL32" s="211"/>
      <c r="IM32" s="211"/>
      <c r="IN32" s="211"/>
      <c r="IO32" s="211"/>
      <c r="IP32" s="211"/>
      <c r="IQ32" s="211"/>
      <c r="IR32" s="211"/>
      <c r="IS32" s="211"/>
      <c r="IT32" s="211"/>
      <c r="IU32" s="211"/>
      <c r="IV32" s="211"/>
    </row>
    <row r="33" spans="14:256" ht="20.25">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4:256" ht="20.25">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0:256" ht="30">
      <c r="J35" s="218"/>
      <c r="K35" s="218"/>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0:256" ht="30">
      <c r="J36" s="218"/>
      <c r="K36" s="218"/>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row>
    <row r="37" spans="10:256" ht="30">
      <c r="J37" s="218"/>
      <c r="K37" s="218"/>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row>
    <row r="38" spans="10:256" ht="30">
      <c r="J38" s="218"/>
      <c r="K38" s="218"/>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row>
    <row r="39" spans="10:256" ht="30">
      <c r="J39" s="218"/>
      <c r="K39" s="218"/>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row>
    <row r="40" spans="10:256" ht="30">
      <c r="J40" s="218"/>
      <c r="K40" s="218"/>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row>
    <row r="41" spans="10:256" ht="30">
      <c r="J41" s="218"/>
      <c r="K41" s="218"/>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row>
    <row r="42" spans="10:21" ht="30">
      <c r="J42" s="218"/>
      <c r="K42" s="218"/>
      <c r="N42" s="219"/>
      <c r="O42" s="219"/>
      <c r="P42" s="219"/>
      <c r="Q42" s="219"/>
      <c r="R42" s="219"/>
      <c r="S42" s="219"/>
      <c r="T42" s="219"/>
      <c r="U42" s="219"/>
    </row>
    <row r="43" spans="10:21" ht="30">
      <c r="J43" s="218"/>
      <c r="K43" s="218"/>
      <c r="N43" s="219"/>
      <c r="O43" s="219"/>
      <c r="P43" s="219"/>
      <c r="Q43" s="219"/>
      <c r="R43" s="219"/>
      <c r="S43" s="219"/>
      <c r="T43" s="219"/>
      <c r="U43" s="219"/>
    </row>
    <row r="44" spans="10:21" ht="30">
      <c r="J44" s="218"/>
      <c r="K44" s="218"/>
      <c r="N44" s="219"/>
      <c r="O44" s="219"/>
      <c r="P44" s="219"/>
      <c r="Q44" s="219"/>
      <c r="R44" s="219"/>
      <c r="S44" s="219"/>
      <c r="T44" s="219"/>
      <c r="U44" s="219"/>
    </row>
    <row r="45" spans="10:21" ht="30">
      <c r="J45" s="218"/>
      <c r="K45" s="218"/>
      <c r="N45" s="219"/>
      <c r="O45" s="219"/>
      <c r="P45" s="219"/>
      <c r="Q45" s="219"/>
      <c r="R45" s="219"/>
      <c r="S45" s="219"/>
      <c r="T45" s="219"/>
      <c r="U45" s="219"/>
    </row>
    <row r="46" spans="10:21" ht="30">
      <c r="J46" s="218"/>
      <c r="K46" s="218"/>
      <c r="N46" s="219"/>
      <c r="O46" s="219"/>
      <c r="P46" s="219"/>
      <c r="Q46" s="219"/>
      <c r="R46" s="219"/>
      <c r="S46" s="219"/>
      <c r="T46" s="219"/>
      <c r="U46" s="219"/>
    </row>
    <row r="47" spans="10:21" ht="30">
      <c r="J47" s="218"/>
      <c r="K47" s="218"/>
      <c r="N47" s="219"/>
      <c r="O47" s="219"/>
      <c r="P47" s="219"/>
      <c r="Q47" s="219"/>
      <c r="R47" s="219"/>
      <c r="S47" s="219"/>
      <c r="T47" s="219"/>
      <c r="U47" s="219"/>
    </row>
    <row r="48" spans="10:21" ht="30">
      <c r="J48" s="218"/>
      <c r="K48" s="218"/>
      <c r="N48" s="219"/>
      <c r="O48" s="219"/>
      <c r="P48" s="219"/>
      <c r="Q48" s="219"/>
      <c r="R48" s="219"/>
      <c r="S48" s="219"/>
      <c r="T48" s="219"/>
      <c r="U48" s="219"/>
    </row>
    <row r="49" spans="10:21" ht="30">
      <c r="J49" s="218"/>
      <c r="K49" s="218"/>
      <c r="N49" s="219"/>
      <c r="O49" s="219"/>
      <c r="P49" s="219"/>
      <c r="Q49" s="219"/>
      <c r="R49" s="219"/>
      <c r="S49" s="219"/>
      <c r="T49" s="219"/>
      <c r="U49" s="219"/>
    </row>
    <row r="50" spans="10:21" ht="30">
      <c r="J50" s="218"/>
      <c r="K50" s="218"/>
      <c r="N50" s="219"/>
      <c r="O50" s="219"/>
      <c r="P50" s="219"/>
      <c r="Q50" s="219"/>
      <c r="R50" s="219"/>
      <c r="S50" s="219"/>
      <c r="T50" s="219"/>
      <c r="U50" s="219"/>
    </row>
    <row r="51" spans="10:21" ht="30">
      <c r="J51" s="218"/>
      <c r="K51" s="218"/>
      <c r="N51" s="219"/>
      <c r="O51" s="219"/>
      <c r="P51" s="219"/>
      <c r="Q51" s="219"/>
      <c r="R51" s="219"/>
      <c r="S51" s="219"/>
      <c r="T51" s="219"/>
      <c r="U51" s="219"/>
    </row>
    <row r="52" spans="10:21" ht="30">
      <c r="J52" s="218"/>
      <c r="K52" s="218"/>
      <c r="N52" s="219"/>
      <c r="O52" s="219"/>
      <c r="P52" s="219"/>
      <c r="Q52" s="219"/>
      <c r="R52" s="219"/>
      <c r="S52" s="219"/>
      <c r="T52" s="219"/>
      <c r="U52" s="219"/>
    </row>
    <row r="53" spans="10:21" ht="30">
      <c r="J53" s="218"/>
      <c r="K53" s="218"/>
      <c r="N53" s="219"/>
      <c r="O53" s="219"/>
      <c r="P53" s="219"/>
      <c r="Q53" s="219"/>
      <c r="R53" s="219"/>
      <c r="S53" s="219"/>
      <c r="T53" s="219"/>
      <c r="U53" s="219"/>
    </row>
    <row r="54" spans="10:21" ht="30">
      <c r="J54" s="218"/>
      <c r="K54" s="218"/>
      <c r="N54" s="219"/>
      <c r="O54" s="219"/>
      <c r="P54" s="219"/>
      <c r="Q54" s="219"/>
      <c r="R54" s="219"/>
      <c r="S54" s="219"/>
      <c r="T54" s="219"/>
      <c r="U54" s="219"/>
    </row>
    <row r="55" spans="10:21" ht="30">
      <c r="J55" s="218"/>
      <c r="K55" s="218"/>
      <c r="N55" s="219"/>
      <c r="O55" s="219"/>
      <c r="P55" s="219"/>
      <c r="Q55" s="219"/>
      <c r="R55" s="219"/>
      <c r="S55" s="219"/>
      <c r="T55" s="219"/>
      <c r="U55" s="219"/>
    </row>
    <row r="56" spans="10:21" ht="30">
      <c r="J56" s="218"/>
      <c r="K56" s="218"/>
      <c r="N56" s="219"/>
      <c r="O56" s="219"/>
      <c r="P56" s="219"/>
      <c r="Q56" s="219"/>
      <c r="R56" s="219"/>
      <c r="S56" s="219"/>
      <c r="T56" s="219"/>
      <c r="U56" s="219"/>
    </row>
    <row r="57" spans="10:21" ht="30">
      <c r="J57" s="218"/>
      <c r="K57" s="218"/>
      <c r="N57" s="219"/>
      <c r="O57" s="219"/>
      <c r="P57" s="219"/>
      <c r="Q57" s="219"/>
      <c r="R57" s="219"/>
      <c r="S57" s="219"/>
      <c r="T57" s="219"/>
      <c r="U57" s="219"/>
    </row>
    <row r="58" spans="10:21" ht="30">
      <c r="J58" s="218"/>
      <c r="K58" s="218"/>
      <c r="N58" s="219"/>
      <c r="O58" s="219"/>
      <c r="P58" s="219"/>
      <c r="Q58" s="219"/>
      <c r="R58" s="219"/>
      <c r="S58" s="219"/>
      <c r="T58" s="219"/>
      <c r="U58" s="219"/>
    </row>
    <row r="59" spans="10:21" ht="30">
      <c r="J59" s="218"/>
      <c r="K59" s="218"/>
      <c r="N59" s="219"/>
      <c r="O59" s="219"/>
      <c r="P59" s="219"/>
      <c r="Q59" s="219"/>
      <c r="R59" s="219"/>
      <c r="S59" s="219"/>
      <c r="T59" s="219"/>
      <c r="U59" s="219"/>
    </row>
    <row r="60" spans="10:21" ht="30">
      <c r="J60" s="218"/>
      <c r="K60" s="218"/>
      <c r="N60" s="219"/>
      <c r="O60" s="219"/>
      <c r="P60" s="219"/>
      <c r="Q60" s="219"/>
      <c r="R60" s="219"/>
      <c r="S60" s="219"/>
      <c r="T60" s="219"/>
      <c r="U60" s="219"/>
    </row>
    <row r="61" spans="10:21" ht="30">
      <c r="J61" s="218"/>
      <c r="K61" s="218"/>
      <c r="N61" s="219"/>
      <c r="O61" s="219"/>
      <c r="P61" s="219"/>
      <c r="Q61" s="219"/>
      <c r="R61" s="219"/>
      <c r="S61" s="219"/>
      <c r="T61" s="219"/>
      <c r="U61" s="219"/>
    </row>
    <row r="62" spans="10:21" ht="30">
      <c r="J62" s="218"/>
      <c r="K62" s="218"/>
      <c r="N62" s="219"/>
      <c r="O62" s="219"/>
      <c r="P62" s="219"/>
      <c r="Q62" s="219"/>
      <c r="R62" s="219"/>
      <c r="S62" s="219"/>
      <c r="T62" s="219"/>
      <c r="U62" s="219"/>
    </row>
    <row r="63" spans="10:21" ht="30">
      <c r="J63" s="218"/>
      <c r="K63" s="218"/>
      <c r="N63" s="219"/>
      <c r="O63" s="219"/>
      <c r="P63" s="219"/>
      <c r="Q63" s="219"/>
      <c r="R63" s="219"/>
      <c r="S63" s="219"/>
      <c r="T63" s="219"/>
      <c r="U63" s="219"/>
    </row>
    <row r="64" spans="10:21" ht="30">
      <c r="J64" s="218"/>
      <c r="K64" s="218"/>
      <c r="N64" s="219"/>
      <c r="O64" s="219"/>
      <c r="P64" s="219"/>
      <c r="Q64" s="219"/>
      <c r="R64" s="219"/>
      <c r="S64" s="219"/>
      <c r="T64" s="219"/>
      <c r="U64" s="219"/>
    </row>
    <row r="65" spans="10:21" ht="30">
      <c r="J65" s="218"/>
      <c r="K65" s="218"/>
      <c r="N65" s="219"/>
      <c r="O65" s="219"/>
      <c r="P65" s="219"/>
      <c r="Q65" s="219"/>
      <c r="R65" s="219"/>
      <c r="S65" s="219"/>
      <c r="T65" s="219"/>
      <c r="U65" s="219"/>
    </row>
    <row r="66" spans="10:21" ht="30">
      <c r="J66" s="218"/>
      <c r="K66" s="218"/>
      <c r="N66" s="219"/>
      <c r="O66" s="219"/>
      <c r="P66" s="219"/>
      <c r="Q66" s="219"/>
      <c r="R66" s="219"/>
      <c r="S66" s="219"/>
      <c r="T66" s="219"/>
      <c r="U66" s="219"/>
    </row>
    <row r="67" spans="10:21" ht="30">
      <c r="J67" s="218"/>
      <c r="K67" s="218"/>
      <c r="N67" s="219"/>
      <c r="O67" s="219"/>
      <c r="P67" s="219"/>
      <c r="Q67" s="219"/>
      <c r="R67" s="219"/>
      <c r="S67" s="219"/>
      <c r="T67" s="219"/>
      <c r="U67" s="219"/>
    </row>
    <row r="68" spans="10:21" ht="30">
      <c r="J68" s="218"/>
      <c r="K68" s="218"/>
      <c r="N68" s="219"/>
      <c r="O68" s="219"/>
      <c r="P68" s="219"/>
      <c r="Q68" s="219"/>
      <c r="R68" s="219"/>
      <c r="S68" s="219"/>
      <c r="T68" s="219"/>
      <c r="U68" s="219"/>
    </row>
    <row r="69" spans="10:21" ht="30">
      <c r="J69" s="218"/>
      <c r="K69" s="218"/>
      <c r="N69" s="219"/>
      <c r="O69" s="219"/>
      <c r="P69" s="219"/>
      <c r="Q69" s="219"/>
      <c r="R69" s="219"/>
      <c r="S69" s="219"/>
      <c r="T69" s="219"/>
      <c r="U69" s="219"/>
    </row>
    <row r="70" spans="10:21" ht="30">
      <c r="J70" s="218"/>
      <c r="K70" s="218"/>
      <c r="N70" s="219"/>
      <c r="O70" s="219"/>
      <c r="P70" s="219"/>
      <c r="Q70" s="219"/>
      <c r="R70" s="219"/>
      <c r="S70" s="219"/>
      <c r="T70" s="219"/>
      <c r="U70" s="219"/>
    </row>
    <row r="71" spans="10:21" ht="30">
      <c r="J71" s="218"/>
      <c r="K71" s="218"/>
      <c r="N71" s="219"/>
      <c r="O71" s="219"/>
      <c r="P71" s="219"/>
      <c r="Q71" s="219"/>
      <c r="R71" s="219"/>
      <c r="S71" s="219"/>
      <c r="T71" s="219"/>
      <c r="U71" s="219"/>
    </row>
    <row r="72" spans="10:21" ht="30">
      <c r="J72" s="218"/>
      <c r="K72" s="218"/>
      <c r="N72" s="219"/>
      <c r="O72" s="219"/>
      <c r="P72" s="219"/>
      <c r="Q72" s="219"/>
      <c r="R72" s="219"/>
      <c r="S72" s="219"/>
      <c r="T72" s="219"/>
      <c r="U72" s="219"/>
    </row>
    <row r="73" spans="10:21" ht="30">
      <c r="J73" s="218"/>
      <c r="K73" s="218"/>
      <c r="N73" s="219"/>
      <c r="O73" s="219"/>
      <c r="P73" s="219"/>
      <c r="Q73" s="219"/>
      <c r="R73" s="219"/>
      <c r="S73" s="219"/>
      <c r="T73" s="219"/>
      <c r="U73" s="219"/>
    </row>
    <row r="74" spans="10:21" ht="30">
      <c r="J74" s="218"/>
      <c r="K74" s="218"/>
      <c r="N74" s="219"/>
      <c r="O74" s="219"/>
      <c r="P74" s="219"/>
      <c r="Q74" s="219"/>
      <c r="R74" s="219"/>
      <c r="S74" s="219"/>
      <c r="T74" s="219"/>
      <c r="U74" s="219"/>
    </row>
    <row r="75" spans="10:21" ht="30">
      <c r="J75" s="218"/>
      <c r="K75" s="218"/>
      <c r="N75" s="219"/>
      <c r="O75" s="219"/>
      <c r="P75" s="219"/>
      <c r="Q75" s="219"/>
      <c r="R75" s="219"/>
      <c r="S75" s="219"/>
      <c r="T75" s="219"/>
      <c r="U75" s="219"/>
    </row>
    <row r="76" spans="10:21" ht="30">
      <c r="J76" s="218"/>
      <c r="K76" s="218"/>
      <c r="N76" s="219"/>
      <c r="O76" s="219"/>
      <c r="P76" s="219"/>
      <c r="Q76" s="219"/>
      <c r="R76" s="219"/>
      <c r="S76" s="219"/>
      <c r="T76" s="219"/>
      <c r="U76" s="219"/>
    </row>
    <row r="77" spans="10:21" ht="30">
      <c r="J77" s="218"/>
      <c r="K77" s="218"/>
      <c r="N77" s="219"/>
      <c r="O77" s="219"/>
      <c r="P77" s="219"/>
      <c r="Q77" s="219"/>
      <c r="R77" s="219"/>
      <c r="S77" s="219"/>
      <c r="T77" s="219"/>
      <c r="U77" s="219"/>
    </row>
    <row r="78" spans="10:21" ht="30">
      <c r="J78" s="218"/>
      <c r="K78" s="218"/>
      <c r="N78" s="219"/>
      <c r="O78" s="219"/>
      <c r="P78" s="219"/>
      <c r="Q78" s="219"/>
      <c r="R78" s="219"/>
      <c r="S78" s="219"/>
      <c r="T78" s="219"/>
      <c r="U78" s="219"/>
    </row>
    <row r="79" spans="10:21" ht="30">
      <c r="J79" s="218"/>
      <c r="K79" s="218"/>
      <c r="N79" s="219"/>
      <c r="O79" s="219"/>
      <c r="P79" s="219"/>
      <c r="Q79" s="219"/>
      <c r="R79" s="219"/>
      <c r="S79" s="219"/>
      <c r="T79" s="219"/>
      <c r="U79" s="219"/>
    </row>
    <row r="80" spans="10:21" ht="30">
      <c r="J80" s="218"/>
      <c r="K80" s="218"/>
      <c r="N80" s="219"/>
      <c r="O80" s="219"/>
      <c r="P80" s="219"/>
      <c r="Q80" s="219"/>
      <c r="R80" s="219"/>
      <c r="S80" s="219"/>
      <c r="T80" s="219"/>
      <c r="U80" s="219"/>
    </row>
    <row r="81" spans="10:21" ht="30">
      <c r="J81" s="218"/>
      <c r="K81" s="218"/>
      <c r="N81" s="219"/>
      <c r="O81" s="219"/>
      <c r="P81" s="219"/>
      <c r="Q81" s="219"/>
      <c r="R81" s="219"/>
      <c r="S81" s="219"/>
      <c r="T81" s="219"/>
      <c r="U81" s="219"/>
    </row>
    <row r="82" spans="10:21" ht="30">
      <c r="J82" s="218"/>
      <c r="K82" s="218"/>
      <c r="N82" s="219"/>
      <c r="O82" s="219"/>
      <c r="P82" s="219"/>
      <c r="Q82" s="219"/>
      <c r="R82" s="219"/>
      <c r="S82" s="219"/>
      <c r="T82" s="219"/>
      <c r="U82" s="219"/>
    </row>
    <row r="83" spans="10:21" ht="30">
      <c r="J83" s="218"/>
      <c r="K83" s="221"/>
      <c r="N83" s="219"/>
      <c r="O83" s="219"/>
      <c r="P83" s="219"/>
      <c r="Q83" s="219"/>
      <c r="R83" s="219"/>
      <c r="S83" s="219"/>
      <c r="T83" s="219"/>
      <c r="U83" s="219"/>
    </row>
    <row r="84" spans="10:21" ht="30">
      <c r="J84" s="218"/>
      <c r="K84" s="218"/>
      <c r="N84" s="219"/>
      <c r="O84" s="219"/>
      <c r="P84" s="219"/>
      <c r="Q84" s="219"/>
      <c r="R84" s="219"/>
      <c r="S84" s="219"/>
      <c r="T84" s="219"/>
      <c r="U84" s="219"/>
    </row>
    <row r="85" spans="10:21" ht="30">
      <c r="J85" s="218"/>
      <c r="K85" s="218"/>
      <c r="N85" s="219"/>
      <c r="O85" s="219"/>
      <c r="P85" s="219"/>
      <c r="Q85" s="219"/>
      <c r="R85" s="219"/>
      <c r="S85" s="219"/>
      <c r="T85" s="219"/>
      <c r="U85" s="219"/>
    </row>
    <row r="86" spans="10:21" ht="30">
      <c r="J86" s="218"/>
      <c r="K86" s="218"/>
      <c r="N86" s="219"/>
      <c r="O86" s="219"/>
      <c r="P86" s="219"/>
      <c r="Q86" s="219"/>
      <c r="R86" s="219"/>
      <c r="S86" s="219"/>
      <c r="T86" s="219"/>
      <c r="U86" s="219"/>
    </row>
    <row r="87" spans="10:21" ht="30">
      <c r="J87" s="218"/>
      <c r="K87" s="218"/>
      <c r="N87" s="219"/>
      <c r="O87" s="219"/>
      <c r="P87" s="219"/>
      <c r="Q87" s="219"/>
      <c r="R87" s="219"/>
      <c r="S87" s="219"/>
      <c r="T87" s="219"/>
      <c r="U87" s="219"/>
    </row>
    <row r="88" spans="10:21" ht="30">
      <c r="J88" s="218"/>
      <c r="K88" s="218"/>
      <c r="N88" s="219"/>
      <c r="O88" s="219"/>
      <c r="P88" s="219"/>
      <c r="Q88" s="219"/>
      <c r="R88" s="219"/>
      <c r="S88" s="219"/>
      <c r="T88" s="219"/>
      <c r="U88" s="219"/>
    </row>
    <row r="89" spans="10:21" ht="30">
      <c r="J89" s="218"/>
      <c r="K89" s="218"/>
      <c r="N89" s="219"/>
      <c r="O89" s="219"/>
      <c r="P89" s="219"/>
      <c r="Q89" s="219"/>
      <c r="R89" s="219"/>
      <c r="S89" s="219"/>
      <c r="T89" s="219"/>
      <c r="U89" s="219"/>
    </row>
    <row r="90" spans="10:21" ht="30">
      <c r="J90" s="218"/>
      <c r="K90" s="218"/>
      <c r="N90" s="219"/>
      <c r="O90" s="219"/>
      <c r="P90" s="219"/>
      <c r="Q90" s="219"/>
      <c r="R90" s="219"/>
      <c r="S90" s="219"/>
      <c r="T90" s="219"/>
      <c r="U90" s="219"/>
    </row>
    <row r="91" spans="10:21" ht="30">
      <c r="J91" s="218"/>
      <c r="K91" s="218"/>
      <c r="N91" s="219"/>
      <c r="O91" s="219"/>
      <c r="P91" s="219"/>
      <c r="Q91" s="219"/>
      <c r="R91" s="219"/>
      <c r="S91" s="219"/>
      <c r="T91" s="219"/>
      <c r="U91" s="219"/>
    </row>
    <row r="92" spans="10:21" ht="30">
      <c r="J92" s="218"/>
      <c r="K92" s="218"/>
      <c r="N92" s="219"/>
      <c r="O92" s="219"/>
      <c r="P92" s="219"/>
      <c r="Q92" s="219"/>
      <c r="R92" s="219"/>
      <c r="S92" s="219"/>
      <c r="T92" s="219"/>
      <c r="U92" s="219"/>
    </row>
    <row r="93" spans="10:21" ht="30">
      <c r="J93" s="218"/>
      <c r="K93" s="218"/>
      <c r="N93" s="219"/>
      <c r="O93" s="219"/>
      <c r="P93" s="219"/>
      <c r="Q93" s="219"/>
      <c r="R93" s="219"/>
      <c r="S93" s="219"/>
      <c r="T93" s="219"/>
      <c r="U93" s="219"/>
    </row>
    <row r="94" spans="10:21" ht="30">
      <c r="J94" s="218"/>
      <c r="K94" s="218"/>
      <c r="N94" s="219"/>
      <c r="O94" s="219"/>
      <c r="P94" s="219"/>
      <c r="Q94" s="219"/>
      <c r="R94" s="219"/>
      <c r="S94" s="219"/>
      <c r="T94" s="219"/>
      <c r="U94" s="219"/>
    </row>
    <row r="95" spans="10:21" ht="30">
      <c r="J95" s="218"/>
      <c r="K95" s="218"/>
      <c r="N95" s="219"/>
      <c r="O95" s="219"/>
      <c r="P95" s="219"/>
      <c r="Q95" s="219"/>
      <c r="R95" s="219"/>
      <c r="S95" s="219"/>
      <c r="T95" s="219"/>
      <c r="U95" s="219"/>
    </row>
    <row r="96" spans="10:21" ht="30">
      <c r="J96" s="218"/>
      <c r="K96" s="218"/>
      <c r="N96" s="219"/>
      <c r="O96" s="219"/>
      <c r="P96" s="219"/>
      <c r="Q96" s="219"/>
      <c r="R96" s="219"/>
      <c r="S96" s="219"/>
      <c r="T96" s="219"/>
      <c r="U96" s="219"/>
    </row>
    <row r="97" spans="10:21" ht="30">
      <c r="J97" s="218"/>
      <c r="K97" s="218"/>
      <c r="N97" s="219"/>
      <c r="O97" s="219"/>
      <c r="P97" s="219"/>
      <c r="Q97" s="219"/>
      <c r="R97" s="219"/>
      <c r="S97" s="219"/>
      <c r="T97" s="219"/>
      <c r="U97" s="219"/>
    </row>
    <row r="98" spans="10:21" ht="30">
      <c r="J98" s="218"/>
      <c r="K98" s="218"/>
      <c r="N98" s="219"/>
      <c r="O98" s="219"/>
      <c r="P98" s="219"/>
      <c r="Q98" s="219"/>
      <c r="R98" s="219"/>
      <c r="S98" s="219"/>
      <c r="T98" s="219"/>
      <c r="U98" s="219"/>
    </row>
    <row r="99" spans="10:21" ht="30">
      <c r="J99" s="218"/>
      <c r="K99" s="218"/>
      <c r="N99" s="219"/>
      <c r="O99" s="219"/>
      <c r="P99" s="219"/>
      <c r="Q99" s="219"/>
      <c r="R99" s="219"/>
      <c r="S99" s="219"/>
      <c r="T99" s="219"/>
      <c r="U99" s="219"/>
    </row>
    <row r="100" spans="10:21" ht="30">
      <c r="J100" s="218"/>
      <c r="K100" s="218"/>
      <c r="N100" s="219"/>
      <c r="O100" s="219"/>
      <c r="P100" s="219"/>
      <c r="Q100" s="219"/>
      <c r="R100" s="219"/>
      <c r="S100" s="219"/>
      <c r="T100" s="219"/>
      <c r="U100" s="219"/>
    </row>
    <row r="101" spans="10:21" ht="30">
      <c r="J101" s="218"/>
      <c r="K101" s="218"/>
      <c r="N101" s="219"/>
      <c r="O101" s="219"/>
      <c r="P101" s="219"/>
      <c r="Q101" s="219"/>
      <c r="R101" s="219"/>
      <c r="S101" s="219"/>
      <c r="T101" s="219"/>
      <c r="U101" s="219"/>
    </row>
    <row r="102" spans="10:21" ht="30">
      <c r="J102" s="218"/>
      <c r="K102" s="218"/>
      <c r="N102" s="219"/>
      <c r="O102" s="219"/>
      <c r="P102" s="219"/>
      <c r="Q102" s="219"/>
      <c r="R102" s="219"/>
      <c r="S102" s="219"/>
      <c r="T102" s="219"/>
      <c r="U102" s="219"/>
    </row>
    <row r="103" spans="10:21" ht="30">
      <c r="J103" s="218"/>
      <c r="K103" s="218"/>
      <c r="N103" s="219"/>
      <c r="O103" s="219"/>
      <c r="P103" s="219"/>
      <c r="Q103" s="219"/>
      <c r="R103" s="219"/>
      <c r="S103" s="219"/>
      <c r="T103" s="219"/>
      <c r="U103" s="219"/>
    </row>
    <row r="104" spans="10:21" ht="30">
      <c r="J104" s="218"/>
      <c r="K104" s="218"/>
      <c r="N104" s="219"/>
      <c r="O104" s="219"/>
      <c r="P104" s="219"/>
      <c r="Q104" s="219"/>
      <c r="R104" s="219"/>
      <c r="S104" s="219"/>
      <c r="T104" s="219"/>
      <c r="U104" s="219"/>
    </row>
    <row r="105" spans="10:21" ht="30">
      <c r="J105" s="218"/>
      <c r="K105" s="218"/>
      <c r="N105" s="219"/>
      <c r="O105" s="219"/>
      <c r="P105" s="219"/>
      <c r="Q105" s="219"/>
      <c r="R105" s="219"/>
      <c r="S105" s="219"/>
      <c r="T105" s="219"/>
      <c r="U105" s="219"/>
    </row>
    <row r="106" spans="10:21" ht="30">
      <c r="J106" s="218"/>
      <c r="K106" s="218"/>
      <c r="N106" s="219"/>
      <c r="O106" s="219"/>
      <c r="P106" s="219"/>
      <c r="Q106" s="219"/>
      <c r="R106" s="219"/>
      <c r="S106" s="219"/>
      <c r="T106" s="219"/>
      <c r="U106" s="219"/>
    </row>
    <row r="107" spans="10:21" ht="30">
      <c r="J107" s="218"/>
      <c r="K107" s="218"/>
      <c r="N107" s="219"/>
      <c r="O107" s="219"/>
      <c r="P107" s="219"/>
      <c r="Q107" s="219"/>
      <c r="R107" s="219"/>
      <c r="S107" s="219"/>
      <c r="T107" s="219"/>
      <c r="U107" s="219"/>
    </row>
    <row r="108" spans="10:21" ht="30">
      <c r="J108" s="218"/>
      <c r="K108" s="218"/>
      <c r="N108" s="219"/>
      <c r="O108" s="219"/>
      <c r="P108" s="219"/>
      <c r="Q108" s="219"/>
      <c r="R108" s="219"/>
      <c r="S108" s="219"/>
      <c r="T108" s="219"/>
      <c r="U108" s="219"/>
    </row>
    <row r="109" spans="10:21" ht="30">
      <c r="J109" s="218"/>
      <c r="K109" s="218"/>
      <c r="N109" s="219"/>
      <c r="O109" s="219"/>
      <c r="P109" s="219"/>
      <c r="Q109" s="219"/>
      <c r="R109" s="219"/>
      <c r="S109" s="219"/>
      <c r="T109" s="219"/>
      <c r="U109" s="219"/>
    </row>
    <row r="110" spans="10:21" ht="30">
      <c r="J110" s="218"/>
      <c r="K110" s="218"/>
      <c r="N110" s="219"/>
      <c r="O110" s="219"/>
      <c r="P110" s="219"/>
      <c r="Q110" s="219"/>
      <c r="R110" s="219"/>
      <c r="S110" s="219"/>
      <c r="T110" s="219"/>
      <c r="U110" s="219"/>
    </row>
    <row r="111" spans="10:21" ht="30">
      <c r="J111" s="218"/>
      <c r="K111" s="218"/>
      <c r="N111" s="219"/>
      <c r="O111" s="219"/>
      <c r="P111" s="219"/>
      <c r="Q111" s="219"/>
      <c r="R111" s="219"/>
      <c r="S111" s="219"/>
      <c r="T111" s="219"/>
      <c r="U111" s="219"/>
    </row>
    <row r="112" spans="10:21" ht="30">
      <c r="J112" s="218"/>
      <c r="K112" s="218"/>
      <c r="N112" s="219"/>
      <c r="O112" s="219"/>
      <c r="P112" s="219"/>
      <c r="Q112" s="219"/>
      <c r="R112" s="219"/>
      <c r="S112" s="219"/>
      <c r="T112" s="219"/>
      <c r="U112" s="219"/>
    </row>
    <row r="113" spans="10:21" ht="30">
      <c r="J113" s="218"/>
      <c r="K113" s="218"/>
      <c r="N113" s="219"/>
      <c r="O113" s="219"/>
      <c r="P113" s="219"/>
      <c r="Q113" s="219"/>
      <c r="R113" s="219"/>
      <c r="S113" s="219"/>
      <c r="T113" s="219"/>
      <c r="U113" s="219"/>
    </row>
    <row r="114" spans="10:21" ht="30">
      <c r="J114" s="218"/>
      <c r="K114" s="218"/>
      <c r="N114" s="219"/>
      <c r="O114" s="219"/>
      <c r="P114" s="219"/>
      <c r="Q114" s="219"/>
      <c r="R114" s="219"/>
      <c r="S114" s="219"/>
      <c r="T114" s="219"/>
      <c r="U114" s="219"/>
    </row>
    <row r="115" spans="10:21" ht="30">
      <c r="J115" s="218"/>
      <c r="K115" s="218"/>
      <c r="N115" s="219"/>
      <c r="O115" s="219"/>
      <c r="P115" s="219"/>
      <c r="Q115" s="219"/>
      <c r="R115" s="219"/>
      <c r="S115" s="219"/>
      <c r="T115" s="219"/>
      <c r="U115" s="219"/>
    </row>
    <row r="116" spans="10:21" ht="30">
      <c r="J116" s="218"/>
      <c r="K116" s="218"/>
      <c r="N116" s="219"/>
      <c r="O116" s="219"/>
      <c r="P116" s="219"/>
      <c r="Q116" s="219"/>
      <c r="R116" s="219"/>
      <c r="S116" s="219"/>
      <c r="T116" s="219"/>
      <c r="U116" s="219"/>
    </row>
    <row r="117" spans="10:21" ht="30">
      <c r="J117" s="218"/>
      <c r="K117" s="218"/>
      <c r="N117" s="219"/>
      <c r="O117" s="219"/>
      <c r="P117" s="219"/>
      <c r="Q117" s="219"/>
      <c r="R117" s="219"/>
      <c r="S117" s="219"/>
      <c r="T117" s="219"/>
      <c r="U117" s="219"/>
    </row>
    <row r="118" spans="10:21" ht="30">
      <c r="J118" s="218"/>
      <c r="K118" s="218"/>
      <c r="N118" s="219"/>
      <c r="O118" s="219"/>
      <c r="P118" s="219"/>
      <c r="Q118" s="219"/>
      <c r="R118" s="219"/>
      <c r="S118" s="219"/>
      <c r="T118" s="219"/>
      <c r="U118" s="219"/>
    </row>
    <row r="119" spans="10:21" ht="30">
      <c r="J119" s="218"/>
      <c r="K119" s="218"/>
      <c r="N119" s="219"/>
      <c r="O119" s="219"/>
      <c r="P119" s="219"/>
      <c r="Q119" s="219"/>
      <c r="R119" s="219"/>
      <c r="S119" s="219"/>
      <c r="T119" s="219"/>
      <c r="U119" s="219"/>
    </row>
    <row r="120" spans="10:21" ht="30">
      <c r="J120" s="218"/>
      <c r="K120" s="218"/>
      <c r="N120" s="219"/>
      <c r="O120" s="219"/>
      <c r="P120" s="219"/>
      <c r="Q120" s="219"/>
      <c r="R120" s="219"/>
      <c r="S120" s="219"/>
      <c r="T120" s="219"/>
      <c r="U120" s="219"/>
    </row>
    <row r="121" spans="10:21" ht="30">
      <c r="J121" s="218"/>
      <c r="K121" s="218"/>
      <c r="N121" s="219"/>
      <c r="O121" s="219"/>
      <c r="P121" s="219"/>
      <c r="Q121" s="219"/>
      <c r="R121" s="219"/>
      <c r="S121" s="219"/>
      <c r="T121" s="219"/>
      <c r="U121" s="219"/>
    </row>
    <row r="122" spans="10:21" ht="30">
      <c r="J122" s="218"/>
      <c r="K122" s="218"/>
      <c r="N122" s="219"/>
      <c r="O122" s="219"/>
      <c r="P122" s="219"/>
      <c r="Q122" s="219"/>
      <c r="R122" s="219"/>
      <c r="S122" s="219"/>
      <c r="T122" s="219"/>
      <c r="U122" s="219"/>
    </row>
    <row r="123" spans="10:21" ht="30">
      <c r="J123" s="218"/>
      <c r="K123" s="218"/>
      <c r="N123" s="219"/>
      <c r="O123" s="219"/>
      <c r="P123" s="219"/>
      <c r="Q123" s="219"/>
      <c r="R123" s="219"/>
      <c r="S123" s="219"/>
      <c r="T123" s="219"/>
      <c r="U123" s="219"/>
    </row>
    <row r="124" spans="10:21" ht="30">
      <c r="J124" s="218"/>
      <c r="K124" s="218"/>
      <c r="N124" s="219"/>
      <c r="O124" s="219"/>
      <c r="P124" s="219"/>
      <c r="Q124" s="219"/>
      <c r="R124" s="219"/>
      <c r="S124" s="219"/>
      <c r="T124" s="219"/>
      <c r="U124" s="219"/>
    </row>
    <row r="125" spans="10:21" ht="30">
      <c r="J125" s="218"/>
      <c r="K125" s="218"/>
      <c r="N125" s="219"/>
      <c r="O125" s="219"/>
      <c r="P125" s="219"/>
      <c r="Q125" s="219"/>
      <c r="R125" s="219"/>
      <c r="S125" s="219"/>
      <c r="T125" s="219"/>
      <c r="U125" s="219"/>
    </row>
    <row r="126" spans="10:21" ht="30">
      <c r="J126" s="218"/>
      <c r="K126" s="218"/>
      <c r="N126" s="219"/>
      <c r="O126" s="219"/>
      <c r="P126" s="219"/>
      <c r="Q126" s="219"/>
      <c r="R126" s="219"/>
      <c r="S126" s="219"/>
      <c r="T126" s="219"/>
      <c r="U126" s="219"/>
    </row>
    <row r="127" spans="10:21" ht="30">
      <c r="J127" s="218"/>
      <c r="K127" s="218"/>
      <c r="N127" s="219"/>
      <c r="O127" s="219"/>
      <c r="P127" s="219"/>
      <c r="Q127" s="219"/>
      <c r="R127" s="219"/>
      <c r="S127" s="219"/>
      <c r="T127" s="219"/>
      <c r="U127" s="219"/>
    </row>
    <row r="128" spans="10:21" ht="30">
      <c r="J128" s="218"/>
      <c r="K128" s="218"/>
      <c r="N128" s="219"/>
      <c r="O128" s="219"/>
      <c r="P128" s="219"/>
      <c r="Q128" s="219"/>
      <c r="R128" s="219"/>
      <c r="S128" s="219"/>
      <c r="T128" s="219"/>
      <c r="U128" s="219"/>
    </row>
    <row r="129" spans="10:21" ht="30">
      <c r="J129" s="218"/>
      <c r="K129" s="218"/>
      <c r="N129" s="219"/>
      <c r="O129" s="219"/>
      <c r="P129" s="219"/>
      <c r="Q129" s="219"/>
      <c r="R129" s="219"/>
      <c r="S129" s="219"/>
      <c r="T129" s="219"/>
      <c r="U129" s="219"/>
    </row>
    <row r="130" spans="10:21" ht="30">
      <c r="J130" s="218"/>
      <c r="K130" s="218"/>
      <c r="N130" s="219"/>
      <c r="O130" s="219"/>
      <c r="P130" s="219"/>
      <c r="Q130" s="219"/>
      <c r="R130" s="219"/>
      <c r="S130" s="219"/>
      <c r="T130" s="219"/>
      <c r="U130" s="219"/>
    </row>
    <row r="131" spans="10:21" ht="30">
      <c r="J131" s="218"/>
      <c r="K131" s="218"/>
      <c r="N131" s="219"/>
      <c r="O131" s="219"/>
      <c r="P131" s="219"/>
      <c r="Q131" s="219"/>
      <c r="R131" s="219"/>
      <c r="S131" s="219"/>
      <c r="T131" s="219"/>
      <c r="U131" s="219"/>
    </row>
    <row r="132" spans="10:21" ht="30">
      <c r="J132" s="218"/>
      <c r="K132" s="218"/>
      <c r="N132" s="219"/>
      <c r="O132" s="219"/>
      <c r="P132" s="219"/>
      <c r="Q132" s="219"/>
      <c r="R132" s="219"/>
      <c r="S132" s="219"/>
      <c r="T132" s="219"/>
      <c r="U132" s="219"/>
    </row>
    <row r="133" spans="10:21" ht="30">
      <c r="J133" s="218"/>
      <c r="K133" s="218"/>
      <c r="N133" s="219"/>
      <c r="O133" s="219"/>
      <c r="P133" s="219"/>
      <c r="Q133" s="219"/>
      <c r="R133" s="219"/>
      <c r="S133" s="219"/>
      <c r="T133" s="219"/>
      <c r="U133" s="219"/>
    </row>
    <row r="134" spans="10:21" ht="30">
      <c r="J134" s="218"/>
      <c r="K134" s="218"/>
      <c r="N134" s="219"/>
      <c r="O134" s="219"/>
      <c r="P134" s="219"/>
      <c r="Q134" s="219"/>
      <c r="R134" s="219"/>
      <c r="S134" s="219"/>
      <c r="T134" s="219"/>
      <c r="U134" s="219"/>
    </row>
    <row r="135" spans="10:21" ht="30">
      <c r="J135" s="218"/>
      <c r="K135" s="218"/>
      <c r="N135" s="219"/>
      <c r="O135" s="219"/>
      <c r="P135" s="219"/>
      <c r="Q135" s="219"/>
      <c r="R135" s="219"/>
      <c r="S135" s="219"/>
      <c r="T135" s="219"/>
      <c r="U135" s="219"/>
    </row>
    <row r="136" spans="10:21" ht="30">
      <c r="J136" s="218"/>
      <c r="K136" s="218"/>
      <c r="N136" s="219"/>
      <c r="O136" s="219"/>
      <c r="P136" s="219"/>
      <c r="Q136" s="219"/>
      <c r="R136" s="219"/>
      <c r="S136" s="219"/>
      <c r="T136" s="219"/>
      <c r="U136" s="219"/>
    </row>
    <row r="137" spans="10:21" ht="30">
      <c r="J137" s="218"/>
      <c r="K137" s="218"/>
      <c r="N137" s="219"/>
      <c r="O137" s="219"/>
      <c r="P137" s="219"/>
      <c r="Q137" s="219"/>
      <c r="R137" s="219"/>
      <c r="S137" s="219"/>
      <c r="T137" s="219"/>
      <c r="U137" s="219"/>
    </row>
    <row r="138" spans="10:21" ht="30">
      <c r="J138" s="218"/>
      <c r="K138" s="218"/>
      <c r="N138" s="219"/>
      <c r="O138" s="219"/>
      <c r="P138" s="219"/>
      <c r="Q138" s="219"/>
      <c r="R138" s="219"/>
      <c r="S138" s="219"/>
      <c r="T138" s="219"/>
      <c r="U138" s="219"/>
    </row>
    <row r="139" spans="10:21" ht="30">
      <c r="J139" s="218"/>
      <c r="K139" s="218"/>
      <c r="N139" s="219"/>
      <c r="O139" s="219"/>
      <c r="P139" s="219"/>
      <c r="Q139" s="219"/>
      <c r="R139" s="219"/>
      <c r="S139" s="219"/>
      <c r="T139" s="219"/>
      <c r="U139" s="219"/>
    </row>
    <row r="140" spans="10:21" ht="30">
      <c r="J140" s="218"/>
      <c r="K140" s="218"/>
      <c r="N140" s="219"/>
      <c r="O140" s="219"/>
      <c r="P140" s="219"/>
      <c r="Q140" s="219"/>
      <c r="R140" s="219"/>
      <c r="S140" s="219"/>
      <c r="T140" s="219"/>
      <c r="U140" s="219"/>
    </row>
    <row r="141" spans="10:21" ht="30">
      <c r="J141" s="218"/>
      <c r="K141" s="218"/>
      <c r="N141" s="219"/>
      <c r="O141" s="219"/>
      <c r="P141" s="219"/>
      <c r="Q141" s="219"/>
      <c r="R141" s="219"/>
      <c r="S141" s="219"/>
      <c r="T141" s="219"/>
      <c r="U141" s="219"/>
    </row>
    <row r="142" spans="10:21" ht="30">
      <c r="J142" s="218"/>
      <c r="K142" s="218"/>
      <c r="N142" s="219"/>
      <c r="O142" s="219"/>
      <c r="P142" s="219"/>
      <c r="Q142" s="219"/>
      <c r="R142" s="219"/>
      <c r="S142" s="219"/>
      <c r="T142" s="219"/>
      <c r="U142" s="219"/>
    </row>
    <row r="143" spans="10:21" ht="30">
      <c r="J143" s="218"/>
      <c r="K143" s="218"/>
      <c r="N143" s="219"/>
      <c r="O143" s="219"/>
      <c r="P143" s="219"/>
      <c r="Q143" s="219"/>
      <c r="R143" s="219"/>
      <c r="S143" s="219"/>
      <c r="T143" s="219"/>
      <c r="U143" s="219"/>
    </row>
    <row r="144" spans="10:21" ht="30">
      <c r="J144" s="218"/>
      <c r="K144" s="218"/>
      <c r="N144" s="219"/>
      <c r="O144" s="219"/>
      <c r="P144" s="219"/>
      <c r="Q144" s="219"/>
      <c r="R144" s="219"/>
      <c r="S144" s="219"/>
      <c r="T144" s="219"/>
      <c r="U144" s="219"/>
    </row>
    <row r="145" spans="10:21" ht="30">
      <c r="J145" s="218"/>
      <c r="K145" s="218"/>
      <c r="N145" s="219"/>
      <c r="O145" s="219"/>
      <c r="P145" s="219"/>
      <c r="Q145" s="219"/>
      <c r="R145" s="219"/>
      <c r="S145" s="219"/>
      <c r="T145" s="219"/>
      <c r="U145" s="219"/>
    </row>
    <row r="146" spans="10:21" ht="30">
      <c r="J146" s="218"/>
      <c r="K146" s="218"/>
      <c r="N146" s="219"/>
      <c r="O146" s="219"/>
      <c r="P146" s="219"/>
      <c r="Q146" s="219"/>
      <c r="R146" s="219"/>
      <c r="S146" s="219"/>
      <c r="T146" s="219"/>
      <c r="U146" s="219"/>
    </row>
    <row r="147" spans="10:21" ht="30">
      <c r="J147" s="218"/>
      <c r="K147" s="218"/>
      <c r="N147" s="219"/>
      <c r="O147" s="219"/>
      <c r="P147" s="219"/>
      <c r="Q147" s="219"/>
      <c r="R147" s="219"/>
      <c r="S147" s="219"/>
      <c r="T147" s="219"/>
      <c r="U147" s="219"/>
    </row>
    <row r="148" spans="10:21" ht="30">
      <c r="J148" s="218"/>
      <c r="K148" s="218"/>
      <c r="N148" s="219"/>
      <c r="O148" s="219"/>
      <c r="P148" s="219"/>
      <c r="Q148" s="219"/>
      <c r="R148" s="219"/>
      <c r="S148" s="219"/>
      <c r="T148" s="219"/>
      <c r="U148" s="219"/>
    </row>
    <row r="149" spans="10:21" ht="30">
      <c r="J149" s="218"/>
      <c r="K149" s="218"/>
      <c r="N149" s="219"/>
      <c r="O149" s="219"/>
      <c r="P149" s="219"/>
      <c r="Q149" s="219"/>
      <c r="R149" s="219"/>
      <c r="S149" s="219"/>
      <c r="T149" s="219"/>
      <c r="U149" s="219"/>
    </row>
    <row r="150" spans="10:21" ht="30">
      <c r="J150" s="218"/>
      <c r="K150" s="218"/>
      <c r="N150" s="219"/>
      <c r="O150" s="219"/>
      <c r="P150" s="219"/>
      <c r="Q150" s="219"/>
      <c r="R150" s="219"/>
      <c r="S150" s="219"/>
      <c r="T150" s="219"/>
      <c r="U150" s="219"/>
    </row>
    <row r="151" spans="10:21" ht="30">
      <c r="J151" s="218"/>
      <c r="K151" s="218"/>
      <c r="N151" s="219"/>
      <c r="O151" s="219"/>
      <c r="P151" s="219"/>
      <c r="Q151" s="219"/>
      <c r="R151" s="219"/>
      <c r="S151" s="219"/>
      <c r="T151" s="219"/>
      <c r="U151" s="219"/>
    </row>
    <row r="152" spans="10:21" ht="30">
      <c r="J152" s="218"/>
      <c r="K152" s="218"/>
      <c r="N152" s="219"/>
      <c r="O152" s="219"/>
      <c r="P152" s="219"/>
      <c r="Q152" s="219"/>
      <c r="R152" s="219"/>
      <c r="S152" s="219"/>
      <c r="T152" s="219"/>
      <c r="U152" s="219"/>
    </row>
    <row r="153" spans="10:21" ht="30">
      <c r="J153" s="218"/>
      <c r="K153" s="218"/>
      <c r="N153" s="219"/>
      <c r="O153" s="219"/>
      <c r="P153" s="219"/>
      <c r="Q153" s="219"/>
      <c r="R153" s="219"/>
      <c r="S153" s="219"/>
      <c r="T153" s="219"/>
      <c r="U153" s="219"/>
    </row>
    <row r="154" spans="10:21" ht="30">
      <c r="J154" s="218"/>
      <c r="K154" s="218"/>
      <c r="N154" s="219"/>
      <c r="O154" s="219"/>
      <c r="P154" s="219"/>
      <c r="Q154" s="219"/>
      <c r="R154" s="219"/>
      <c r="S154" s="219"/>
      <c r="T154" s="219"/>
      <c r="U154" s="219"/>
    </row>
    <row r="155" spans="10:21" ht="30">
      <c r="J155" s="218"/>
      <c r="K155" s="218"/>
      <c r="N155" s="219"/>
      <c r="O155" s="219"/>
      <c r="P155" s="219"/>
      <c r="Q155" s="219"/>
      <c r="R155" s="219"/>
      <c r="S155" s="219"/>
      <c r="T155" s="219"/>
      <c r="U155" s="219"/>
    </row>
    <row r="156" spans="10:21" ht="30">
      <c r="J156" s="218"/>
      <c r="K156" s="218"/>
      <c r="N156" s="219"/>
      <c r="O156" s="219"/>
      <c r="P156" s="219"/>
      <c r="Q156" s="219"/>
      <c r="R156" s="219"/>
      <c r="S156" s="219"/>
      <c r="T156" s="219"/>
      <c r="U156" s="219"/>
    </row>
    <row r="157" spans="10:21" ht="30">
      <c r="J157" s="218"/>
      <c r="K157" s="218"/>
      <c r="N157" s="219"/>
      <c r="O157" s="219"/>
      <c r="P157" s="219"/>
      <c r="Q157" s="219"/>
      <c r="R157" s="219"/>
      <c r="S157" s="219"/>
      <c r="T157" s="219"/>
      <c r="U157" s="219"/>
    </row>
    <row r="158" spans="10:21" ht="30">
      <c r="J158" s="218"/>
      <c r="K158" s="218"/>
      <c r="N158" s="219"/>
      <c r="O158" s="219"/>
      <c r="P158" s="219"/>
      <c r="Q158" s="219"/>
      <c r="R158" s="219"/>
      <c r="S158" s="219"/>
      <c r="T158" s="219"/>
      <c r="U158" s="219"/>
    </row>
    <row r="159" spans="10:21" ht="30">
      <c r="J159" s="218"/>
      <c r="K159" s="218"/>
      <c r="N159" s="219"/>
      <c r="O159" s="219"/>
      <c r="P159" s="219"/>
      <c r="Q159" s="219"/>
      <c r="R159" s="219"/>
      <c r="S159" s="219"/>
      <c r="T159" s="219"/>
      <c r="U159" s="219"/>
    </row>
    <row r="160" spans="10:21" ht="30">
      <c r="J160" s="218"/>
      <c r="K160" s="218"/>
      <c r="N160" s="219"/>
      <c r="O160" s="219"/>
      <c r="P160" s="219"/>
      <c r="Q160" s="219"/>
      <c r="R160" s="219"/>
      <c r="S160" s="219"/>
      <c r="T160" s="219"/>
      <c r="U160" s="219"/>
    </row>
    <row r="161" spans="10:21" ht="30">
      <c r="J161" s="218"/>
      <c r="K161" s="218"/>
      <c r="N161" s="219"/>
      <c r="O161" s="219"/>
      <c r="P161" s="219"/>
      <c r="Q161" s="219"/>
      <c r="R161" s="219"/>
      <c r="S161" s="219"/>
      <c r="T161" s="219"/>
      <c r="U161" s="219"/>
    </row>
    <row r="162" spans="10:21" ht="30">
      <c r="J162" s="218"/>
      <c r="K162" s="218"/>
      <c r="N162" s="219"/>
      <c r="O162" s="219"/>
      <c r="P162" s="219"/>
      <c r="Q162" s="219"/>
      <c r="R162" s="219"/>
      <c r="S162" s="219"/>
      <c r="T162" s="219"/>
      <c r="U162" s="219"/>
    </row>
    <row r="163" spans="10:21" ht="30">
      <c r="J163" s="218"/>
      <c r="K163" s="218"/>
      <c r="N163" s="219"/>
      <c r="O163" s="219"/>
      <c r="P163" s="219"/>
      <c r="Q163" s="219"/>
      <c r="R163" s="219"/>
      <c r="S163" s="219"/>
      <c r="T163" s="219"/>
      <c r="U163" s="219"/>
    </row>
    <row r="164" spans="10:21" ht="30">
      <c r="J164" s="218"/>
      <c r="K164" s="218"/>
      <c r="N164" s="219"/>
      <c r="O164" s="219"/>
      <c r="P164" s="219"/>
      <c r="Q164" s="219"/>
      <c r="R164" s="219"/>
      <c r="S164" s="219"/>
      <c r="T164" s="219"/>
      <c r="U164" s="219"/>
    </row>
    <row r="165" spans="10:21" ht="30">
      <c r="J165" s="218"/>
      <c r="K165" s="218"/>
      <c r="N165" s="219"/>
      <c r="O165" s="219"/>
      <c r="P165" s="219"/>
      <c r="Q165" s="219"/>
      <c r="R165" s="219"/>
      <c r="S165" s="219"/>
      <c r="T165" s="219"/>
      <c r="U165" s="219"/>
    </row>
    <row r="166" spans="10:21" ht="30">
      <c r="J166" s="218"/>
      <c r="K166" s="218"/>
      <c r="N166" s="219"/>
      <c r="O166" s="219"/>
      <c r="P166" s="219"/>
      <c r="Q166" s="219"/>
      <c r="R166" s="219"/>
      <c r="S166" s="219"/>
      <c r="T166" s="219"/>
      <c r="U166" s="219"/>
    </row>
    <row r="167" spans="10:21" ht="30">
      <c r="J167" s="218"/>
      <c r="K167" s="218"/>
      <c r="N167" s="219"/>
      <c r="O167" s="219"/>
      <c r="P167" s="219"/>
      <c r="Q167" s="219"/>
      <c r="R167" s="219"/>
      <c r="S167" s="219"/>
      <c r="T167" s="219"/>
      <c r="U167" s="219"/>
    </row>
    <row r="168" spans="10:21" ht="30">
      <c r="J168" s="218"/>
      <c r="K168" s="218"/>
      <c r="N168" s="219"/>
      <c r="O168" s="219"/>
      <c r="P168" s="219"/>
      <c r="Q168" s="219"/>
      <c r="R168" s="219"/>
      <c r="S168" s="219"/>
      <c r="T168" s="219"/>
      <c r="U168" s="219"/>
    </row>
    <row r="169" spans="10:21" ht="30">
      <c r="J169" s="218"/>
      <c r="K169" s="218"/>
      <c r="N169" s="219"/>
      <c r="O169" s="219"/>
      <c r="P169" s="219"/>
      <c r="Q169" s="219"/>
      <c r="R169" s="219"/>
      <c r="S169" s="219"/>
      <c r="T169" s="219"/>
      <c r="U169" s="219"/>
    </row>
    <row r="170" spans="10:21" ht="30">
      <c r="J170" s="218"/>
      <c r="K170" s="218"/>
      <c r="N170" s="219"/>
      <c r="O170" s="219"/>
      <c r="P170" s="219"/>
      <c r="Q170" s="219"/>
      <c r="R170" s="219"/>
      <c r="S170" s="219"/>
      <c r="T170" s="219"/>
      <c r="U170" s="219"/>
    </row>
    <row r="171" spans="10:21" ht="30">
      <c r="J171" s="218"/>
      <c r="K171" s="218"/>
      <c r="N171" s="219"/>
      <c r="O171" s="219"/>
      <c r="P171" s="219"/>
      <c r="Q171" s="219"/>
      <c r="R171" s="219"/>
      <c r="S171" s="219"/>
      <c r="T171" s="219"/>
      <c r="U171" s="219"/>
    </row>
    <row r="172" spans="10:21" ht="30">
      <c r="J172" s="218"/>
      <c r="K172" s="218"/>
      <c r="N172" s="219"/>
      <c r="O172" s="219"/>
      <c r="P172" s="219"/>
      <c r="Q172" s="219"/>
      <c r="R172" s="219"/>
      <c r="S172" s="219"/>
      <c r="T172" s="219"/>
      <c r="U172" s="219"/>
    </row>
    <row r="173" spans="14:21" ht="21">
      <c r="N173" s="219"/>
      <c r="O173" s="219"/>
      <c r="P173" s="219"/>
      <c r="Q173" s="219"/>
      <c r="R173" s="219"/>
      <c r="S173" s="219"/>
      <c r="T173" s="219"/>
      <c r="U173" s="219"/>
    </row>
    <row r="174" spans="14:21" ht="21">
      <c r="N174" s="219"/>
      <c r="O174" s="219"/>
      <c r="P174" s="219"/>
      <c r="Q174" s="219"/>
      <c r="R174" s="219"/>
      <c r="S174" s="219"/>
      <c r="T174" s="219"/>
      <c r="U174" s="219"/>
    </row>
    <row r="175" spans="14:21" ht="21">
      <c r="N175" s="219"/>
      <c r="O175" s="219"/>
      <c r="P175" s="219"/>
      <c r="Q175" s="219"/>
      <c r="R175" s="219"/>
      <c r="S175" s="219"/>
      <c r="T175" s="219"/>
      <c r="U175" s="219"/>
    </row>
    <row r="176" spans="14:21" ht="21">
      <c r="N176" s="219"/>
      <c r="O176" s="219"/>
      <c r="P176" s="219"/>
      <c r="Q176" s="219"/>
      <c r="R176" s="219"/>
      <c r="S176" s="219"/>
      <c r="T176" s="219"/>
      <c r="U176" s="219"/>
    </row>
    <row r="177" spans="14:21" ht="21">
      <c r="N177" s="219"/>
      <c r="O177" s="219"/>
      <c r="P177" s="219"/>
      <c r="Q177" s="219"/>
      <c r="R177" s="219"/>
      <c r="S177" s="219"/>
      <c r="T177" s="219"/>
      <c r="U177" s="219"/>
    </row>
    <row r="178" spans="14:21" ht="21">
      <c r="N178" s="219"/>
      <c r="O178" s="219"/>
      <c r="P178" s="219"/>
      <c r="Q178" s="219"/>
      <c r="R178" s="219"/>
      <c r="S178" s="219"/>
      <c r="T178" s="219"/>
      <c r="U178" s="219"/>
    </row>
    <row r="179" spans="14:21" ht="21">
      <c r="N179" s="219"/>
      <c r="O179" s="219"/>
      <c r="P179" s="219"/>
      <c r="Q179" s="219"/>
      <c r="R179" s="219"/>
      <c r="S179" s="219"/>
      <c r="T179" s="219"/>
      <c r="U179" s="219"/>
    </row>
    <row r="180" spans="14:21" ht="21">
      <c r="N180" s="219"/>
      <c r="O180" s="219"/>
      <c r="P180" s="219"/>
      <c r="Q180" s="219"/>
      <c r="R180" s="219"/>
      <c r="S180" s="219"/>
      <c r="T180" s="219"/>
      <c r="U180" s="219"/>
    </row>
    <row r="181" spans="14:21" ht="21">
      <c r="N181" s="219"/>
      <c r="O181" s="219"/>
      <c r="P181" s="219"/>
      <c r="Q181" s="219"/>
      <c r="R181" s="219"/>
      <c r="S181" s="219"/>
      <c r="T181" s="219"/>
      <c r="U181" s="219"/>
    </row>
    <row r="182" spans="14:21" ht="21">
      <c r="N182" s="219"/>
      <c r="O182" s="219"/>
      <c r="P182" s="219"/>
      <c r="Q182" s="219"/>
      <c r="R182" s="219"/>
      <c r="S182" s="219"/>
      <c r="T182" s="219"/>
      <c r="U182" s="219"/>
    </row>
    <row r="183" spans="14:21" ht="21">
      <c r="N183" s="219"/>
      <c r="O183" s="219"/>
      <c r="P183" s="219"/>
      <c r="Q183" s="219"/>
      <c r="R183" s="219"/>
      <c r="S183" s="219"/>
      <c r="T183" s="219"/>
      <c r="U183" s="219"/>
    </row>
    <row r="184" spans="14:21" ht="21">
      <c r="N184" s="219"/>
      <c r="O184" s="219"/>
      <c r="P184" s="219"/>
      <c r="Q184" s="219"/>
      <c r="R184" s="219"/>
      <c r="S184" s="219"/>
      <c r="T184" s="219"/>
      <c r="U184" s="219"/>
    </row>
    <row r="185" spans="14:21" ht="21">
      <c r="N185" s="219"/>
      <c r="O185" s="219"/>
      <c r="P185" s="219"/>
      <c r="Q185" s="219"/>
      <c r="R185" s="219"/>
      <c r="S185" s="219"/>
      <c r="T185" s="219"/>
      <c r="U185" s="219"/>
    </row>
    <row r="186" spans="14:21" ht="21">
      <c r="N186" s="219"/>
      <c r="O186" s="219"/>
      <c r="P186" s="219"/>
      <c r="Q186" s="219"/>
      <c r="R186" s="219"/>
      <c r="S186" s="219"/>
      <c r="T186" s="219"/>
      <c r="U186" s="219"/>
    </row>
    <row r="187" spans="14:21" ht="21">
      <c r="N187" s="219"/>
      <c r="O187" s="219"/>
      <c r="P187" s="219"/>
      <c r="Q187" s="219"/>
      <c r="R187" s="219"/>
      <c r="S187" s="219"/>
      <c r="T187" s="219"/>
      <c r="U187" s="219"/>
    </row>
    <row r="188" spans="14:21" ht="21">
      <c r="N188" s="219"/>
      <c r="O188" s="219"/>
      <c r="P188" s="219"/>
      <c r="Q188" s="219"/>
      <c r="R188" s="219"/>
      <c r="S188" s="219"/>
      <c r="T188" s="219"/>
      <c r="U188" s="219"/>
    </row>
    <row r="189" spans="14:21" ht="21">
      <c r="N189" s="219"/>
      <c r="O189" s="219"/>
      <c r="P189" s="219"/>
      <c r="Q189" s="219"/>
      <c r="R189" s="219"/>
      <c r="S189" s="219"/>
      <c r="T189" s="219"/>
      <c r="U189" s="219"/>
    </row>
    <row r="190" spans="14:21" ht="21">
      <c r="N190" s="219"/>
      <c r="O190" s="219"/>
      <c r="P190" s="219"/>
      <c r="Q190" s="219"/>
      <c r="R190" s="219"/>
      <c r="S190" s="219"/>
      <c r="T190" s="219"/>
      <c r="U190" s="219"/>
    </row>
    <row r="191" spans="14:21" ht="21">
      <c r="N191" s="219"/>
      <c r="O191" s="219"/>
      <c r="P191" s="219"/>
      <c r="Q191" s="219"/>
      <c r="R191" s="219"/>
      <c r="S191" s="219"/>
      <c r="T191" s="219"/>
      <c r="U191" s="219"/>
    </row>
    <row r="192" spans="14:21" ht="21">
      <c r="N192" s="219"/>
      <c r="O192" s="219"/>
      <c r="P192" s="219"/>
      <c r="Q192" s="219"/>
      <c r="R192" s="219"/>
      <c r="S192" s="219"/>
      <c r="T192" s="219"/>
      <c r="U192" s="219"/>
    </row>
    <row r="193" spans="14:21" ht="21">
      <c r="N193" s="219"/>
      <c r="O193" s="219"/>
      <c r="P193" s="219"/>
      <c r="Q193" s="219"/>
      <c r="R193" s="219"/>
      <c r="S193" s="219"/>
      <c r="T193" s="219"/>
      <c r="U193" s="219"/>
    </row>
    <row r="194" spans="14:21" ht="21">
      <c r="N194" s="219"/>
      <c r="O194" s="219"/>
      <c r="P194" s="219"/>
      <c r="Q194" s="219"/>
      <c r="R194" s="219"/>
      <c r="S194" s="219"/>
      <c r="T194" s="219"/>
      <c r="U194" s="219"/>
    </row>
    <row r="195" spans="14:21" ht="21">
      <c r="N195" s="219"/>
      <c r="O195" s="219"/>
      <c r="P195" s="219"/>
      <c r="Q195" s="219"/>
      <c r="R195" s="219"/>
      <c r="S195" s="219"/>
      <c r="T195" s="219"/>
      <c r="U195" s="219"/>
    </row>
    <row r="196" spans="14:21" ht="21">
      <c r="N196" s="219"/>
      <c r="O196" s="219"/>
      <c r="P196" s="219"/>
      <c r="Q196" s="219"/>
      <c r="R196" s="219"/>
      <c r="S196" s="219"/>
      <c r="T196" s="219"/>
      <c r="U196" s="219"/>
    </row>
    <row r="197" spans="14:21" ht="21">
      <c r="N197" s="219"/>
      <c r="O197" s="219"/>
      <c r="P197" s="219"/>
      <c r="Q197" s="219"/>
      <c r="R197" s="219"/>
      <c r="S197" s="219"/>
      <c r="T197" s="219"/>
      <c r="U197" s="219"/>
    </row>
    <row r="198" spans="14:21" ht="21">
      <c r="N198" s="219"/>
      <c r="O198" s="219"/>
      <c r="P198" s="219"/>
      <c r="Q198" s="219"/>
      <c r="R198" s="219"/>
      <c r="S198" s="219"/>
      <c r="T198" s="219"/>
      <c r="U198" s="219"/>
    </row>
    <row r="199" spans="14:21" ht="21">
      <c r="N199" s="219"/>
      <c r="O199" s="219"/>
      <c r="P199" s="219"/>
      <c r="Q199" s="219"/>
      <c r="R199" s="219"/>
      <c r="S199" s="219"/>
      <c r="T199" s="219"/>
      <c r="U199" s="219"/>
    </row>
    <row r="200" spans="14:21" ht="21">
      <c r="N200" s="219"/>
      <c r="O200" s="219"/>
      <c r="P200" s="219"/>
      <c r="Q200" s="219"/>
      <c r="R200" s="219"/>
      <c r="S200" s="219"/>
      <c r="T200" s="219"/>
      <c r="U200" s="219"/>
    </row>
    <row r="201" spans="14:21" ht="21">
      <c r="N201" s="219"/>
      <c r="O201" s="219"/>
      <c r="P201" s="219"/>
      <c r="Q201" s="219"/>
      <c r="R201" s="219"/>
      <c r="S201" s="219"/>
      <c r="T201" s="219"/>
      <c r="U201" s="219"/>
    </row>
    <row r="202" spans="14:21" ht="21">
      <c r="N202" s="219"/>
      <c r="O202" s="219"/>
      <c r="P202" s="219"/>
      <c r="Q202" s="219"/>
      <c r="R202" s="219"/>
      <c r="S202" s="219"/>
      <c r="T202" s="219"/>
      <c r="U202" s="219"/>
    </row>
    <row r="203" spans="14:21" ht="21">
      <c r="N203" s="219"/>
      <c r="O203" s="219"/>
      <c r="P203" s="219"/>
      <c r="Q203" s="219"/>
      <c r="R203" s="219"/>
      <c r="S203" s="219"/>
      <c r="T203" s="219"/>
      <c r="U203" s="219"/>
    </row>
    <row r="204" spans="14:21" ht="21">
      <c r="N204" s="219"/>
      <c r="O204" s="219"/>
      <c r="P204" s="219"/>
      <c r="Q204" s="219"/>
      <c r="R204" s="219"/>
      <c r="S204" s="219"/>
      <c r="T204" s="219"/>
      <c r="U204" s="219"/>
    </row>
    <row r="205" spans="14:21" ht="21">
      <c r="N205" s="219"/>
      <c r="O205" s="219"/>
      <c r="P205" s="219"/>
      <c r="Q205" s="219"/>
      <c r="R205" s="219"/>
      <c r="S205" s="219"/>
      <c r="T205" s="219"/>
      <c r="U205" s="219"/>
    </row>
    <row r="206" spans="14:21" ht="21">
      <c r="N206" s="219"/>
      <c r="O206" s="219"/>
      <c r="P206" s="219"/>
      <c r="Q206" s="219"/>
      <c r="R206" s="219"/>
      <c r="S206" s="219"/>
      <c r="T206" s="219"/>
      <c r="U206" s="219"/>
    </row>
    <row r="207" spans="14:21" ht="21">
      <c r="N207" s="219"/>
      <c r="O207" s="219"/>
      <c r="P207" s="219"/>
      <c r="Q207" s="219"/>
      <c r="R207" s="219"/>
      <c r="S207" s="219"/>
      <c r="T207" s="219"/>
      <c r="U207" s="219"/>
    </row>
    <row r="208" spans="14:21" ht="21">
      <c r="N208" s="219"/>
      <c r="O208" s="219"/>
      <c r="P208" s="219"/>
      <c r="Q208" s="219"/>
      <c r="R208" s="219"/>
      <c r="S208" s="219"/>
      <c r="T208" s="219"/>
      <c r="U208" s="219"/>
    </row>
    <row r="209" spans="14:21" ht="21">
      <c r="N209" s="219"/>
      <c r="O209" s="219"/>
      <c r="P209" s="219"/>
      <c r="Q209" s="219"/>
      <c r="R209" s="219"/>
      <c r="S209" s="219"/>
      <c r="T209" s="219"/>
      <c r="U209" s="219"/>
    </row>
    <row r="210" spans="14:21" ht="21">
      <c r="N210" s="219"/>
      <c r="O210" s="219"/>
      <c r="P210" s="219"/>
      <c r="Q210" s="219"/>
      <c r="R210" s="219"/>
      <c r="S210" s="219"/>
      <c r="T210" s="219"/>
      <c r="U210" s="219"/>
    </row>
    <row r="211" spans="14:21" ht="21">
      <c r="N211" s="219"/>
      <c r="O211" s="219"/>
      <c r="P211" s="219"/>
      <c r="Q211" s="219"/>
      <c r="R211" s="219"/>
      <c r="S211" s="219"/>
      <c r="T211" s="219"/>
      <c r="U211" s="219"/>
    </row>
    <row r="212" spans="14:21" ht="21">
      <c r="N212" s="219"/>
      <c r="O212" s="219"/>
      <c r="P212" s="219"/>
      <c r="Q212" s="219"/>
      <c r="R212" s="219"/>
      <c r="S212" s="219"/>
      <c r="T212" s="219"/>
      <c r="U212" s="219"/>
    </row>
    <row r="213" spans="14:21" ht="21">
      <c r="N213" s="219"/>
      <c r="O213" s="219"/>
      <c r="P213" s="219"/>
      <c r="Q213" s="219"/>
      <c r="R213" s="219"/>
      <c r="S213" s="219"/>
      <c r="T213" s="219"/>
      <c r="U213" s="219"/>
    </row>
  </sheetData>
  <sheetProtection/>
  <mergeCells count="28">
    <mergeCell ref="E5:H5"/>
    <mergeCell ref="I5:J5"/>
    <mergeCell ref="P7:T7"/>
    <mergeCell ref="B14:D14"/>
    <mergeCell ref="G14:J15"/>
    <mergeCell ref="K14:K15"/>
    <mergeCell ref="L14:L15"/>
    <mergeCell ref="H1:L1"/>
    <mergeCell ref="H2:H3"/>
    <mergeCell ref="C4:D4"/>
    <mergeCell ref="E4:H4"/>
    <mergeCell ref="C5:D5"/>
    <mergeCell ref="K28:L28"/>
    <mergeCell ref="G29:I29"/>
    <mergeCell ref="B7:D7"/>
    <mergeCell ref="G7:J8"/>
    <mergeCell ref="K7:K8"/>
    <mergeCell ref="L7:L8"/>
    <mergeCell ref="K29:L29"/>
    <mergeCell ref="A30:L30"/>
    <mergeCell ref="B21:D21"/>
    <mergeCell ref="G21:J22"/>
    <mergeCell ref="K21:K22"/>
    <mergeCell ref="L21:L22"/>
    <mergeCell ref="A27:B29"/>
    <mergeCell ref="C27:D27"/>
    <mergeCell ref="K27:L27"/>
    <mergeCell ref="G28:I28"/>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U9 U23">
    <cfRule type="expression" priority="3" dxfId="3" stopIfTrue="1">
      <formula>T10&lt;&gt;U9</formula>
    </cfRule>
  </conditionalFormatting>
  <conditionalFormatting sqref="T10">
    <cfRule type="expression" priority="4" dxfId="3" stopIfTrue="1">
      <formula>$T$10&lt;&gt;$U$9</formula>
    </cfRule>
  </conditionalFormatting>
  <conditionalFormatting sqref="T11 V9">
    <cfRule type="expression" priority="5" dxfId="5" stopIfTrue="1">
      <formula>$V$9&lt;&gt;$T$11</formula>
    </cfRule>
  </conditionalFormatting>
  <conditionalFormatting sqref="W9 T12:T13">
    <cfRule type="expression" priority="6" dxfId="4" stopIfTrue="1">
      <formula>$W$9&lt;&gt;$T$12</formula>
    </cfRule>
  </conditionalFormatting>
  <conditionalFormatting sqref="U11 V10">
    <cfRule type="expression" priority="7" dxfId="2" stopIfTrue="1">
      <formula>$V$10&lt;&gt;$U$11</formula>
    </cfRule>
  </conditionalFormatting>
  <conditionalFormatting sqref="U12:U13 W10">
    <cfRule type="expression" priority="8" dxfId="1" stopIfTrue="1">
      <formula>$W$10&lt;&gt;$U$12</formula>
    </cfRule>
  </conditionalFormatting>
  <conditionalFormatting sqref="W11 V12:V13">
    <cfRule type="expression" priority="9" dxfId="0" stopIfTrue="1">
      <formula>$W$11&lt;&gt;$V$12</formula>
    </cfRule>
  </conditionalFormatting>
  <conditionalFormatting sqref="U16 T17">
    <cfRule type="expression" priority="10" dxfId="3" stopIfTrue="1">
      <formula>$T$17&lt;&gt;$U$16</formula>
    </cfRule>
  </conditionalFormatting>
  <conditionalFormatting sqref="V16 T18">
    <cfRule type="expression" priority="11" dxfId="5" stopIfTrue="1">
      <formula>$V$16&lt;&gt;$T$18</formula>
    </cfRule>
  </conditionalFormatting>
  <conditionalFormatting sqref="W16 T19:T20">
    <cfRule type="expression" priority="12" dxfId="4" stopIfTrue="1">
      <formula>$W$16&lt;&gt;$T$19</formula>
    </cfRule>
  </conditionalFormatting>
  <conditionalFormatting sqref="V17 U18">
    <cfRule type="expression" priority="13" dxfId="2" stopIfTrue="1">
      <formula>$V$17&lt;&gt;$U$18</formula>
    </cfRule>
  </conditionalFormatting>
  <conditionalFormatting sqref="W17 U19:U20">
    <cfRule type="expression" priority="14" dxfId="1" stopIfTrue="1">
      <formula>$W$17&lt;&gt;$U$19</formula>
    </cfRule>
  </conditionalFormatting>
  <conditionalFormatting sqref="W18 V19:V20">
    <cfRule type="expression" priority="15" dxfId="0" stopIfTrue="1">
      <formula>$W$18&lt;&gt;$V$19</formula>
    </cfRule>
  </conditionalFormatting>
  <conditionalFormatting sqref="V23 T25">
    <cfRule type="expression" priority="16" dxfId="5" stopIfTrue="1">
      <formula>$V$23&lt;&gt;$T$25</formula>
    </cfRule>
  </conditionalFormatting>
  <conditionalFormatting sqref="W23 T26">
    <cfRule type="expression" priority="17" dxfId="4" stopIfTrue="1">
      <formula>$W$23&lt;&gt;$T$26</formula>
    </cfRule>
  </conditionalFormatting>
  <conditionalFormatting sqref="T24">
    <cfRule type="expression" priority="18" dxfId="3" stopIfTrue="1">
      <formula>U23&lt;&gt;T24</formula>
    </cfRule>
  </conditionalFormatting>
  <conditionalFormatting sqref="V24 U25">
    <cfRule type="expression" priority="19" dxfId="2" stopIfTrue="1">
      <formula>$V$24&lt;&gt;$U$25</formula>
    </cfRule>
  </conditionalFormatting>
  <conditionalFormatting sqref="W24 U26">
    <cfRule type="expression" priority="20" dxfId="1" stopIfTrue="1">
      <formula>$W$24&lt;&gt;$U$26</formula>
    </cfRule>
  </conditionalFormatting>
  <conditionalFormatting sqref="W25 V26">
    <cfRule type="expression" priority="21" dxfId="0" stopIfTrue="1">
      <formula>$W$25&lt;&gt;$V$26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14.xml><?xml version="1.0" encoding="utf-8"?>
<worksheet xmlns="http://schemas.openxmlformats.org/spreadsheetml/2006/main" xmlns:r="http://schemas.openxmlformats.org/officeDocument/2006/relationships">
  <dimension ref="A1:IV213"/>
  <sheetViews>
    <sheetView showGridLines="0" showZeros="0" zoomScale="50" zoomScaleNormal="50" workbookViewId="0" topLeftCell="A1">
      <selection activeCell="E4" sqref="E4:H4"/>
    </sheetView>
  </sheetViews>
  <sheetFormatPr defaultColWidth="15.28125" defaultRowHeight="12.75"/>
  <cols>
    <col min="1" max="1" width="10.421875" style="216" customWidth="1"/>
    <col min="2" max="2" width="5.57421875" style="216" customWidth="1"/>
    <col min="3" max="3" width="18.8515625" style="216" customWidth="1"/>
    <col min="4" max="4" width="48.140625" style="216" customWidth="1"/>
    <col min="5" max="5" width="31.7109375" style="216" customWidth="1"/>
    <col min="6" max="6" width="19.28125" style="216" customWidth="1"/>
    <col min="7" max="11" width="18.57421875" style="216" customWidth="1"/>
    <col min="12" max="12" width="18.8515625" style="216" customWidth="1"/>
    <col min="13" max="13" width="4.140625" style="217" customWidth="1"/>
    <col min="14" max="15" width="14.57421875" style="136" customWidth="1"/>
    <col min="16" max="16" width="11.140625" style="210" hidden="1" customWidth="1"/>
    <col min="17" max="17" width="24.8515625" style="210" hidden="1" customWidth="1"/>
    <col min="18" max="18" width="18.8515625" style="210" hidden="1" customWidth="1"/>
    <col min="19" max="25" width="14.57421875" style="210" hidden="1" customWidth="1"/>
    <col min="26" max="26" width="24.421875" style="210" hidden="1" customWidth="1"/>
    <col min="27" max="27" width="20.421875" style="210" hidden="1" customWidth="1"/>
    <col min="28" max="33" width="15.28125" style="210" hidden="1" customWidth="1"/>
    <col min="34" max="205" width="15.28125" style="136" customWidth="1"/>
    <col min="206" max="206" width="3.140625" style="136" customWidth="1"/>
    <col min="207" max="16384" width="15.28125" style="136" customWidth="1"/>
  </cols>
  <sheetData>
    <row r="1" spans="1:256" ht="45.75" customHeight="1">
      <c r="A1" s="132"/>
      <c r="B1" s="132"/>
      <c r="C1" s="132"/>
      <c r="D1" s="132"/>
      <c r="E1" s="132"/>
      <c r="F1" s="132"/>
      <c r="G1" s="132"/>
      <c r="H1" s="317" t="s">
        <v>111</v>
      </c>
      <c r="I1" s="317"/>
      <c r="J1" s="317"/>
      <c r="K1" s="317"/>
      <c r="L1" s="317"/>
      <c r="M1" s="133"/>
      <c r="N1" s="134"/>
      <c r="O1" s="134"/>
      <c r="P1" s="135"/>
      <c r="Q1" s="135"/>
      <c r="R1" s="135"/>
      <c r="S1" s="135"/>
      <c r="T1" s="135"/>
      <c r="U1" s="135"/>
      <c r="V1" s="135"/>
      <c r="W1" s="135"/>
      <c r="X1" s="135"/>
      <c r="Y1" s="135"/>
      <c r="Z1" s="135"/>
      <c r="AA1" s="135"/>
      <c r="AB1" s="135"/>
      <c r="AC1" s="135"/>
      <c r="AD1" s="135"/>
      <c r="AE1" s="135"/>
      <c r="AF1" s="135"/>
      <c r="AG1" s="135"/>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49.5" customHeight="1">
      <c r="A2" s="132"/>
      <c r="B2" s="132"/>
      <c r="C2" s="132"/>
      <c r="D2" s="132"/>
      <c r="E2" s="132"/>
      <c r="F2" s="132"/>
      <c r="G2" s="132"/>
      <c r="H2" s="318"/>
      <c r="I2" s="138" t="s">
        <v>112</v>
      </c>
      <c r="J2" s="138"/>
      <c r="K2" s="139">
        <v>2</v>
      </c>
      <c r="L2" s="140"/>
      <c r="M2" s="133"/>
      <c r="N2" s="134"/>
      <c r="O2" s="134"/>
      <c r="P2" s="141" t="str">
        <f>'[4]vnos podatkov'!$A$6</f>
        <v>OP 8-11 - MINI TENIS</v>
      </c>
      <c r="Q2" s="142"/>
      <c r="R2" s="142"/>
      <c r="S2" s="135"/>
      <c r="T2" s="135"/>
      <c r="U2" s="135"/>
      <c r="V2" s="135"/>
      <c r="W2" s="135"/>
      <c r="X2" s="135"/>
      <c r="Y2" s="135"/>
      <c r="Z2" s="135"/>
      <c r="AA2" s="135"/>
      <c r="AB2" s="135"/>
      <c r="AC2" s="135"/>
      <c r="AD2" s="135"/>
      <c r="AE2" s="135"/>
      <c r="AF2" s="135"/>
      <c r="AG2" s="135"/>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row>
    <row r="3" spans="1:256" ht="49.5" customHeight="1">
      <c r="A3" s="132"/>
      <c r="B3" s="132"/>
      <c r="C3" s="132"/>
      <c r="D3" s="132"/>
      <c r="E3" s="132"/>
      <c r="F3" s="132"/>
      <c r="G3" s="132"/>
      <c r="H3" s="318"/>
      <c r="I3" s="143" t="s">
        <v>113</v>
      </c>
      <c r="J3" s="143"/>
      <c r="K3" s="144"/>
      <c r="L3" s="139">
        <f>'[4]vnos podatkov'!$B$8</f>
        <v>0</v>
      </c>
      <c r="M3" s="133"/>
      <c r="N3" s="134"/>
      <c r="O3" s="134"/>
      <c r="P3" s="145">
        <f>'[4]vnos podatkov'!$A$8</f>
        <v>0</v>
      </c>
      <c r="Q3" s="145">
        <f>'[4]vnos podatkov'!$B$8</f>
        <v>0</v>
      </c>
      <c r="R3" s="145">
        <f>'[4]vnos podatkov'!$A$10</f>
        <v>0</v>
      </c>
      <c r="S3" s="135"/>
      <c r="T3" s="135"/>
      <c r="U3" s="135"/>
      <c r="V3" s="135"/>
      <c r="W3" s="135"/>
      <c r="X3" s="135"/>
      <c r="Y3" s="135"/>
      <c r="Z3" s="135"/>
      <c r="AA3" s="135"/>
      <c r="AB3" s="135"/>
      <c r="AC3" s="135"/>
      <c r="AD3" s="135"/>
      <c r="AE3" s="135"/>
      <c r="AF3" s="135"/>
      <c r="AG3" s="135"/>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row>
    <row r="4" spans="1:256" ht="49.5" customHeight="1">
      <c r="A4" s="132"/>
      <c r="B4" s="132"/>
      <c r="C4" s="319" t="s">
        <v>114</v>
      </c>
      <c r="D4" s="319"/>
      <c r="E4" s="320"/>
      <c r="F4" s="320"/>
      <c r="G4" s="321"/>
      <c r="H4" s="321"/>
      <c r="I4" s="148" t="s">
        <v>115</v>
      </c>
      <c r="J4" s="149"/>
      <c r="K4" s="150"/>
      <c r="L4" s="151"/>
      <c r="M4" s="133"/>
      <c r="N4" s="134"/>
      <c r="O4" s="134"/>
      <c r="P4" s="135"/>
      <c r="Q4" s="135"/>
      <c r="R4" s="135"/>
      <c r="S4" s="135"/>
      <c r="T4" s="135"/>
      <c r="U4" s="135"/>
      <c r="V4" s="135"/>
      <c r="W4" s="135"/>
      <c r="X4" s="135"/>
      <c r="Y4" s="135"/>
      <c r="Z4" s="135"/>
      <c r="AA4" s="135"/>
      <c r="AB4" s="135"/>
      <c r="AC4" s="135"/>
      <c r="AD4" s="135"/>
      <c r="AE4" s="135"/>
      <c r="AF4" s="135"/>
      <c r="AG4" s="135"/>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256" ht="49.5" customHeight="1">
      <c r="A5" s="132"/>
      <c r="B5" s="132"/>
      <c r="C5" s="319" t="s">
        <v>116</v>
      </c>
      <c r="D5" s="319"/>
      <c r="E5" s="320"/>
      <c r="F5" s="320"/>
      <c r="G5" s="321"/>
      <c r="H5" s="321"/>
      <c r="I5" s="322" t="s">
        <v>117</v>
      </c>
      <c r="J5" s="322"/>
      <c r="K5" s="152"/>
      <c r="L5" s="140"/>
      <c r="M5" s="133"/>
      <c r="N5" s="134"/>
      <c r="O5" s="134"/>
      <c r="P5" s="135"/>
      <c r="Q5" s="135"/>
      <c r="R5" s="135"/>
      <c r="S5" s="135"/>
      <c r="T5" s="135"/>
      <c r="U5" s="135"/>
      <c r="V5" s="135"/>
      <c r="W5" s="135"/>
      <c r="X5" s="135"/>
      <c r="Y5" s="135"/>
      <c r="Z5" s="135"/>
      <c r="AA5" s="135"/>
      <c r="AB5" s="135"/>
      <c r="AC5" s="135"/>
      <c r="AD5" s="135"/>
      <c r="AE5" s="135"/>
      <c r="AF5" s="135"/>
      <c r="AG5" s="135"/>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row>
    <row r="6" spans="1:256" ht="31.5" customHeight="1" thickBot="1">
      <c r="A6" s="132"/>
      <c r="B6" s="132"/>
      <c r="C6" s="146"/>
      <c r="D6" s="146"/>
      <c r="E6" s="147"/>
      <c r="F6" s="147"/>
      <c r="G6" s="147"/>
      <c r="H6" s="147"/>
      <c r="I6" s="148"/>
      <c r="J6" s="148"/>
      <c r="K6" s="152"/>
      <c r="L6" s="140"/>
      <c r="M6" s="133"/>
      <c r="N6" s="134"/>
      <c r="O6" s="134"/>
      <c r="P6" s="135"/>
      <c r="Q6" s="135"/>
      <c r="R6" s="135"/>
      <c r="S6" s="135"/>
      <c r="T6" s="135"/>
      <c r="U6" s="135"/>
      <c r="V6" s="135"/>
      <c r="W6" s="135"/>
      <c r="X6" s="135"/>
      <c r="Y6" s="135"/>
      <c r="Z6" s="135"/>
      <c r="AA6" s="135"/>
      <c r="AB6" s="135"/>
      <c r="AC6" s="135"/>
      <c r="AD6" s="135"/>
      <c r="AE6" s="135"/>
      <c r="AF6" s="135"/>
      <c r="AG6" s="135"/>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59" customFormat="1" ht="49.5" customHeight="1" thickBot="1">
      <c r="A7" s="132"/>
      <c r="B7" s="132"/>
      <c r="C7" s="153" t="s">
        <v>136</v>
      </c>
      <c r="D7" s="154"/>
      <c r="E7" s="155"/>
      <c r="F7" s="156"/>
      <c r="G7" s="309"/>
      <c r="H7" s="309"/>
      <c r="I7" s="309"/>
      <c r="J7" s="309"/>
      <c r="K7" s="310" t="s">
        <v>119</v>
      </c>
      <c r="L7" s="310" t="s">
        <v>120</v>
      </c>
      <c r="M7" s="133"/>
      <c r="N7" s="158"/>
      <c r="O7" s="158"/>
      <c r="P7" s="314" t="s">
        <v>121</v>
      </c>
      <c r="Q7" s="315"/>
      <c r="R7" s="315"/>
      <c r="S7" s="315"/>
      <c r="T7" s="316"/>
      <c r="U7" s="145"/>
      <c r="V7" s="145"/>
      <c r="W7" s="145"/>
      <c r="X7" s="145"/>
      <c r="Y7" s="145"/>
      <c r="Z7" s="145"/>
      <c r="AA7" s="145"/>
      <c r="AB7" s="145"/>
      <c r="AC7" s="145"/>
      <c r="AD7" s="145"/>
      <c r="AE7" s="145"/>
      <c r="AF7" s="145"/>
      <c r="AG7" s="145"/>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c r="IR7" s="158"/>
      <c r="IS7" s="158"/>
      <c r="IT7" s="158"/>
      <c r="IU7" s="158"/>
      <c r="IV7" s="158"/>
    </row>
    <row r="8" spans="1:256" s="166" customFormat="1" ht="40.5" customHeight="1">
      <c r="A8" s="132"/>
      <c r="B8" s="132"/>
      <c r="C8" s="160" t="s">
        <v>122</v>
      </c>
      <c r="D8" s="160" t="s">
        <v>8</v>
      </c>
      <c r="E8" s="160" t="s">
        <v>9</v>
      </c>
      <c r="F8" s="160" t="s">
        <v>3</v>
      </c>
      <c r="G8" s="309"/>
      <c r="H8" s="309"/>
      <c r="I8" s="309"/>
      <c r="J8" s="309"/>
      <c r="K8" s="310"/>
      <c r="L8" s="310"/>
      <c r="M8" s="133"/>
      <c r="N8" s="161" t="s">
        <v>123</v>
      </c>
      <c r="O8" s="162"/>
      <c r="P8" s="163" t="s">
        <v>122</v>
      </c>
      <c r="Q8" s="163" t="s">
        <v>8</v>
      </c>
      <c r="R8" s="163" t="s">
        <v>9</v>
      </c>
      <c r="S8" s="163" t="s">
        <v>3</v>
      </c>
      <c r="T8" s="164"/>
      <c r="U8" s="164"/>
      <c r="V8" s="164"/>
      <c r="W8" s="164"/>
      <c r="X8" s="163"/>
      <c r="Y8" s="163" t="s">
        <v>122</v>
      </c>
      <c r="Z8" s="163" t="s">
        <v>8</v>
      </c>
      <c r="AA8" s="163" t="s">
        <v>9</v>
      </c>
      <c r="AB8" s="163" t="s">
        <v>3</v>
      </c>
      <c r="AC8" s="163"/>
      <c r="AD8" s="163"/>
      <c r="AE8" s="163"/>
      <c r="AF8" s="163"/>
      <c r="AG8" s="165" t="s">
        <v>124</v>
      </c>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row>
    <row r="9" spans="1:256" ht="72" customHeight="1">
      <c r="A9" s="167">
        <v>20</v>
      </c>
      <c r="B9" s="168">
        <v>1</v>
      </c>
      <c r="C9" s="169">
        <f>UPPER(IF($A9="","",VLOOKUP($A9,'[4]m round robin žrebna lista'!$A$7:$R$128,2)))</f>
      </c>
      <c r="D9" s="170" t="s">
        <v>78</v>
      </c>
      <c r="E9" s="170" t="s">
        <v>182</v>
      </c>
      <c r="F9" s="171">
        <f>UPPER(IF($A9="","",VLOOKUP($A9,'[4]m round robin žrebna lista'!$A$7:$R$128,5)))</f>
      </c>
      <c r="G9" s="172"/>
      <c r="H9" s="173" t="s">
        <v>125</v>
      </c>
      <c r="I9" s="173" t="s">
        <v>125</v>
      </c>
      <c r="J9" s="173"/>
      <c r="K9" s="194" t="s">
        <v>126</v>
      </c>
      <c r="L9" s="174">
        <v>3</v>
      </c>
      <c r="M9" s="175">
        <f>IF($A9="","",VLOOKUP($A9,'[4]m round robin žrebna lista'!$A$7:$R$128,14))</f>
        <v>0</v>
      </c>
      <c r="N9" s="174">
        <f>IF(L9="","",IF(L9=1,8,IF(L9=2,6,IF(L9=3,4,2))))</f>
        <v>4</v>
      </c>
      <c r="O9" s="135"/>
      <c r="P9" s="176">
        <f>UPPER(IF($A9="","",VLOOKUP($A9,'[4]m round robin žrebna lista'!$A$7:$R$128,2)))</f>
      </c>
      <c r="Q9" s="176">
        <f>UPPER(IF($A9="","",VLOOKUP($A9,'[4]m round robin žrebna lista'!$A$7:$R$128,3)))</f>
      </c>
      <c r="R9" s="176">
        <f>PROPER(IF($A9="","",VLOOKUP($A9,'[4]m round robin žrebna lista'!$A$7:$R$128,4)))</f>
      </c>
      <c r="S9" s="176">
        <f>UPPER(IF($A9="","",VLOOKUP($A9,'[4]m round robin žrebna lista'!$A$7:$R$128,5)))</f>
      </c>
      <c r="T9" s="177"/>
      <c r="U9" s="178"/>
      <c r="V9" s="178"/>
      <c r="W9" s="178"/>
      <c r="X9" s="142"/>
      <c r="Y9" s="176">
        <f>UPPER(IF($A9="","",VLOOKUP($A9,'[4]m round robin žrebna lista'!$A$7:$R$128,2)))</f>
      </c>
      <c r="Z9" s="176">
        <f>UPPER(IF($A9="","",VLOOKUP($A9,'[4]m round robin žrebna lista'!$A$7:$R$128,3)))</f>
      </c>
      <c r="AA9" s="176">
        <f>PROPER(IF($A9="","",VLOOKUP($A9,'[4]m round robin žrebna lista'!$A$7:$R$128,4)))</f>
      </c>
      <c r="AB9" s="176">
        <f>UPPER(IF($A9="","",VLOOKUP($A9,'[4]m round robin žrebna lista'!$A$7:$R$128,5)))</f>
      </c>
      <c r="AC9" s="177"/>
      <c r="AD9" s="178">
        <f>IF(U9="","",IF(U9="1bb","1bb",IF(U9="2bb","2bb",IF(U9=1,$M10,0))))</f>
      </c>
      <c r="AE9" s="178">
        <f>IF(V9="","",IF(V9="1bb","1bb",IF(V9="3bb","3bb",IF(V9=1,$M11,0))))</f>
      </c>
      <c r="AF9" s="178">
        <f>IF(W9="","",IF(W9="1bb","1bb",IF(W9="4bb","4bb",IF(W9=1,$M12,0))))</f>
      </c>
      <c r="AG9" s="179">
        <f>SUM(AD9:AF9)</f>
        <v>0</v>
      </c>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row>
    <row r="10" spans="1:256" ht="72" customHeight="1">
      <c r="A10" s="167">
        <v>11</v>
      </c>
      <c r="B10" s="168">
        <v>2</v>
      </c>
      <c r="C10" s="169">
        <f>UPPER(IF($A10="","",VLOOKUP($A10,'[4]m round robin žrebna lista'!$A$7:$R$128,2)))</f>
      </c>
      <c r="D10" s="170" t="s">
        <v>183</v>
      </c>
      <c r="E10" s="170" t="s">
        <v>184</v>
      </c>
      <c r="F10" s="171">
        <f>UPPER(IF($A10="","",VLOOKUP($A10,'[4]m round robin žrebna lista'!$A$7:$R$128,5)))</f>
      </c>
      <c r="G10" s="173" t="s">
        <v>27</v>
      </c>
      <c r="H10" s="172"/>
      <c r="I10" s="173" t="s">
        <v>125</v>
      </c>
      <c r="J10" s="173"/>
      <c r="K10" s="174">
        <v>1</v>
      </c>
      <c r="L10" s="174">
        <v>2</v>
      </c>
      <c r="M10" s="175">
        <f>IF($A10="","",VLOOKUP($A10,'[4]m round robin žrebna lista'!$A$7:$R$128,14))</f>
        <v>0</v>
      </c>
      <c r="N10" s="174">
        <f>IF(L10="","",IF(L10=1,8,IF(L10=2,6,IF(L10=3,4,2))))</f>
        <v>6</v>
      </c>
      <c r="O10" s="135"/>
      <c r="P10" s="176">
        <f>UPPER(IF($A10="","",VLOOKUP($A10,'[4]m round robin žrebna lista'!$A$7:$R$128,2)))</f>
      </c>
      <c r="Q10" s="176">
        <f>UPPER(IF($A10="","",VLOOKUP($A10,'[4]m round robin žrebna lista'!$A$7:$R$128,3)))</f>
      </c>
      <c r="R10" s="176">
        <f>PROPER(IF($A10="","",VLOOKUP($A10,'[4]m round robin žrebna lista'!$A$7:$R$128,4)))</f>
      </c>
      <c r="S10" s="176">
        <f>UPPER(IF($A10="","",VLOOKUP($A10,'[4]m round robin žrebna lista'!$A$7:$R$128,5)))</f>
      </c>
      <c r="T10" s="178"/>
      <c r="U10" s="177"/>
      <c r="V10" s="178"/>
      <c r="W10" s="178"/>
      <c r="X10" s="142"/>
      <c r="Y10" s="176">
        <f>UPPER(IF($A10="","",VLOOKUP($A10,'[4]m round robin žrebna lista'!$A$7:$R$128,2)))</f>
      </c>
      <c r="Z10" s="176">
        <f>UPPER(IF($A10="","",VLOOKUP($A10,'[4]m round robin žrebna lista'!$A$7:$R$128,3)))</f>
      </c>
      <c r="AA10" s="176">
        <f>PROPER(IF($A10="","",VLOOKUP($A10,'[4]m round robin žrebna lista'!$A$7:$R$128,4)))</f>
      </c>
      <c r="AB10" s="176">
        <f>UPPER(IF($A10="","",VLOOKUP($A10,'[4]m round robin žrebna lista'!$A$7:$R$128,5)))</f>
      </c>
      <c r="AC10" s="178">
        <f>IF(T10="","",IF(T10="1bb","1bb",IF(T10="2bb","2bb",IF(T10=1,0,M9))))</f>
      </c>
      <c r="AD10" s="177"/>
      <c r="AE10" s="178">
        <f>IF(V10="","",IF(V10="2bb","2bb",IF(V10="3bb","3bb",IF(V10=2,M11,0))))</f>
      </c>
      <c r="AF10" s="178">
        <f>IF(W10="","",IF(W10="2bb","2bb",IF(W10="4bb","4bb",IF(W10=2,M12,0))))</f>
      </c>
      <c r="AG10" s="179">
        <f>SUM(AC10:AF10)</f>
        <v>0</v>
      </c>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ht="72" customHeight="1">
      <c r="A11" s="167">
        <v>13</v>
      </c>
      <c r="B11" s="180">
        <v>3</v>
      </c>
      <c r="C11" s="169">
        <f>UPPER(IF($A11="","",VLOOKUP($A11,'[4]m round robin žrebna lista'!$A$7:$R$128,2)))</f>
      </c>
      <c r="D11" s="170" t="s">
        <v>185</v>
      </c>
      <c r="E11" s="170" t="s">
        <v>186</v>
      </c>
      <c r="F11" s="171">
        <f>UPPER(IF($A11="","",VLOOKUP($A11,'[4]m round robin žrebna lista'!$A$7:$R$128,5)))</f>
      </c>
      <c r="G11" s="173" t="s">
        <v>27</v>
      </c>
      <c r="H11" s="173" t="s">
        <v>27</v>
      </c>
      <c r="I11" s="172"/>
      <c r="J11" s="173"/>
      <c r="K11" s="174">
        <v>2</v>
      </c>
      <c r="L11" s="174">
        <v>1</v>
      </c>
      <c r="M11" s="175">
        <f>IF($A11="","",VLOOKUP($A11,'[4]m round robin žrebna lista'!$A$7:$R$128,14))</f>
        <v>0</v>
      </c>
      <c r="N11" s="174">
        <f>IF(L11="","",IF(L11=1,8,IF(L11=2,6,IF(L11=3,4,2))))</f>
        <v>8</v>
      </c>
      <c r="O11" s="135"/>
      <c r="P11" s="176">
        <f>UPPER(IF($A11="","",VLOOKUP($A11,'[4]m round robin žrebna lista'!$A$7:$R$128,2)))</f>
      </c>
      <c r="Q11" s="176">
        <f>UPPER(IF($A11="","",VLOOKUP($A11,'[4]m round robin žrebna lista'!$A$7:$R$128,3)))</f>
      </c>
      <c r="R11" s="176">
        <f>PROPER(IF($A11="","",VLOOKUP($A11,'[4]m round robin žrebna lista'!$A$7:$R$128,4)))</f>
      </c>
      <c r="S11" s="176">
        <f>UPPER(IF($A11="","",VLOOKUP($A11,'[4]m round robin žrebna lista'!$A$7:$R$128,5)))</f>
      </c>
      <c r="T11" s="178"/>
      <c r="U11" s="178"/>
      <c r="V11" s="177"/>
      <c r="W11" s="178"/>
      <c r="X11" s="142"/>
      <c r="Y11" s="176">
        <f>UPPER(IF($A11="","",VLOOKUP($A11,'[4]m round robin žrebna lista'!$A$7:$R$128,2)))</f>
      </c>
      <c r="Z11" s="176">
        <f>UPPER(IF($A11="","",VLOOKUP($A11,'[4]m round robin žrebna lista'!$A$7:$R$128,3)))</f>
      </c>
      <c r="AA11" s="176">
        <f>PROPER(IF($A11="","",VLOOKUP($A11,'[4]m round robin žrebna lista'!$A$7:$R$128,4)))</f>
      </c>
      <c r="AB11" s="176">
        <f>UPPER(IF($A11="","",VLOOKUP($A11,'[4]m round robin žrebna lista'!$A$7:$R$128,5)))</f>
      </c>
      <c r="AC11" s="178">
        <f>IF(T11="","",IF(T11="1bb","1bb",IF(T11="3bb","3bb",IF(T11=1,0,M9))))</f>
      </c>
      <c r="AD11" s="178">
        <f>IF(U11="","",IF(U11="2bb","2bb",IF(U11="3bb","3bb",IF(U11=2,0,M10))))</f>
      </c>
      <c r="AE11" s="177"/>
      <c r="AF11" s="178">
        <f>IF(W11="","",IF(W11="3bb","3bb",IF(W11="4bb","4bb",IF(W11=3,M12,0))))</f>
      </c>
      <c r="AG11" s="179">
        <f>SUM(AC11:AF11)</f>
        <v>0</v>
      </c>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row>
    <row r="12" spans="1:256" ht="72" customHeight="1">
      <c r="A12" s="167"/>
      <c r="B12" s="168">
        <v>4</v>
      </c>
      <c r="C12" s="169">
        <f>UPPER(IF($A12="","",VLOOKUP($A12,'[4]m round robin žrebna lista'!$A$7:$R$128,2)))</f>
      </c>
      <c r="D12" s="170">
        <f>UPPER(IF($A12="","",VLOOKUP($A12,'[4]m round robin žrebna lista'!$A$7:$R$128,3)))</f>
      </c>
      <c r="E12" s="170">
        <f>PROPER(IF($A12="","",VLOOKUP($A12,'[4]m round robin žrebna lista'!$A$7:$R$128,4)))</f>
      </c>
      <c r="F12" s="171">
        <f>UPPER(IF($A12="","",VLOOKUP($A12,'[4]m round robin žrebna lista'!$A$7:$R$128,5)))</f>
      </c>
      <c r="G12" s="173"/>
      <c r="H12" s="173"/>
      <c r="I12" s="173"/>
      <c r="J12" s="172"/>
      <c r="K12" s="174"/>
      <c r="L12" s="174"/>
      <c r="M12" s="175">
        <f>IF($A12="","",VLOOKUP($A12,'[4]m round robin žrebna lista'!$A$7:$R$128,14))</f>
      </c>
      <c r="N12" s="174">
        <f>IF(L12="","",IF(L12=1,8,IF(L12=2,6,IF(L12=3,4,2))))</f>
      </c>
      <c r="O12" s="135"/>
      <c r="P12" s="176">
        <f>UPPER(IF($A12="","",VLOOKUP($A12,'[4]m round robin žrebna lista'!$A$7:$R$128,2)))</f>
      </c>
      <c r="Q12" s="176">
        <f>UPPER(IF($A12="","",VLOOKUP($A12,'[4]m round robin žrebna lista'!$A$7:$R$128,3)))</f>
      </c>
      <c r="R12" s="176">
        <f>PROPER(IF($A12="","",VLOOKUP($A12,'[4]m round robin žrebna lista'!$A$7:$R$128,4)))</f>
      </c>
      <c r="S12" s="176">
        <f>UPPER(IF($A12="","",VLOOKUP($A12,'[4]m round robin žrebna lista'!$A$7:$R$128,5)))</f>
      </c>
      <c r="T12" s="178"/>
      <c r="U12" s="178"/>
      <c r="V12" s="178"/>
      <c r="W12" s="177"/>
      <c r="X12" s="142"/>
      <c r="Y12" s="176">
        <f>UPPER(IF($A12="","",VLOOKUP($A12,'[4]m round robin žrebna lista'!$A$7:$R$128,2)))</f>
      </c>
      <c r="Z12" s="176">
        <f>UPPER(IF($A12="","",VLOOKUP($A12,'[4]m round robin žrebna lista'!$A$7:$R$128,3)))</f>
      </c>
      <c r="AA12" s="176">
        <f>PROPER(IF($A12="","",VLOOKUP($A12,'[4]m round robin žrebna lista'!$A$7:$R$128,4)))</f>
      </c>
      <c r="AB12" s="176">
        <f>UPPER(IF($A12="","",VLOOKUP($A12,'[4]m round robin žrebna lista'!$A$7:$R$128,5)))</f>
      </c>
      <c r="AC12" s="178">
        <f>IF(T12="","",IF(T12="1bb","1bb",IF(T12="4bb","4bb",IF(T12=1,0,M9))))</f>
      </c>
      <c r="AD12" s="178">
        <f>IF(U12="","",IF(U12="2bb","2bb",IF(U12="4bb","4bb",IF(U12=2,0,M10))))</f>
      </c>
      <c r="AE12" s="178">
        <f>IF(V12="","",IF(V12="3bb","3bb",IF(V12="4bb","4bb",IF(V12=3,0,M11))))</f>
      </c>
      <c r="AF12" s="177"/>
      <c r="AG12" s="179">
        <f>SUM(AC12:AF12)</f>
        <v>0</v>
      </c>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row>
    <row r="13" spans="1:256" ht="34.5" customHeight="1" thickBot="1">
      <c r="A13" s="195"/>
      <c r="B13" s="196"/>
      <c r="C13" s="197"/>
      <c r="D13" s="198"/>
      <c r="E13" s="198"/>
      <c r="F13" s="199"/>
      <c r="G13" s="200"/>
      <c r="H13" s="200"/>
      <c r="I13" s="200"/>
      <c r="J13" s="201"/>
      <c r="K13" s="202"/>
      <c r="L13" s="202"/>
      <c r="M13" s="175"/>
      <c r="N13" s="202"/>
      <c r="O13" s="135"/>
      <c r="P13" s="142"/>
      <c r="Q13" s="142"/>
      <c r="R13" s="142"/>
      <c r="S13" s="142"/>
      <c r="T13" s="164"/>
      <c r="U13" s="164"/>
      <c r="V13" s="164"/>
      <c r="W13" s="192"/>
      <c r="X13" s="142"/>
      <c r="Y13" s="142"/>
      <c r="Z13" s="142"/>
      <c r="AA13" s="142"/>
      <c r="AB13" s="142"/>
      <c r="AC13" s="164"/>
      <c r="AD13" s="164"/>
      <c r="AE13" s="164"/>
      <c r="AF13" s="192"/>
      <c r="AG13" s="163"/>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row>
    <row r="14" spans="1:256" ht="49.5" customHeight="1" thickBot="1">
      <c r="A14" s="157"/>
      <c r="B14" s="157"/>
      <c r="C14" s="153" t="s">
        <v>142</v>
      </c>
      <c r="D14" s="154"/>
      <c r="E14" s="155"/>
      <c r="F14" s="156"/>
      <c r="G14" s="309"/>
      <c r="H14" s="309"/>
      <c r="I14" s="309"/>
      <c r="J14" s="309"/>
      <c r="K14" s="310" t="s">
        <v>119</v>
      </c>
      <c r="L14" s="310" t="s">
        <v>120</v>
      </c>
      <c r="M14" s="133"/>
      <c r="N14" s="134"/>
      <c r="O14" s="134"/>
      <c r="P14" s="135"/>
      <c r="Q14" s="135"/>
      <c r="R14" s="135"/>
      <c r="S14" s="135"/>
      <c r="T14" s="135"/>
      <c r="U14" s="135"/>
      <c r="V14" s="135"/>
      <c r="W14" s="135"/>
      <c r="X14" s="135"/>
      <c r="Y14" s="135"/>
      <c r="Z14" s="135"/>
      <c r="AA14" s="135"/>
      <c r="AB14" s="135"/>
      <c r="AC14" s="135"/>
      <c r="AD14" s="135"/>
      <c r="AE14" s="135"/>
      <c r="AF14" s="135"/>
      <c r="AG14" s="135"/>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row>
    <row r="15" spans="1:256" s="166" customFormat="1" ht="40.5" customHeight="1">
      <c r="A15" s="157"/>
      <c r="B15" s="157"/>
      <c r="C15" s="160" t="s">
        <v>122</v>
      </c>
      <c r="D15" s="160" t="s">
        <v>8</v>
      </c>
      <c r="E15" s="193" t="s">
        <v>9</v>
      </c>
      <c r="F15" s="160" t="s">
        <v>3</v>
      </c>
      <c r="G15" s="309"/>
      <c r="H15" s="309"/>
      <c r="I15" s="309"/>
      <c r="J15" s="309"/>
      <c r="K15" s="310"/>
      <c r="L15" s="310"/>
      <c r="M15" s="133"/>
      <c r="N15" s="161" t="s">
        <v>123</v>
      </c>
      <c r="O15" s="162"/>
      <c r="P15" s="163" t="s">
        <v>122</v>
      </c>
      <c r="Q15" s="163" t="s">
        <v>8</v>
      </c>
      <c r="R15" s="163" t="s">
        <v>9</v>
      </c>
      <c r="S15" s="163" t="s">
        <v>3</v>
      </c>
      <c r="T15" s="164"/>
      <c r="U15" s="161"/>
      <c r="V15" s="161"/>
      <c r="W15" s="161"/>
      <c r="X15" s="161"/>
      <c r="Y15" s="163" t="s">
        <v>122</v>
      </c>
      <c r="Z15" s="163" t="s">
        <v>8</v>
      </c>
      <c r="AA15" s="163" t="s">
        <v>9</v>
      </c>
      <c r="AB15" s="163" t="s">
        <v>3</v>
      </c>
      <c r="AC15" s="163"/>
      <c r="AD15" s="163"/>
      <c r="AE15" s="163"/>
      <c r="AF15" s="163"/>
      <c r="AG15" s="165" t="s">
        <v>124</v>
      </c>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pans="1:256" ht="72.75" customHeight="1">
      <c r="A16" s="167"/>
      <c r="B16" s="168">
        <v>1</v>
      </c>
      <c r="C16" s="169">
        <f>UPPER(IF($A16="","",VLOOKUP($A16,'[4]m round robin žrebna lista'!$A$7:$R$128,2)))</f>
      </c>
      <c r="D16" s="170">
        <f>UPPER(IF($A16="","",VLOOKUP($A16,'[4]m round robin žrebna lista'!$A$7:$R$128,3)))</f>
      </c>
      <c r="E16" s="170">
        <f>PROPER(IF($A16="","",VLOOKUP($A16,'[4]m round robin žrebna lista'!$A$7:$R$128,4)))</f>
      </c>
      <c r="F16" s="171">
        <f>UPPER(IF($A16="","",VLOOKUP($A16,'[4]m round robin žrebna lista'!$A$7:$R$128,5)))</f>
      </c>
      <c r="G16" s="172"/>
      <c r="H16" s="173"/>
      <c r="I16" s="173"/>
      <c r="J16" s="173"/>
      <c r="K16" s="174"/>
      <c r="L16" s="174"/>
      <c r="M16" s="175">
        <f>IF($A16="","",VLOOKUP($A16,'[4]m round robin žrebna lista'!$A$7:$R$128,14))</f>
      </c>
      <c r="N16" s="174">
        <f>IF(L16="","",IF(L16=1,8,IF(L16=2,6,IF(L16=3,4,2))))</f>
      </c>
      <c r="O16" s="135"/>
      <c r="P16" s="176">
        <f>UPPER(IF($A16="","",VLOOKUP($A16,'[4]m round robin žrebna lista'!$A$7:$R$128,2)))</f>
      </c>
      <c r="Q16" s="176">
        <f>UPPER(IF($A16="","",VLOOKUP($A16,'[4]m round robin žrebna lista'!$A$7:$R$128,3)))</f>
      </c>
      <c r="R16" s="176">
        <f>PROPER(IF($A16="","",VLOOKUP($A16,'[4]m round robin žrebna lista'!$A$7:$R$128,4)))</f>
      </c>
      <c r="S16" s="176">
        <f>UPPER(IF($A16="","",VLOOKUP($A16,'[4]m round robin žrebna lista'!$A$7:$R$128,5)))</f>
      </c>
      <c r="T16" s="177"/>
      <c r="U16" s="178"/>
      <c r="V16" s="178"/>
      <c r="W16" s="178"/>
      <c r="X16" s="135"/>
      <c r="Y16" s="176">
        <f>UPPER(IF($A16="","",VLOOKUP($A16,'[4]m round robin žrebna lista'!$A$7:$R$128,2)))</f>
      </c>
      <c r="Z16" s="176">
        <f>UPPER(IF($A16="","",VLOOKUP($A16,'[4]m round robin žrebna lista'!$A$7:$R$128,3)))</f>
      </c>
      <c r="AA16" s="176">
        <f>PROPER(IF($A16="","",VLOOKUP($A16,'[4]m round robin žrebna lista'!$A$7:$R$128,4)))</f>
      </c>
      <c r="AB16" s="176">
        <f>UPPER(IF($A16="","",VLOOKUP($A16,'[4]m round robin žrebna lista'!$A$7:$R$128,5)))</f>
      </c>
      <c r="AC16" s="177"/>
      <c r="AD16" s="178">
        <f>IF(U16="","",IF(U16="1bb","1bb",IF(U16="2bb","2bb",IF(U16=1,$M17,0))))</f>
      </c>
      <c r="AE16" s="178">
        <f>IF(V16="","",IF(V16="1bb","1bb",IF(V16="3bb","3bb",IF(V16=1,$M18,0))))</f>
      </c>
      <c r="AF16" s="178">
        <f>IF(W16="","",IF(W16="1bb","1bb",IF(W16="4bb","4bb",IF(W16=1,$M19,0))))</f>
      </c>
      <c r="AG16" s="179">
        <f>SUM(AD16:AF16)</f>
        <v>0</v>
      </c>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row>
    <row r="17" spans="1:256" ht="72.75" customHeight="1">
      <c r="A17" s="167"/>
      <c r="B17" s="168">
        <v>2</v>
      </c>
      <c r="C17" s="169">
        <f>UPPER(IF($A17="","",VLOOKUP($A17,'[4]m round robin žrebna lista'!$A$7:$R$128,2)))</f>
      </c>
      <c r="D17" s="170">
        <f>UPPER(IF($A17="","",VLOOKUP($A17,'[4]m round robin žrebna lista'!$A$7:$R$128,3)))</f>
      </c>
      <c r="E17" s="170">
        <f>PROPER(IF($A17="","",VLOOKUP($A17,'[4]m round robin žrebna lista'!$A$7:$R$128,4)))</f>
      </c>
      <c r="F17" s="171">
        <f>UPPER(IF($A17="","",VLOOKUP($A17,'[4]m round robin žrebna lista'!$A$7:$R$128,5)))</f>
      </c>
      <c r="G17" s="173"/>
      <c r="H17" s="172"/>
      <c r="I17" s="173"/>
      <c r="J17" s="173"/>
      <c r="K17" s="174"/>
      <c r="L17" s="174"/>
      <c r="M17" s="175">
        <f>IF($A17="","",VLOOKUP($A17,'[4]m round robin žrebna lista'!$A$7:$R$128,14))</f>
      </c>
      <c r="N17" s="174">
        <f>IF(L17="","",IF(L17=1,8,IF(L17=2,6,IF(L17=3,4,2))))</f>
      </c>
      <c r="O17" s="135"/>
      <c r="P17" s="176">
        <f>UPPER(IF($A17="","",VLOOKUP($A17,'[4]m round robin žrebna lista'!$A$7:$R$128,2)))</f>
      </c>
      <c r="Q17" s="176">
        <f>UPPER(IF($A17="","",VLOOKUP($A17,'[4]m round robin žrebna lista'!$A$7:$R$128,3)))</f>
      </c>
      <c r="R17" s="176">
        <f>PROPER(IF($A17="","",VLOOKUP($A17,'[4]m round robin žrebna lista'!$A$7:$R$128,4)))</f>
      </c>
      <c r="S17" s="176">
        <f>UPPER(IF($A17="","",VLOOKUP($A17,'[4]m round robin žrebna lista'!$A$7:$R$128,5)))</f>
      </c>
      <c r="T17" s="178"/>
      <c r="U17" s="177"/>
      <c r="V17" s="178"/>
      <c r="W17" s="178"/>
      <c r="X17" s="135"/>
      <c r="Y17" s="176">
        <f>UPPER(IF($A17="","",VLOOKUP($A17,'[4]m round robin žrebna lista'!$A$7:$R$128,2)))</f>
      </c>
      <c r="Z17" s="176">
        <f>UPPER(IF($A17="","",VLOOKUP($A17,'[4]m round robin žrebna lista'!$A$7:$R$128,3)))</f>
      </c>
      <c r="AA17" s="176">
        <f>PROPER(IF($A17="","",VLOOKUP($A17,'[4]m round robin žrebna lista'!$A$7:$R$128,4)))</f>
      </c>
      <c r="AB17" s="176">
        <f>UPPER(IF($A17="","",VLOOKUP($A17,'[4]m round robin žrebna lista'!$A$7:$R$128,5)))</f>
      </c>
      <c r="AC17" s="178">
        <f>IF(T17="","",IF(T17="1bb","1bb",IF(T17="2bb","2bb",IF(T17=1,0,M16))))</f>
      </c>
      <c r="AD17" s="177"/>
      <c r="AE17" s="178">
        <f>IF(V17="","",IF(V17="2bb","2bb",IF(V17="3bb","3bb",IF(V17=2,M18,0))))</f>
      </c>
      <c r="AF17" s="178">
        <f>IF(W17="","",IF(W17="2bb","2bb",IF(W17="4bb","4bb",IF(W17=2,M19,0))))</f>
      </c>
      <c r="AG17" s="179">
        <f>SUM(AC17:AF17)</f>
        <v>0</v>
      </c>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row>
    <row r="18" spans="1:256" ht="72.75" customHeight="1">
      <c r="A18" s="167"/>
      <c r="B18" s="168">
        <v>3</v>
      </c>
      <c r="C18" s="169">
        <f>UPPER(IF($A18="","",VLOOKUP($A18,'[4]m round robin žrebna lista'!$A$7:$R$128,2)))</f>
      </c>
      <c r="D18" s="170">
        <f>UPPER(IF($A18="","",VLOOKUP($A18,'[4]m round robin žrebna lista'!$A$7:$R$128,3)))</f>
      </c>
      <c r="E18" s="170">
        <f>PROPER(IF($A18="","",VLOOKUP($A18,'[4]m round robin žrebna lista'!$A$7:$R$128,4)))</f>
      </c>
      <c r="F18" s="171">
        <f>UPPER(IF($A18="","",VLOOKUP($A18,'[4]m round robin žrebna lista'!$A$7:$R$128,5)))</f>
      </c>
      <c r="G18" s="173"/>
      <c r="H18" s="173"/>
      <c r="I18" s="172"/>
      <c r="J18" s="173"/>
      <c r="K18" s="174"/>
      <c r="L18" s="174"/>
      <c r="M18" s="175">
        <f>IF($A18="","",VLOOKUP($A18,'[4]m round robin žrebna lista'!$A$7:$R$128,14))</f>
      </c>
      <c r="N18" s="174">
        <f>IF(L18="","",IF(L18=1,8,IF(L18=2,6,IF(L18=3,4,2))))</f>
      </c>
      <c r="O18" s="135"/>
      <c r="P18" s="176">
        <f>UPPER(IF($A18="","",VLOOKUP($A18,'[4]m round robin žrebna lista'!$A$7:$R$128,2)))</f>
      </c>
      <c r="Q18" s="176">
        <f>UPPER(IF($A18="","",VLOOKUP($A18,'[4]m round robin žrebna lista'!$A$7:$R$128,3)))</f>
      </c>
      <c r="R18" s="176">
        <f>PROPER(IF($A18="","",VLOOKUP($A18,'[4]m round robin žrebna lista'!$A$7:$R$128,4)))</f>
      </c>
      <c r="S18" s="176">
        <f>UPPER(IF($A18="","",VLOOKUP($A18,'[4]m round robin žrebna lista'!$A$7:$R$128,5)))</f>
      </c>
      <c r="T18" s="178"/>
      <c r="U18" s="178"/>
      <c r="V18" s="177"/>
      <c r="W18" s="178"/>
      <c r="X18" s="135"/>
      <c r="Y18" s="176">
        <f>UPPER(IF($A18="","",VLOOKUP($A18,'[4]m round robin žrebna lista'!$A$7:$R$128,2)))</f>
      </c>
      <c r="Z18" s="176">
        <f>UPPER(IF($A18="","",VLOOKUP($A18,'[4]m round robin žrebna lista'!$A$7:$R$128,3)))</f>
      </c>
      <c r="AA18" s="176">
        <f>PROPER(IF($A18="","",VLOOKUP($A18,'[4]m round robin žrebna lista'!$A$7:$R$128,4)))</f>
      </c>
      <c r="AB18" s="176">
        <f>UPPER(IF($A18="","",VLOOKUP($A18,'[4]m round robin žrebna lista'!$A$7:$R$128,5)))</f>
      </c>
      <c r="AC18" s="178">
        <f>IF(T18="","",IF(T18="1bb","1bb",IF(T18="3bb","3bb",IF(T18=1,0,M16))))</f>
      </c>
      <c r="AD18" s="178">
        <f>IF(U18="","",IF(U18="2bb","2bb",IF(U18="3bb","3bb",IF(U18=2,0,M17))))</f>
      </c>
      <c r="AE18" s="177"/>
      <c r="AF18" s="178">
        <f>IF(W18="","",IF(W18="3bb","3bb",IF(W18="4bb","4bb",IF(W18=3,M19,0))))</f>
      </c>
      <c r="AG18" s="179">
        <f>SUM(AC18:AF18)</f>
        <v>0</v>
      </c>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c r="IU18" s="134"/>
      <c r="IV18" s="134"/>
    </row>
    <row r="19" spans="1:256" ht="72.75" customHeight="1">
      <c r="A19" s="167"/>
      <c r="B19" s="168">
        <v>4</v>
      </c>
      <c r="C19" s="169">
        <f>UPPER(IF($A19="","",VLOOKUP($A19,'[4]m round robin žrebna lista'!$A$7:$R$128,2)))</f>
      </c>
      <c r="D19" s="170">
        <f>UPPER(IF($A19="","",VLOOKUP($A19,'[4]m round robin žrebna lista'!$A$7:$R$128,3)))</f>
      </c>
      <c r="E19" s="170">
        <f>PROPER(IF($A19="","",VLOOKUP($A19,'[4]m round robin žrebna lista'!$A$7:$R$128,4)))</f>
      </c>
      <c r="F19" s="171">
        <f>UPPER(IF($A19="","",VLOOKUP($A19,'[4]m round robin žrebna lista'!$A$7:$R$128,5)))</f>
      </c>
      <c r="G19" s="173"/>
      <c r="H19" s="173"/>
      <c r="I19" s="173"/>
      <c r="J19" s="172"/>
      <c r="K19" s="174"/>
      <c r="L19" s="174"/>
      <c r="M19" s="175">
        <f>IF($A19="","",VLOOKUP($A19,'[4]m round robin žrebna lista'!$A$7:$R$128,14))</f>
      </c>
      <c r="N19" s="174">
        <f>IF(L19="","",IF(L19=1,8,IF(L19=2,6,IF(L19=3,4,2))))</f>
      </c>
      <c r="O19" s="135"/>
      <c r="P19" s="176">
        <f>UPPER(IF($A19="","",VLOOKUP($A19,'[4]m round robin žrebna lista'!$A$7:$R$128,2)))</f>
      </c>
      <c r="Q19" s="176">
        <f>UPPER(IF($A19="","",VLOOKUP($A19,'[4]m round robin žrebna lista'!$A$7:$R$128,3)))</f>
      </c>
      <c r="R19" s="176">
        <f>PROPER(IF($A19="","",VLOOKUP($A19,'[4]m round robin žrebna lista'!$A$7:$R$128,4)))</f>
      </c>
      <c r="S19" s="176">
        <f>UPPER(IF($A19="","",VLOOKUP($A19,'[4]m round robin žrebna lista'!$A$7:$R$128,5)))</f>
      </c>
      <c r="T19" s="178"/>
      <c r="U19" s="178"/>
      <c r="V19" s="178"/>
      <c r="W19" s="177"/>
      <c r="X19" s="135"/>
      <c r="Y19" s="176">
        <f>UPPER(IF($A19="","",VLOOKUP($A19,'[4]m round robin žrebna lista'!$A$7:$R$128,2)))</f>
      </c>
      <c r="Z19" s="176">
        <f>UPPER(IF($A19="","",VLOOKUP($A19,'[4]m round robin žrebna lista'!$A$7:$R$128,3)))</f>
      </c>
      <c r="AA19" s="176">
        <f>PROPER(IF($A19="","",VLOOKUP($A19,'[4]m round robin žrebna lista'!$A$7:$R$128,4)))</f>
      </c>
      <c r="AB19" s="176">
        <f>UPPER(IF($A19="","",VLOOKUP($A19,'[4]m round robin žrebna lista'!$A$7:$R$128,5)))</f>
      </c>
      <c r="AC19" s="178">
        <f>IF(T19="","",IF(T19="1bb","1bb",IF(T19="4bb","4bb",IF(T19=1,0,M16))))</f>
      </c>
      <c r="AD19" s="178">
        <f>IF(U19="","",IF(U19="2bb","2bb",IF(U19="4bb","4bb",IF(U19=2,0,M17))))</f>
      </c>
      <c r="AE19" s="178">
        <f>IF(V19="","",IF(V19="3bb","3bb",IF(V19="4bb","4bb",IF(V19=3,0,M18))))</f>
      </c>
      <c r="AF19" s="177"/>
      <c r="AG19" s="179">
        <f>SUM(AC19:AE19)</f>
        <v>0</v>
      </c>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row>
    <row r="20" spans="1:256" ht="29.25" customHeight="1" thickBot="1">
      <c r="A20" s="195"/>
      <c r="B20" s="196"/>
      <c r="C20" s="197"/>
      <c r="D20" s="198"/>
      <c r="E20" s="198"/>
      <c r="F20" s="199"/>
      <c r="G20" s="200"/>
      <c r="H20" s="200"/>
      <c r="I20" s="200"/>
      <c r="J20" s="201"/>
      <c r="K20" s="202"/>
      <c r="L20" s="202"/>
      <c r="M20" s="175"/>
      <c r="N20" s="202"/>
      <c r="O20" s="135"/>
      <c r="P20" s="142"/>
      <c r="Q20" s="142"/>
      <c r="R20" s="142"/>
      <c r="S20" s="142"/>
      <c r="T20" s="164"/>
      <c r="U20" s="164"/>
      <c r="V20" s="164"/>
      <c r="W20" s="192"/>
      <c r="X20" s="135"/>
      <c r="Y20" s="142"/>
      <c r="Z20" s="142"/>
      <c r="AA20" s="142"/>
      <c r="AB20" s="142"/>
      <c r="AC20" s="164"/>
      <c r="AD20" s="164"/>
      <c r="AE20" s="164"/>
      <c r="AF20" s="192"/>
      <c r="AG20" s="163"/>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row>
    <row r="21" spans="1:256" ht="49.5" customHeight="1" thickBot="1">
      <c r="A21" s="309"/>
      <c r="B21" s="309"/>
      <c r="C21" s="153" t="s">
        <v>143</v>
      </c>
      <c r="D21" s="154"/>
      <c r="E21" s="155"/>
      <c r="F21" s="156"/>
      <c r="G21" s="309"/>
      <c r="H21" s="309"/>
      <c r="I21" s="309"/>
      <c r="J21" s="309"/>
      <c r="K21" s="310" t="s">
        <v>119</v>
      </c>
      <c r="L21" s="310" t="s">
        <v>120</v>
      </c>
      <c r="M21" s="133"/>
      <c r="N21" s="134"/>
      <c r="O21" s="134"/>
      <c r="P21" s="135"/>
      <c r="Q21" s="135"/>
      <c r="R21" s="135"/>
      <c r="S21" s="135"/>
      <c r="T21" s="135"/>
      <c r="U21" s="135"/>
      <c r="V21" s="135"/>
      <c r="W21" s="135"/>
      <c r="X21" s="135"/>
      <c r="Y21" s="135"/>
      <c r="Z21" s="135"/>
      <c r="AA21" s="135"/>
      <c r="AB21" s="135"/>
      <c r="AC21" s="135"/>
      <c r="AD21" s="135"/>
      <c r="AE21" s="135"/>
      <c r="AF21" s="135"/>
      <c r="AG21" s="135"/>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row>
    <row r="22" spans="1:256" s="166" customFormat="1" ht="40.5" customHeight="1">
      <c r="A22" s="309"/>
      <c r="B22" s="309"/>
      <c r="C22" s="160" t="s">
        <v>122</v>
      </c>
      <c r="D22" s="160" t="s">
        <v>8</v>
      </c>
      <c r="E22" s="193" t="s">
        <v>9</v>
      </c>
      <c r="F22" s="160" t="s">
        <v>3</v>
      </c>
      <c r="G22" s="309"/>
      <c r="H22" s="309"/>
      <c r="I22" s="309"/>
      <c r="J22" s="309"/>
      <c r="K22" s="310"/>
      <c r="L22" s="310"/>
      <c r="M22" s="133"/>
      <c r="N22" s="161" t="s">
        <v>123</v>
      </c>
      <c r="O22" s="162"/>
      <c r="P22" s="163" t="s">
        <v>122</v>
      </c>
      <c r="Q22" s="163" t="s">
        <v>8</v>
      </c>
      <c r="R22" s="163" t="s">
        <v>9</v>
      </c>
      <c r="S22" s="163" t="s">
        <v>3</v>
      </c>
      <c r="T22" s="164"/>
      <c r="U22" s="161"/>
      <c r="V22" s="161"/>
      <c r="W22" s="161"/>
      <c r="X22" s="161"/>
      <c r="Y22" s="163" t="s">
        <v>122</v>
      </c>
      <c r="Z22" s="163" t="s">
        <v>8</v>
      </c>
      <c r="AA22" s="163" t="s">
        <v>9</v>
      </c>
      <c r="AB22" s="163" t="s">
        <v>3</v>
      </c>
      <c r="AC22" s="163"/>
      <c r="AD22" s="163"/>
      <c r="AE22" s="163"/>
      <c r="AF22" s="163"/>
      <c r="AG22" s="165" t="s">
        <v>124</v>
      </c>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spans="1:256" ht="72.75" customHeight="1">
      <c r="A23" s="167"/>
      <c r="B23" s="168">
        <v>1</v>
      </c>
      <c r="C23" s="169">
        <f>UPPER(IF($A23="","",VLOOKUP($A23,'[4]m round robin žrebna lista'!$A$7:$R$128,2)))</f>
      </c>
      <c r="D23" s="170">
        <f>UPPER(IF($A23="","",VLOOKUP($A23,'[4]m round robin žrebna lista'!$A$7:$R$128,3)))</f>
      </c>
      <c r="E23" s="170">
        <f>PROPER(IF($A23="","",VLOOKUP($A23,'[4]m round robin žrebna lista'!$A$7:$R$128,4)))</f>
      </c>
      <c r="F23" s="171">
        <f>UPPER(IF($A23="","",VLOOKUP($A23,'[4]m round robin žrebna lista'!$A$7:$R$128,5)))</f>
      </c>
      <c r="G23" s="172"/>
      <c r="H23" s="173"/>
      <c r="I23" s="173"/>
      <c r="J23" s="173"/>
      <c r="K23" s="174"/>
      <c r="L23" s="174"/>
      <c r="M23" s="175">
        <f>IF($A23="","",VLOOKUP($A23,'[4]m round robin žrebna lista'!$A$7:$R$128,14))</f>
      </c>
      <c r="N23" s="174">
        <f>IF(L23="","",IF(L23=1,8,IF(L23=2,6,IF(L23=3,4,2))))</f>
      </c>
      <c r="O23" s="135"/>
      <c r="P23" s="176">
        <f>UPPER(IF($A23="","",VLOOKUP($A23,'[4]m round robin žrebna lista'!$A$7:$R$128,2)))</f>
      </c>
      <c r="Q23" s="176">
        <f>UPPER(IF($A23="","",VLOOKUP($A23,'[4]m round robin žrebna lista'!$A$7:$R$128,3)))</f>
      </c>
      <c r="R23" s="176">
        <f>PROPER(IF($A23="","",VLOOKUP($A23,'[4]m round robin žrebna lista'!$A$7:$R$128,4)))</f>
      </c>
      <c r="S23" s="176">
        <f>UPPER(IF($A23="","",VLOOKUP($A23,'[4]m round robin žrebna lista'!$A$7:$R$128,5)))</f>
      </c>
      <c r="T23" s="177"/>
      <c r="U23" s="178"/>
      <c r="V23" s="178"/>
      <c r="W23" s="178"/>
      <c r="X23" s="135"/>
      <c r="Y23" s="176">
        <f>UPPER(IF($A23="","",VLOOKUP($A23,'[4]m round robin žrebna lista'!$A$7:$R$128,2)))</f>
      </c>
      <c r="Z23" s="176">
        <f>UPPER(IF($A23="","",VLOOKUP($A23,'[4]m round robin žrebna lista'!$A$7:$R$128,3)))</f>
      </c>
      <c r="AA23" s="176">
        <f>PROPER(IF($A23="","",VLOOKUP($A23,'[4]m round robin žrebna lista'!$A$7:$R$128,4)))</f>
      </c>
      <c r="AB23" s="176">
        <f>UPPER(IF($A23="","",VLOOKUP($A23,'[4]m round robin žrebna lista'!$A$7:$R$128,5)))</f>
      </c>
      <c r="AC23" s="177"/>
      <c r="AD23" s="178">
        <f>IF(U23="","",IF(U23="1bb","1bb",IF(U23="2bb","2bb",IF(U23=1,$M24,0))))</f>
      </c>
      <c r="AE23" s="178">
        <f>IF(V23="","",IF(V23="1bb","1bb",IF(V23="3bb","3bb",IF(V23=1,$M25,0))))</f>
      </c>
      <c r="AF23" s="178">
        <f>IF(W23="","",IF(W23="1bb","1bb",IF(W23="4bb","4bb",IF(W23=1,$M26,0))))</f>
      </c>
      <c r="AG23" s="179">
        <f>SUM(AD23:AF23)</f>
        <v>0</v>
      </c>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c r="IV23" s="134"/>
    </row>
    <row r="24" spans="1:256" ht="72.75" customHeight="1">
      <c r="A24" s="167"/>
      <c r="B24" s="168">
        <v>2</v>
      </c>
      <c r="C24" s="169">
        <f>UPPER(IF($A24="","",VLOOKUP($A24,'[4]m round robin žrebna lista'!$A$7:$R$128,2)))</f>
      </c>
      <c r="D24" s="170">
        <f>UPPER(IF($A24="","",VLOOKUP($A24,'[4]m round robin žrebna lista'!$A$7:$R$128,3)))</f>
      </c>
      <c r="E24" s="170">
        <f>PROPER(IF($A24="","",VLOOKUP($A24,'[4]m round robin žrebna lista'!$A$7:$R$128,4)))</f>
      </c>
      <c r="F24" s="171">
        <f>UPPER(IF($A24="","",VLOOKUP($A24,'[4]m round robin žrebna lista'!$A$7:$R$128,5)))</f>
      </c>
      <c r="G24" s="173"/>
      <c r="H24" s="172"/>
      <c r="I24" s="173"/>
      <c r="J24" s="173"/>
      <c r="K24" s="174"/>
      <c r="L24" s="174"/>
      <c r="M24" s="175">
        <f>IF($A24="","",VLOOKUP($A24,'[4]m round robin žrebna lista'!$A$7:$R$128,14))</f>
      </c>
      <c r="N24" s="174">
        <f>IF(L24="","",IF(L24=1,8,IF(L24=2,6,IF(L24=3,4,2))))</f>
      </c>
      <c r="O24" s="135"/>
      <c r="P24" s="176">
        <f>UPPER(IF($A24="","",VLOOKUP($A24,'[4]m round robin žrebna lista'!$A$7:$R$128,2)))</f>
      </c>
      <c r="Q24" s="176">
        <f>UPPER(IF($A24="","",VLOOKUP($A24,'[4]m round robin žrebna lista'!$A$7:$R$128,3)))</f>
      </c>
      <c r="R24" s="176">
        <f>PROPER(IF($A24="","",VLOOKUP($A24,'[4]m round robin žrebna lista'!$A$7:$R$128,4)))</f>
      </c>
      <c r="S24" s="176">
        <f>UPPER(IF($A24="","",VLOOKUP($A24,'[4]m round robin žrebna lista'!$A$7:$R$128,5)))</f>
      </c>
      <c r="T24" s="178"/>
      <c r="U24" s="177"/>
      <c r="V24" s="178"/>
      <c r="W24" s="178"/>
      <c r="X24" s="135"/>
      <c r="Y24" s="176">
        <f>UPPER(IF($A24="","",VLOOKUP($A24,'[4]m round robin žrebna lista'!$A$7:$R$128,2)))</f>
      </c>
      <c r="Z24" s="176">
        <f>UPPER(IF($A24="","",VLOOKUP($A24,'[4]m round robin žrebna lista'!$A$7:$R$128,3)))</f>
      </c>
      <c r="AA24" s="176">
        <f>PROPER(IF($A24="","",VLOOKUP($A24,'[4]m round robin žrebna lista'!$A$7:$R$128,4)))</f>
      </c>
      <c r="AB24" s="176">
        <f>UPPER(IF($A24="","",VLOOKUP($A24,'[4]m round robin žrebna lista'!$A$7:$R$128,5)))</f>
      </c>
      <c r="AC24" s="178">
        <f>IF(T24="","",IF(T24="1bb","1bb",IF(T24="2bb","2bb",IF(T24=1,0,M23))))</f>
      </c>
      <c r="AD24" s="177"/>
      <c r="AE24" s="178">
        <f>IF(V24="","",IF(V24="2bb","2bb",IF(V24="3bb","3bb",IF(V24=2,M25,0))))</f>
      </c>
      <c r="AF24" s="178">
        <f>IF(W24="","",IF(W24="2bb","2bb",IF(W24="4bb","4bb",IF(W24=2,M26,0))))</f>
      </c>
      <c r="AG24" s="179">
        <f>SUM(AC24:AF24)</f>
        <v>0</v>
      </c>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row>
    <row r="25" spans="1:256" ht="72.75" customHeight="1">
      <c r="A25" s="167"/>
      <c r="B25" s="168">
        <v>3</v>
      </c>
      <c r="C25" s="169">
        <f>UPPER(IF($A25="","",VLOOKUP($A25,'[4]m round robin žrebna lista'!$A$7:$R$128,2)))</f>
      </c>
      <c r="D25" s="170">
        <f>UPPER(IF($A25="","",VLOOKUP($A25,'[4]m round robin žrebna lista'!$A$7:$R$128,3)))</f>
      </c>
      <c r="E25" s="170">
        <f>PROPER(IF($A25="","",VLOOKUP($A25,'[4]m round robin žrebna lista'!$A$7:$R$128,4)))</f>
      </c>
      <c r="F25" s="171">
        <f>UPPER(IF($A25="","",VLOOKUP($A25,'[4]m round robin žrebna lista'!$A$7:$R$128,5)))</f>
      </c>
      <c r="G25" s="173"/>
      <c r="H25" s="173"/>
      <c r="I25" s="172"/>
      <c r="J25" s="173"/>
      <c r="K25" s="174"/>
      <c r="L25" s="174"/>
      <c r="M25" s="175">
        <f>IF($A25="","",VLOOKUP($A25,'[4]m round robin žrebna lista'!$A$7:$R$128,14))</f>
      </c>
      <c r="N25" s="174">
        <f>IF(L25="","",IF(L25=1,8,IF(L25=2,6,IF(L25=3,4,2))))</f>
      </c>
      <c r="O25" s="135"/>
      <c r="P25" s="176">
        <f>UPPER(IF($A25="","",VLOOKUP($A25,'[4]m round robin žrebna lista'!$A$7:$R$128,2)))</f>
      </c>
      <c r="Q25" s="176">
        <f>UPPER(IF($A25="","",VLOOKUP($A25,'[4]m round robin žrebna lista'!$A$7:$R$128,3)))</f>
      </c>
      <c r="R25" s="176">
        <f>PROPER(IF($A25="","",VLOOKUP($A25,'[4]m round robin žrebna lista'!$A$7:$R$128,4)))</f>
      </c>
      <c r="S25" s="176">
        <f>UPPER(IF($A25="","",VLOOKUP($A25,'[4]m round robin žrebna lista'!$A$7:$R$128,5)))</f>
      </c>
      <c r="T25" s="178"/>
      <c r="U25" s="178"/>
      <c r="V25" s="177"/>
      <c r="W25" s="178"/>
      <c r="X25" s="135"/>
      <c r="Y25" s="176">
        <f>UPPER(IF($A25="","",VLOOKUP($A25,'[4]m round robin žrebna lista'!$A$7:$R$128,2)))</f>
      </c>
      <c r="Z25" s="176">
        <f>UPPER(IF($A25="","",VLOOKUP($A25,'[4]m round robin žrebna lista'!$A$7:$R$128,3)))</f>
      </c>
      <c r="AA25" s="176">
        <f>PROPER(IF($A25="","",VLOOKUP($A25,'[4]m round robin žrebna lista'!$A$7:$R$128,4)))</f>
      </c>
      <c r="AB25" s="176">
        <f>UPPER(IF($A25="","",VLOOKUP($A25,'[4]m round robin žrebna lista'!$A$7:$R$128,5)))</f>
      </c>
      <c r="AC25" s="178">
        <f>IF(T25="","",IF(T25="1bb","1bb",IF(T25="3bb","3bb",IF(T25=1,0,M23))))</f>
      </c>
      <c r="AD25" s="178">
        <f>IF(U25="","",IF(U25="2bb","2bb",IF(U25="3bb","3bb",IF(U25=2,0,M24))))</f>
      </c>
      <c r="AE25" s="177"/>
      <c r="AF25" s="178">
        <f>IF(W25="","",IF(W25="3bb","3bb",IF(W25="4bb","4bb",IF(W25=3,M26,0))))</f>
      </c>
      <c r="AG25" s="179">
        <f>SUM(AC25:AF25)</f>
        <v>0</v>
      </c>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256" ht="72.75" customHeight="1">
      <c r="A26" s="167"/>
      <c r="B26" s="168">
        <v>4</v>
      </c>
      <c r="C26" s="169">
        <f>UPPER(IF($A26="","",VLOOKUP($A26,'[4]m round robin žrebna lista'!$A$7:$R$128,2)))</f>
      </c>
      <c r="D26" s="170">
        <f>UPPER(IF($A26="","",VLOOKUP($A26,'[4]m round robin žrebna lista'!$A$7:$R$128,3)))</f>
      </c>
      <c r="E26" s="170">
        <f>PROPER(IF($A26="","",VLOOKUP($A26,'[4]m round robin žrebna lista'!$A$7:$R$128,4)))</f>
      </c>
      <c r="F26" s="171">
        <f>UPPER(IF($A26="","",VLOOKUP($A26,'[4]m round robin žrebna lista'!$A$7:$R$128,5)))</f>
      </c>
      <c r="G26" s="173"/>
      <c r="H26" s="173"/>
      <c r="I26" s="173"/>
      <c r="J26" s="172"/>
      <c r="K26" s="174"/>
      <c r="L26" s="174"/>
      <c r="M26" s="175">
        <f>IF($A26="","",VLOOKUP($A26,'[4]m round robin žrebna lista'!$A$7:$R$128,14))</f>
      </c>
      <c r="N26" s="174">
        <f>IF(L26="","",IF(L26=1,8,IF(L26=2,6,IF(L26=3,4,2))))</f>
      </c>
      <c r="O26" s="135"/>
      <c r="P26" s="176">
        <f>UPPER(IF($A26="","",VLOOKUP($A26,'[4]m round robin žrebna lista'!$A$7:$R$128,2)))</f>
      </c>
      <c r="Q26" s="176">
        <f>UPPER(IF($A26="","",VLOOKUP($A26,'[4]m round robin žrebna lista'!$A$7:$R$128,3)))</f>
      </c>
      <c r="R26" s="176">
        <f>PROPER(IF($A26="","",VLOOKUP($A26,'[4]m round robin žrebna lista'!$A$7:$R$128,4)))</f>
      </c>
      <c r="S26" s="176">
        <f>UPPER(IF($A26="","",VLOOKUP($A26,'[4]m round robin žrebna lista'!$A$7:$R$128,5)))</f>
      </c>
      <c r="T26" s="178"/>
      <c r="U26" s="178"/>
      <c r="V26" s="178"/>
      <c r="W26" s="177"/>
      <c r="X26" s="135"/>
      <c r="Y26" s="176">
        <f>UPPER(IF($A26="","",VLOOKUP($A26,'[4]m round robin žrebna lista'!$A$7:$R$128,2)))</f>
      </c>
      <c r="Z26" s="176">
        <f>UPPER(IF($A26="","",VLOOKUP($A26,'[4]m round robin žrebna lista'!$A$7:$R$128,3)))</f>
      </c>
      <c r="AA26" s="176">
        <f>PROPER(IF($A26="","",VLOOKUP($A26,'[4]m round robin žrebna lista'!$A$7:$R$128,4)))</f>
      </c>
      <c r="AB26" s="176">
        <f>UPPER(IF($A26="","",VLOOKUP($A26,'[4]m round robin žrebna lista'!$A$7:$R$128,5)))</f>
      </c>
      <c r="AC26" s="178">
        <f>IF(T26="","",IF(T26="1bb","1bb",IF(T26="4bb","4bb",IF(T26=1,0,M23))))</f>
      </c>
      <c r="AD26" s="178">
        <f>IF(U26="","",IF(U26="2bb","2bb",IF(U26="4bb","4bb",IF(U26=2,0,M24))))</f>
      </c>
      <c r="AE26" s="178">
        <f>IF(V26="","",IF(V26="3bb","3bb",IF(V26="4bb","4bb",IF(V26=3,0,M25))))</f>
      </c>
      <c r="AF26" s="177"/>
      <c r="AG26" s="179">
        <f>SUM(AC26:AE26)</f>
        <v>0</v>
      </c>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row>
    <row r="27" spans="1:256" ht="67.5" customHeight="1">
      <c r="A27" s="308"/>
      <c r="B27" s="308"/>
      <c r="C27" s="311"/>
      <c r="D27" s="311"/>
      <c r="E27" s="132"/>
      <c r="F27" s="203" t="s">
        <v>130</v>
      </c>
      <c r="G27" s="204"/>
      <c r="H27" s="204"/>
      <c r="I27" s="204"/>
      <c r="J27" s="205" t="s">
        <v>131</v>
      </c>
      <c r="K27" s="312"/>
      <c r="L27" s="312"/>
      <c r="M27" s="133"/>
      <c r="N27" s="134"/>
      <c r="O27" s="134"/>
      <c r="P27" s="135"/>
      <c r="Q27" s="135"/>
      <c r="R27" s="135"/>
      <c r="S27" s="135"/>
      <c r="T27" s="135"/>
      <c r="U27" s="135"/>
      <c r="V27" s="135"/>
      <c r="W27" s="135"/>
      <c r="X27" s="135"/>
      <c r="Y27" s="135"/>
      <c r="Z27" s="135"/>
      <c r="AA27" s="135"/>
      <c r="AB27" s="135"/>
      <c r="AC27" s="135"/>
      <c r="AD27" s="135"/>
      <c r="AE27" s="135"/>
      <c r="AF27" s="135"/>
      <c r="AG27" s="135"/>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row>
    <row r="28" spans="1:256" s="159" customFormat="1" ht="49.5" customHeight="1">
      <c r="A28" s="308"/>
      <c r="B28" s="308"/>
      <c r="C28" s="206" t="s">
        <v>132</v>
      </c>
      <c r="D28" s="132"/>
      <c r="E28" s="132"/>
      <c r="F28" s="207" t="s">
        <v>133</v>
      </c>
      <c r="G28" s="313" t="str">
        <f>'[4]vnos podatkov'!$E$10</f>
        <v>ANJA REGENT</v>
      </c>
      <c r="H28" s="313" t="str">
        <f>'[4]vnos podatkov'!$E$10</f>
        <v>ANJA REGENT</v>
      </c>
      <c r="I28" s="313" t="str">
        <f>'[4]vnos podatkov'!$E$10</f>
        <v>ANJA REGENT</v>
      </c>
      <c r="J28" s="205" t="s">
        <v>131</v>
      </c>
      <c r="K28" s="307"/>
      <c r="L28" s="307"/>
      <c r="M28" s="133"/>
      <c r="N28" s="158"/>
      <c r="O28" s="158"/>
      <c r="P28" s="208"/>
      <c r="Q28" s="208"/>
      <c r="R28" s="208"/>
      <c r="S28" s="208"/>
      <c r="T28" s="208"/>
      <c r="U28" s="208"/>
      <c r="V28" s="208"/>
      <c r="W28" s="208"/>
      <c r="X28" s="208"/>
      <c r="Y28" s="208"/>
      <c r="Z28" s="208"/>
      <c r="AA28" s="208"/>
      <c r="AB28" s="208"/>
      <c r="AC28" s="208"/>
      <c r="AD28" s="208"/>
      <c r="AE28" s="208"/>
      <c r="AF28" s="208"/>
      <c r="AG28" s="20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c r="GW28" s="158"/>
      <c r="GX28" s="158"/>
      <c r="GY28" s="158"/>
      <c r="GZ28" s="158"/>
      <c r="HA28" s="158"/>
      <c r="HB28" s="158"/>
      <c r="HC28" s="158"/>
      <c r="HD28" s="158"/>
      <c r="HE28" s="158"/>
      <c r="HF28" s="158"/>
      <c r="HG28" s="158"/>
      <c r="HH28" s="158"/>
      <c r="HI28" s="158"/>
      <c r="HJ28" s="158"/>
      <c r="HK28" s="158"/>
      <c r="HL28" s="158"/>
      <c r="HM28" s="158"/>
      <c r="HN28" s="158"/>
      <c r="HO28" s="158"/>
      <c r="HP28" s="158"/>
      <c r="HQ28" s="158"/>
      <c r="HR28" s="158"/>
      <c r="HS28" s="158"/>
      <c r="HT28" s="158"/>
      <c r="HU28" s="158"/>
      <c r="HV28" s="158"/>
      <c r="HW28" s="158"/>
      <c r="HX28" s="158"/>
      <c r="HY28" s="158"/>
      <c r="HZ28" s="158"/>
      <c r="IA28" s="158"/>
      <c r="IB28" s="158"/>
      <c r="IC28" s="158"/>
      <c r="ID28" s="158"/>
      <c r="IE28" s="158"/>
      <c r="IF28" s="158"/>
      <c r="IG28" s="158"/>
      <c r="IH28" s="158"/>
      <c r="II28" s="158"/>
      <c r="IJ28" s="158"/>
      <c r="IK28" s="158"/>
      <c r="IL28" s="158"/>
      <c r="IM28" s="158"/>
      <c r="IN28" s="158"/>
      <c r="IO28" s="158"/>
      <c r="IP28" s="158"/>
      <c r="IQ28" s="158"/>
      <c r="IR28" s="158"/>
      <c r="IS28" s="158"/>
      <c r="IT28" s="158"/>
      <c r="IU28" s="158"/>
      <c r="IV28" s="158"/>
    </row>
    <row r="29" spans="1:13" ht="49.5" customHeight="1">
      <c r="A29" s="308"/>
      <c r="B29" s="308"/>
      <c r="C29" s="209" t="s">
        <v>134</v>
      </c>
      <c r="D29" s="132"/>
      <c r="E29" s="132"/>
      <c r="F29" s="203" t="s">
        <v>135</v>
      </c>
      <c r="G29" s="313"/>
      <c r="H29" s="313"/>
      <c r="I29" s="313"/>
      <c r="J29" s="205" t="s">
        <v>131</v>
      </c>
      <c r="K29" s="307"/>
      <c r="L29" s="307"/>
      <c r="M29" s="133"/>
    </row>
    <row r="30" spans="1:256" ht="20.25">
      <c r="A30" s="308"/>
      <c r="B30" s="308"/>
      <c r="C30" s="308"/>
      <c r="D30" s="308"/>
      <c r="E30" s="308"/>
      <c r="F30" s="308"/>
      <c r="G30" s="308"/>
      <c r="H30" s="308"/>
      <c r="I30" s="308"/>
      <c r="J30" s="308"/>
      <c r="K30" s="308"/>
      <c r="L30" s="308"/>
      <c r="M30" s="133"/>
      <c r="N30" s="211"/>
      <c r="O30" s="211"/>
      <c r="P30" s="212"/>
      <c r="Q30" s="212"/>
      <c r="R30" s="212"/>
      <c r="S30" s="212"/>
      <c r="T30" s="212"/>
      <c r="U30" s="212"/>
      <c r="V30" s="212"/>
      <c r="W30" s="212"/>
      <c r="X30" s="212"/>
      <c r="Y30" s="212"/>
      <c r="Z30" s="212"/>
      <c r="AA30" s="212"/>
      <c r="AB30" s="212"/>
      <c r="AC30" s="212"/>
      <c r="AD30" s="212"/>
      <c r="AE30" s="212"/>
      <c r="AF30" s="212"/>
      <c r="AG30" s="212"/>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211"/>
      <c r="IG30" s="211"/>
      <c r="IH30" s="211"/>
      <c r="II30" s="211"/>
      <c r="IJ30" s="211"/>
      <c r="IK30" s="211"/>
      <c r="IL30" s="211"/>
      <c r="IM30" s="211"/>
      <c r="IN30" s="211"/>
      <c r="IO30" s="211"/>
      <c r="IP30" s="211"/>
      <c r="IQ30" s="211"/>
      <c r="IR30" s="211"/>
      <c r="IS30" s="211"/>
      <c r="IT30" s="211"/>
      <c r="IU30" s="211"/>
      <c r="IV30" s="211"/>
    </row>
    <row r="31" spans="1:256" s="159" customFormat="1" ht="31.5">
      <c r="A31" s="206"/>
      <c r="B31" s="206"/>
      <c r="C31" s="206"/>
      <c r="D31" s="206"/>
      <c r="E31" s="206"/>
      <c r="F31" s="136"/>
      <c r="G31" s="206"/>
      <c r="H31" s="206"/>
      <c r="I31" s="206"/>
      <c r="J31" s="206"/>
      <c r="K31" s="206"/>
      <c r="L31" s="206"/>
      <c r="M31" s="213"/>
      <c r="N31" s="158"/>
      <c r="O31" s="158"/>
      <c r="P31" s="208"/>
      <c r="Q31" s="208"/>
      <c r="R31" s="208"/>
      <c r="S31" s="208"/>
      <c r="T31" s="208"/>
      <c r="U31" s="208"/>
      <c r="V31" s="208"/>
      <c r="W31" s="208"/>
      <c r="X31" s="208"/>
      <c r="Y31" s="208"/>
      <c r="Z31" s="208"/>
      <c r="AA31" s="208"/>
      <c r="AB31" s="208"/>
      <c r="AC31" s="208"/>
      <c r="AD31" s="208"/>
      <c r="AE31" s="208"/>
      <c r="AF31" s="208"/>
      <c r="AG31" s="20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c r="GW31" s="158"/>
      <c r="GX31" s="158"/>
      <c r="GY31" s="158"/>
      <c r="GZ31" s="158"/>
      <c r="HA31" s="158"/>
      <c r="HB31" s="158"/>
      <c r="HC31" s="158"/>
      <c r="HD31" s="158"/>
      <c r="HE31" s="158"/>
      <c r="HF31" s="158"/>
      <c r="HG31" s="158"/>
      <c r="HH31" s="158"/>
      <c r="HI31" s="158"/>
      <c r="HJ31" s="158"/>
      <c r="HK31" s="158"/>
      <c r="HL31" s="158"/>
      <c r="HM31" s="158"/>
      <c r="HN31" s="158"/>
      <c r="HO31" s="158"/>
      <c r="HP31" s="158"/>
      <c r="HQ31" s="158"/>
      <c r="HR31" s="158"/>
      <c r="HS31" s="158"/>
      <c r="HT31" s="158"/>
      <c r="HU31" s="158"/>
      <c r="HV31" s="158"/>
      <c r="HW31" s="158"/>
      <c r="HX31" s="158"/>
      <c r="HY31" s="158"/>
      <c r="HZ31" s="158"/>
      <c r="IA31" s="158"/>
      <c r="IB31" s="158"/>
      <c r="IC31" s="158"/>
      <c r="ID31" s="158"/>
      <c r="IE31" s="158"/>
      <c r="IF31" s="158"/>
      <c r="IG31" s="158"/>
      <c r="IH31" s="158"/>
      <c r="II31" s="158"/>
      <c r="IJ31" s="158"/>
      <c r="IK31" s="158"/>
      <c r="IL31" s="158"/>
      <c r="IM31" s="158"/>
      <c r="IN31" s="158"/>
      <c r="IO31" s="158"/>
      <c r="IP31" s="158"/>
      <c r="IQ31" s="158"/>
      <c r="IR31" s="158"/>
      <c r="IS31" s="158"/>
      <c r="IT31" s="158"/>
      <c r="IU31" s="158"/>
      <c r="IV31" s="158"/>
    </row>
    <row r="32" spans="1:256" ht="20.25">
      <c r="A32" s="137"/>
      <c r="B32" s="214"/>
      <c r="C32" s="214"/>
      <c r="D32" s="214"/>
      <c r="E32" s="214"/>
      <c r="F32" s="214"/>
      <c r="G32" s="214"/>
      <c r="H32" s="214"/>
      <c r="I32" s="214"/>
      <c r="J32" s="214"/>
      <c r="K32" s="214"/>
      <c r="L32" s="214"/>
      <c r="M32" s="215"/>
      <c r="N32" s="211"/>
      <c r="O32" s="211"/>
      <c r="P32" s="212"/>
      <c r="Q32" s="212"/>
      <c r="R32" s="212"/>
      <c r="S32" s="212"/>
      <c r="T32" s="212"/>
      <c r="U32" s="212"/>
      <c r="V32" s="212"/>
      <c r="W32" s="212"/>
      <c r="X32" s="212"/>
      <c r="Y32" s="212"/>
      <c r="Z32" s="212"/>
      <c r="AA32" s="212"/>
      <c r="AB32" s="212"/>
      <c r="AC32" s="212"/>
      <c r="AD32" s="212"/>
      <c r="AE32" s="212"/>
      <c r="AF32" s="212"/>
      <c r="AG32" s="212"/>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c r="IK32" s="211"/>
      <c r="IL32" s="211"/>
      <c r="IM32" s="211"/>
      <c r="IN32" s="211"/>
      <c r="IO32" s="211"/>
      <c r="IP32" s="211"/>
      <c r="IQ32" s="211"/>
      <c r="IR32" s="211"/>
      <c r="IS32" s="211"/>
      <c r="IT32" s="211"/>
      <c r="IU32" s="211"/>
      <c r="IV32" s="211"/>
    </row>
    <row r="33" spans="14:256" ht="20.25">
      <c r="N33" s="134"/>
      <c r="O33" s="134"/>
      <c r="P33" s="135"/>
      <c r="Q33" s="135"/>
      <c r="R33" s="135"/>
      <c r="S33" s="135"/>
      <c r="T33" s="135"/>
      <c r="U33" s="135"/>
      <c r="V33" s="135"/>
      <c r="W33" s="135"/>
      <c r="X33" s="135"/>
      <c r="Y33" s="135"/>
      <c r="Z33" s="135"/>
      <c r="AA33" s="135"/>
      <c r="AB33" s="135"/>
      <c r="AC33" s="135"/>
      <c r="AD33" s="135"/>
      <c r="AE33" s="135"/>
      <c r="AF33" s="135"/>
      <c r="AG33" s="135"/>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4:256" ht="20.25">
      <c r="N34" s="134"/>
      <c r="O34" s="134"/>
      <c r="P34" s="135"/>
      <c r="Q34" s="135"/>
      <c r="R34" s="135"/>
      <c r="S34" s="135"/>
      <c r="T34" s="135"/>
      <c r="U34" s="135"/>
      <c r="V34" s="135"/>
      <c r="W34" s="135"/>
      <c r="X34" s="135"/>
      <c r="Y34" s="135"/>
      <c r="Z34" s="135"/>
      <c r="AA34" s="135"/>
      <c r="AB34" s="135"/>
      <c r="AC34" s="135"/>
      <c r="AD34" s="135"/>
      <c r="AE34" s="135"/>
      <c r="AF34" s="135"/>
      <c r="AG34" s="135"/>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0:256" ht="31.5">
      <c r="J35" s="218"/>
      <c r="K35" s="218"/>
      <c r="N35" s="134"/>
      <c r="O35" s="134"/>
      <c r="P35" s="135"/>
      <c r="Q35" s="135"/>
      <c r="R35" s="135"/>
      <c r="S35" s="135"/>
      <c r="T35" s="135"/>
      <c r="U35" s="135"/>
      <c r="V35" s="135"/>
      <c r="W35" s="135"/>
      <c r="X35" s="135"/>
      <c r="Y35" s="135"/>
      <c r="Z35" s="135"/>
      <c r="AA35" s="135"/>
      <c r="AB35" s="135"/>
      <c r="AC35" s="135"/>
      <c r="AD35" s="135"/>
      <c r="AE35" s="135"/>
      <c r="AF35" s="135"/>
      <c r="AG35" s="135"/>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0:256" ht="31.5">
      <c r="J36" s="218"/>
      <c r="K36" s="218"/>
      <c r="N36" s="134"/>
      <c r="O36" s="134"/>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row>
    <row r="37" spans="10:256" ht="31.5">
      <c r="J37" s="218"/>
      <c r="K37" s="218"/>
      <c r="N37" s="134"/>
      <c r="O37" s="134"/>
      <c r="P37" s="135"/>
      <c r="Q37" s="135"/>
      <c r="R37" s="135"/>
      <c r="S37" s="135"/>
      <c r="T37" s="135"/>
      <c r="U37" s="135"/>
      <c r="V37" s="135"/>
      <c r="W37" s="135"/>
      <c r="X37" s="135"/>
      <c r="Y37" s="135"/>
      <c r="Z37" s="135"/>
      <c r="AA37" s="135"/>
      <c r="AB37" s="135"/>
      <c r="AC37" s="135"/>
      <c r="AD37" s="135"/>
      <c r="AE37" s="135"/>
      <c r="AF37" s="135"/>
      <c r="AG37" s="135"/>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row>
    <row r="38" spans="10:256" ht="31.5">
      <c r="J38" s="218"/>
      <c r="K38" s="218"/>
      <c r="N38" s="134"/>
      <c r="O38" s="134"/>
      <c r="P38" s="135"/>
      <c r="Q38" s="135"/>
      <c r="R38" s="135"/>
      <c r="S38" s="135"/>
      <c r="T38" s="135"/>
      <c r="U38" s="135"/>
      <c r="V38" s="135"/>
      <c r="W38" s="135"/>
      <c r="X38" s="135"/>
      <c r="Y38" s="135"/>
      <c r="Z38" s="135"/>
      <c r="AA38" s="135"/>
      <c r="AB38" s="135"/>
      <c r="AC38" s="135"/>
      <c r="AD38" s="135"/>
      <c r="AE38" s="135"/>
      <c r="AF38" s="135"/>
      <c r="AG38" s="135"/>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row>
    <row r="39" spans="10:256" ht="30">
      <c r="J39" s="218"/>
      <c r="K39" s="218"/>
      <c r="N39" s="134"/>
      <c r="O39" s="134"/>
      <c r="P39" s="135"/>
      <c r="Q39" s="135"/>
      <c r="R39" s="135"/>
      <c r="S39" s="135"/>
      <c r="T39" s="135"/>
      <c r="U39" s="135"/>
      <c r="V39" s="135"/>
      <c r="W39" s="135"/>
      <c r="X39" s="135"/>
      <c r="Y39" s="135"/>
      <c r="Z39" s="135"/>
      <c r="AA39" s="135"/>
      <c r="AB39" s="135"/>
      <c r="AC39" s="135"/>
      <c r="AD39" s="135"/>
      <c r="AE39" s="135"/>
      <c r="AF39" s="135"/>
      <c r="AG39" s="135"/>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row>
    <row r="40" spans="10:256" ht="30">
      <c r="J40" s="218"/>
      <c r="K40" s="218"/>
      <c r="N40" s="134"/>
      <c r="O40" s="134"/>
      <c r="P40" s="135"/>
      <c r="Q40" s="135"/>
      <c r="R40" s="135"/>
      <c r="S40" s="135"/>
      <c r="T40" s="135"/>
      <c r="U40" s="135"/>
      <c r="V40" s="135"/>
      <c r="W40" s="135"/>
      <c r="X40" s="135"/>
      <c r="Y40" s="135"/>
      <c r="Z40" s="135"/>
      <c r="AA40" s="135"/>
      <c r="AB40" s="135"/>
      <c r="AC40" s="135"/>
      <c r="AD40" s="135"/>
      <c r="AE40" s="135"/>
      <c r="AF40" s="135"/>
      <c r="AG40" s="135"/>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row>
    <row r="41" spans="10:256" ht="30">
      <c r="J41" s="218"/>
      <c r="K41" s="218"/>
      <c r="N41" s="134"/>
      <c r="O41" s="134"/>
      <c r="P41" s="135"/>
      <c r="Q41" s="135"/>
      <c r="R41" s="135"/>
      <c r="S41" s="135"/>
      <c r="T41" s="135"/>
      <c r="U41" s="135"/>
      <c r="V41" s="135"/>
      <c r="W41" s="135"/>
      <c r="X41" s="135"/>
      <c r="Y41" s="135"/>
      <c r="Z41" s="135"/>
      <c r="AA41" s="135"/>
      <c r="AB41" s="135"/>
      <c r="AC41" s="135"/>
      <c r="AD41" s="135"/>
      <c r="AE41" s="135"/>
      <c r="AF41" s="135"/>
      <c r="AG41" s="135"/>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row>
    <row r="42" spans="10:21" ht="30">
      <c r="J42" s="218"/>
      <c r="K42" s="218"/>
      <c r="N42" s="219"/>
      <c r="O42" s="219"/>
      <c r="P42" s="220"/>
      <c r="Q42" s="220"/>
      <c r="R42" s="220"/>
      <c r="S42" s="220"/>
      <c r="T42" s="220"/>
      <c r="U42" s="220"/>
    </row>
    <row r="43" spans="10:21" ht="30">
      <c r="J43" s="218"/>
      <c r="K43" s="218"/>
      <c r="N43" s="219"/>
      <c r="O43" s="219"/>
      <c r="P43" s="220"/>
      <c r="Q43" s="220"/>
      <c r="R43" s="220"/>
      <c r="S43" s="220"/>
      <c r="T43" s="220"/>
      <c r="U43" s="220"/>
    </row>
    <row r="44" spans="10:21" ht="30">
      <c r="J44" s="218"/>
      <c r="K44" s="218"/>
      <c r="N44" s="219"/>
      <c r="O44" s="219"/>
      <c r="P44" s="220"/>
      <c r="Q44" s="220"/>
      <c r="R44" s="220"/>
      <c r="S44" s="220"/>
      <c r="T44" s="220"/>
      <c r="U44" s="220"/>
    </row>
    <row r="45" spans="10:21" ht="30">
      <c r="J45" s="218"/>
      <c r="K45" s="218"/>
      <c r="N45" s="219"/>
      <c r="O45" s="219"/>
      <c r="P45" s="220"/>
      <c r="Q45" s="220"/>
      <c r="R45" s="220"/>
      <c r="S45" s="220"/>
      <c r="T45" s="220"/>
      <c r="U45" s="220"/>
    </row>
    <row r="46" spans="10:21" ht="30">
      <c r="J46" s="218"/>
      <c r="K46" s="218"/>
      <c r="N46" s="219"/>
      <c r="O46" s="219"/>
      <c r="P46" s="220"/>
      <c r="Q46" s="220"/>
      <c r="R46" s="220"/>
      <c r="S46" s="220"/>
      <c r="T46" s="220"/>
      <c r="U46" s="220"/>
    </row>
    <row r="47" spans="10:21" ht="30">
      <c r="J47" s="218"/>
      <c r="K47" s="218"/>
      <c r="N47" s="219"/>
      <c r="O47" s="219"/>
      <c r="P47" s="220"/>
      <c r="Q47" s="220"/>
      <c r="R47" s="220"/>
      <c r="S47" s="220"/>
      <c r="T47" s="220"/>
      <c r="U47" s="220"/>
    </row>
    <row r="48" spans="10:21" ht="30">
      <c r="J48" s="218"/>
      <c r="K48" s="218"/>
      <c r="N48" s="219"/>
      <c r="O48" s="219"/>
      <c r="P48" s="220"/>
      <c r="Q48" s="220"/>
      <c r="R48" s="220"/>
      <c r="S48" s="220"/>
      <c r="T48" s="220"/>
      <c r="U48" s="220"/>
    </row>
    <row r="49" spans="10:21" ht="30">
      <c r="J49" s="218"/>
      <c r="K49" s="218"/>
      <c r="N49" s="219"/>
      <c r="O49" s="219"/>
      <c r="P49" s="220"/>
      <c r="Q49" s="220"/>
      <c r="R49" s="220"/>
      <c r="S49" s="220"/>
      <c r="T49" s="220"/>
      <c r="U49" s="220"/>
    </row>
    <row r="50" spans="10:21" ht="30">
      <c r="J50" s="218"/>
      <c r="K50" s="218"/>
      <c r="N50" s="219"/>
      <c r="O50" s="219"/>
      <c r="P50" s="220"/>
      <c r="Q50" s="220"/>
      <c r="R50" s="220"/>
      <c r="S50" s="220"/>
      <c r="T50" s="220"/>
      <c r="U50" s="220"/>
    </row>
    <row r="51" spans="10:21" ht="30">
      <c r="J51" s="218"/>
      <c r="K51" s="218"/>
      <c r="N51" s="219"/>
      <c r="O51" s="219"/>
      <c r="P51" s="220"/>
      <c r="Q51" s="220"/>
      <c r="R51" s="220"/>
      <c r="S51" s="220"/>
      <c r="T51" s="220"/>
      <c r="U51" s="220"/>
    </row>
    <row r="52" spans="10:21" ht="30">
      <c r="J52" s="218"/>
      <c r="K52" s="218"/>
      <c r="N52" s="219"/>
      <c r="O52" s="219"/>
      <c r="P52" s="220"/>
      <c r="Q52" s="220"/>
      <c r="R52" s="220"/>
      <c r="S52" s="220"/>
      <c r="T52" s="220"/>
      <c r="U52" s="220"/>
    </row>
    <row r="53" spans="10:21" ht="30">
      <c r="J53" s="218"/>
      <c r="K53" s="218"/>
      <c r="N53" s="219"/>
      <c r="O53" s="219"/>
      <c r="P53" s="220"/>
      <c r="Q53" s="220"/>
      <c r="R53" s="220"/>
      <c r="S53" s="220"/>
      <c r="T53" s="220"/>
      <c r="U53" s="220"/>
    </row>
    <row r="54" spans="10:21" ht="30">
      <c r="J54" s="218"/>
      <c r="K54" s="218"/>
      <c r="N54" s="219"/>
      <c r="O54" s="219"/>
      <c r="P54" s="220"/>
      <c r="Q54" s="220"/>
      <c r="R54" s="220"/>
      <c r="S54" s="220"/>
      <c r="T54" s="220"/>
      <c r="U54" s="220"/>
    </row>
    <row r="55" spans="10:21" ht="30">
      <c r="J55" s="218"/>
      <c r="K55" s="218"/>
      <c r="N55" s="219"/>
      <c r="O55" s="219"/>
      <c r="P55" s="220"/>
      <c r="Q55" s="220"/>
      <c r="R55" s="220"/>
      <c r="S55" s="220"/>
      <c r="T55" s="220"/>
      <c r="U55" s="220"/>
    </row>
    <row r="56" spans="10:21" ht="30">
      <c r="J56" s="218"/>
      <c r="K56" s="218"/>
      <c r="N56" s="219"/>
      <c r="O56" s="219"/>
      <c r="P56" s="220"/>
      <c r="Q56" s="220"/>
      <c r="R56" s="220"/>
      <c r="S56" s="220"/>
      <c r="T56" s="220"/>
      <c r="U56" s="220"/>
    </row>
    <row r="57" spans="10:21" ht="30">
      <c r="J57" s="218"/>
      <c r="K57" s="218"/>
      <c r="N57" s="219"/>
      <c r="O57" s="219"/>
      <c r="P57" s="220"/>
      <c r="Q57" s="220"/>
      <c r="R57" s="220"/>
      <c r="S57" s="220"/>
      <c r="T57" s="220"/>
      <c r="U57" s="220"/>
    </row>
    <row r="58" spans="10:21" ht="30">
      <c r="J58" s="218"/>
      <c r="K58" s="218"/>
      <c r="N58" s="219"/>
      <c r="O58" s="219"/>
      <c r="P58" s="220"/>
      <c r="Q58" s="220"/>
      <c r="R58" s="220"/>
      <c r="S58" s="220"/>
      <c r="T58" s="220"/>
      <c r="U58" s="220"/>
    </row>
    <row r="59" spans="10:21" ht="30">
      <c r="J59" s="218"/>
      <c r="K59" s="218"/>
      <c r="N59" s="219"/>
      <c r="O59" s="219"/>
      <c r="P59" s="220"/>
      <c r="Q59" s="220"/>
      <c r="R59" s="220"/>
      <c r="S59" s="220"/>
      <c r="T59" s="220"/>
      <c r="U59" s="220"/>
    </row>
    <row r="60" spans="10:21" ht="30">
      <c r="J60" s="218"/>
      <c r="K60" s="218"/>
      <c r="N60" s="219"/>
      <c r="O60" s="219"/>
      <c r="P60" s="220"/>
      <c r="Q60" s="220"/>
      <c r="R60" s="220"/>
      <c r="S60" s="220"/>
      <c r="T60" s="220"/>
      <c r="U60" s="220"/>
    </row>
    <row r="61" spans="10:21" ht="30">
      <c r="J61" s="218"/>
      <c r="K61" s="218"/>
      <c r="N61" s="219"/>
      <c r="O61" s="219"/>
      <c r="P61" s="220"/>
      <c r="Q61" s="220"/>
      <c r="R61" s="220"/>
      <c r="S61" s="220"/>
      <c r="T61" s="220"/>
      <c r="U61" s="220"/>
    </row>
    <row r="62" spans="10:21" ht="30">
      <c r="J62" s="218"/>
      <c r="K62" s="218"/>
      <c r="N62" s="219"/>
      <c r="O62" s="219"/>
      <c r="P62" s="220"/>
      <c r="Q62" s="220"/>
      <c r="R62" s="220"/>
      <c r="S62" s="220"/>
      <c r="T62" s="220"/>
      <c r="U62" s="220"/>
    </row>
    <row r="63" spans="10:21" ht="30">
      <c r="J63" s="218"/>
      <c r="K63" s="218"/>
      <c r="N63" s="219"/>
      <c r="O63" s="219"/>
      <c r="P63" s="220"/>
      <c r="Q63" s="220"/>
      <c r="R63" s="220"/>
      <c r="S63" s="220"/>
      <c r="T63" s="220"/>
      <c r="U63" s="220"/>
    </row>
    <row r="64" spans="10:21" ht="30">
      <c r="J64" s="218"/>
      <c r="K64" s="218"/>
      <c r="N64" s="219"/>
      <c r="O64" s="219"/>
      <c r="P64" s="220"/>
      <c r="Q64" s="220"/>
      <c r="R64" s="220"/>
      <c r="S64" s="220"/>
      <c r="T64" s="220"/>
      <c r="U64" s="220"/>
    </row>
    <row r="65" spans="10:21" ht="30">
      <c r="J65" s="218"/>
      <c r="K65" s="218"/>
      <c r="N65" s="219"/>
      <c r="O65" s="219"/>
      <c r="P65" s="220"/>
      <c r="Q65" s="220"/>
      <c r="R65" s="220"/>
      <c r="S65" s="220"/>
      <c r="T65" s="220"/>
      <c r="U65" s="220"/>
    </row>
    <row r="66" spans="10:21" ht="30">
      <c r="J66" s="218"/>
      <c r="K66" s="218"/>
      <c r="N66" s="219"/>
      <c r="O66" s="219"/>
      <c r="P66" s="220"/>
      <c r="Q66" s="220"/>
      <c r="R66" s="220"/>
      <c r="S66" s="220"/>
      <c r="T66" s="220"/>
      <c r="U66" s="220"/>
    </row>
    <row r="67" spans="10:21" ht="30">
      <c r="J67" s="218"/>
      <c r="K67" s="218"/>
      <c r="N67" s="219"/>
      <c r="O67" s="219"/>
      <c r="P67" s="220"/>
      <c r="Q67" s="220"/>
      <c r="R67" s="220"/>
      <c r="S67" s="220"/>
      <c r="T67" s="220"/>
      <c r="U67" s="220"/>
    </row>
    <row r="68" spans="10:21" ht="30">
      <c r="J68" s="218"/>
      <c r="K68" s="218"/>
      <c r="N68" s="219"/>
      <c r="O68" s="219"/>
      <c r="P68" s="220"/>
      <c r="Q68" s="220"/>
      <c r="R68" s="220"/>
      <c r="S68" s="220"/>
      <c r="T68" s="220"/>
      <c r="U68" s="220"/>
    </row>
    <row r="69" spans="10:21" ht="30">
      <c r="J69" s="218"/>
      <c r="K69" s="218"/>
      <c r="N69" s="219"/>
      <c r="O69" s="219"/>
      <c r="P69" s="220"/>
      <c r="Q69" s="220"/>
      <c r="R69" s="220"/>
      <c r="S69" s="220"/>
      <c r="T69" s="220"/>
      <c r="U69" s="220"/>
    </row>
    <row r="70" spans="10:21" ht="30">
      <c r="J70" s="218"/>
      <c r="K70" s="218"/>
      <c r="N70" s="219"/>
      <c r="O70" s="219"/>
      <c r="P70" s="220"/>
      <c r="Q70" s="220"/>
      <c r="R70" s="220"/>
      <c r="S70" s="220"/>
      <c r="T70" s="220"/>
      <c r="U70" s="220"/>
    </row>
    <row r="71" spans="10:21" ht="30">
      <c r="J71" s="218"/>
      <c r="K71" s="218"/>
      <c r="N71" s="219"/>
      <c r="O71" s="219"/>
      <c r="P71" s="220"/>
      <c r="Q71" s="220"/>
      <c r="R71" s="220"/>
      <c r="S71" s="220"/>
      <c r="T71" s="220"/>
      <c r="U71" s="220"/>
    </row>
    <row r="72" spans="10:21" ht="30">
      <c r="J72" s="218"/>
      <c r="K72" s="218"/>
      <c r="N72" s="219"/>
      <c r="O72" s="219"/>
      <c r="P72" s="220"/>
      <c r="Q72" s="220"/>
      <c r="R72" s="220"/>
      <c r="S72" s="220"/>
      <c r="T72" s="220"/>
      <c r="U72" s="220"/>
    </row>
    <row r="73" spans="10:21" ht="30">
      <c r="J73" s="218"/>
      <c r="K73" s="218"/>
      <c r="N73" s="219"/>
      <c r="O73" s="219"/>
      <c r="P73" s="220"/>
      <c r="Q73" s="220"/>
      <c r="R73" s="220"/>
      <c r="S73" s="220"/>
      <c r="T73" s="220"/>
      <c r="U73" s="220"/>
    </row>
    <row r="74" spans="10:21" ht="30">
      <c r="J74" s="218"/>
      <c r="K74" s="218"/>
      <c r="N74" s="219"/>
      <c r="O74" s="219"/>
      <c r="P74" s="220"/>
      <c r="Q74" s="220"/>
      <c r="R74" s="220"/>
      <c r="S74" s="220"/>
      <c r="T74" s="220"/>
      <c r="U74" s="220"/>
    </row>
    <row r="75" spans="10:21" ht="30">
      <c r="J75" s="218"/>
      <c r="K75" s="218"/>
      <c r="N75" s="219"/>
      <c r="O75" s="219"/>
      <c r="P75" s="220"/>
      <c r="Q75" s="220"/>
      <c r="R75" s="220"/>
      <c r="S75" s="220"/>
      <c r="T75" s="220"/>
      <c r="U75" s="220"/>
    </row>
    <row r="76" spans="10:21" ht="30">
      <c r="J76" s="218"/>
      <c r="K76" s="218"/>
      <c r="N76" s="219"/>
      <c r="O76" s="219"/>
      <c r="P76" s="220"/>
      <c r="Q76" s="220"/>
      <c r="R76" s="220"/>
      <c r="S76" s="220"/>
      <c r="T76" s="220"/>
      <c r="U76" s="220"/>
    </row>
    <row r="77" spans="10:21" ht="30">
      <c r="J77" s="218"/>
      <c r="K77" s="218"/>
      <c r="N77" s="219"/>
      <c r="O77" s="219"/>
      <c r="P77" s="220"/>
      <c r="Q77" s="220"/>
      <c r="R77" s="220"/>
      <c r="S77" s="220"/>
      <c r="T77" s="220"/>
      <c r="U77" s="220"/>
    </row>
    <row r="78" spans="10:21" ht="30">
      <c r="J78" s="218"/>
      <c r="K78" s="218"/>
      <c r="N78" s="219"/>
      <c r="O78" s="219"/>
      <c r="P78" s="220"/>
      <c r="Q78" s="220"/>
      <c r="R78" s="220"/>
      <c r="S78" s="220"/>
      <c r="T78" s="220"/>
      <c r="U78" s="220"/>
    </row>
    <row r="79" spans="10:21" ht="30">
      <c r="J79" s="218"/>
      <c r="K79" s="218"/>
      <c r="N79" s="219"/>
      <c r="O79" s="219"/>
      <c r="P79" s="220"/>
      <c r="Q79" s="220"/>
      <c r="R79" s="220"/>
      <c r="S79" s="220"/>
      <c r="T79" s="220"/>
      <c r="U79" s="220"/>
    </row>
    <row r="80" spans="10:21" ht="30">
      <c r="J80" s="218"/>
      <c r="K80" s="218"/>
      <c r="N80" s="219"/>
      <c r="O80" s="219"/>
      <c r="P80" s="220"/>
      <c r="Q80" s="220"/>
      <c r="R80" s="220"/>
      <c r="S80" s="220"/>
      <c r="T80" s="220"/>
      <c r="U80" s="220"/>
    </row>
    <row r="81" spans="10:21" ht="30">
      <c r="J81" s="218"/>
      <c r="K81" s="218"/>
      <c r="N81" s="219"/>
      <c r="O81" s="219"/>
      <c r="P81" s="220"/>
      <c r="Q81" s="220"/>
      <c r="R81" s="220"/>
      <c r="S81" s="220"/>
      <c r="T81" s="220"/>
      <c r="U81" s="220"/>
    </row>
    <row r="82" spans="10:21" ht="30">
      <c r="J82" s="218"/>
      <c r="K82" s="218"/>
      <c r="N82" s="219"/>
      <c r="O82" s="219"/>
      <c r="P82" s="220"/>
      <c r="Q82" s="220"/>
      <c r="R82" s="220"/>
      <c r="S82" s="220"/>
      <c r="T82" s="220"/>
      <c r="U82" s="220"/>
    </row>
    <row r="83" spans="10:21" ht="30">
      <c r="J83" s="218"/>
      <c r="K83" s="221"/>
      <c r="N83" s="219"/>
      <c r="O83" s="219"/>
      <c r="P83" s="220"/>
      <c r="Q83" s="220"/>
      <c r="R83" s="220"/>
      <c r="S83" s="220"/>
      <c r="T83" s="220"/>
      <c r="U83" s="220"/>
    </row>
    <row r="84" spans="10:21" ht="30">
      <c r="J84" s="218"/>
      <c r="K84" s="218"/>
      <c r="N84" s="219"/>
      <c r="O84" s="219"/>
      <c r="P84" s="220"/>
      <c r="Q84" s="220"/>
      <c r="R84" s="220"/>
      <c r="S84" s="220"/>
      <c r="T84" s="220"/>
      <c r="U84" s="220"/>
    </row>
    <row r="85" spans="10:21" ht="30">
      <c r="J85" s="218"/>
      <c r="K85" s="218"/>
      <c r="N85" s="219"/>
      <c r="O85" s="219"/>
      <c r="P85" s="220"/>
      <c r="Q85" s="220"/>
      <c r="R85" s="220"/>
      <c r="S85" s="220"/>
      <c r="T85" s="220"/>
      <c r="U85" s="220"/>
    </row>
    <row r="86" spans="10:21" ht="30">
      <c r="J86" s="218"/>
      <c r="K86" s="218"/>
      <c r="N86" s="219"/>
      <c r="O86" s="219"/>
      <c r="P86" s="220"/>
      <c r="Q86" s="220"/>
      <c r="R86" s="220"/>
      <c r="S86" s="220"/>
      <c r="T86" s="220"/>
      <c r="U86" s="220"/>
    </row>
    <row r="87" spans="10:21" ht="30">
      <c r="J87" s="218"/>
      <c r="K87" s="218"/>
      <c r="N87" s="219"/>
      <c r="O87" s="219"/>
      <c r="P87" s="220"/>
      <c r="Q87" s="220"/>
      <c r="R87" s="220"/>
      <c r="S87" s="220"/>
      <c r="T87" s="220"/>
      <c r="U87" s="220"/>
    </row>
    <row r="88" spans="10:21" ht="30">
      <c r="J88" s="218"/>
      <c r="K88" s="218"/>
      <c r="N88" s="219"/>
      <c r="O88" s="219"/>
      <c r="P88" s="220"/>
      <c r="Q88" s="220"/>
      <c r="R88" s="220"/>
      <c r="S88" s="220"/>
      <c r="T88" s="220"/>
      <c r="U88" s="220"/>
    </row>
    <row r="89" spans="10:21" ht="30">
      <c r="J89" s="218"/>
      <c r="K89" s="218"/>
      <c r="N89" s="219"/>
      <c r="O89" s="219"/>
      <c r="P89" s="220"/>
      <c r="Q89" s="220"/>
      <c r="R89" s="220"/>
      <c r="S89" s="220"/>
      <c r="T89" s="220"/>
      <c r="U89" s="220"/>
    </row>
    <row r="90" spans="10:21" ht="30">
      <c r="J90" s="218"/>
      <c r="K90" s="218"/>
      <c r="N90" s="219"/>
      <c r="O90" s="219"/>
      <c r="P90" s="220"/>
      <c r="Q90" s="220"/>
      <c r="R90" s="220"/>
      <c r="S90" s="220"/>
      <c r="T90" s="220"/>
      <c r="U90" s="220"/>
    </row>
    <row r="91" spans="10:21" ht="30">
      <c r="J91" s="218"/>
      <c r="K91" s="218"/>
      <c r="N91" s="219"/>
      <c r="O91" s="219"/>
      <c r="P91" s="220"/>
      <c r="Q91" s="220"/>
      <c r="R91" s="220"/>
      <c r="S91" s="220"/>
      <c r="T91" s="220"/>
      <c r="U91" s="220"/>
    </row>
    <row r="92" spans="10:21" ht="30">
      <c r="J92" s="218"/>
      <c r="K92" s="218"/>
      <c r="N92" s="219"/>
      <c r="O92" s="219"/>
      <c r="P92" s="220"/>
      <c r="Q92" s="220"/>
      <c r="R92" s="220"/>
      <c r="S92" s="220"/>
      <c r="T92" s="220"/>
      <c r="U92" s="220"/>
    </row>
    <row r="93" spans="10:21" ht="30">
      <c r="J93" s="218"/>
      <c r="K93" s="218"/>
      <c r="N93" s="219"/>
      <c r="O93" s="219"/>
      <c r="P93" s="220"/>
      <c r="Q93" s="220"/>
      <c r="R93" s="220"/>
      <c r="S93" s="220"/>
      <c r="T93" s="220"/>
      <c r="U93" s="220"/>
    </row>
    <row r="94" spans="10:21" ht="30">
      <c r="J94" s="218"/>
      <c r="K94" s="218"/>
      <c r="N94" s="219"/>
      <c r="O94" s="219"/>
      <c r="P94" s="220"/>
      <c r="Q94" s="220"/>
      <c r="R94" s="220"/>
      <c r="S94" s="220"/>
      <c r="T94" s="220"/>
      <c r="U94" s="220"/>
    </row>
    <row r="95" spans="10:21" ht="30">
      <c r="J95" s="218"/>
      <c r="K95" s="218"/>
      <c r="N95" s="219"/>
      <c r="O95" s="219"/>
      <c r="P95" s="220"/>
      <c r="Q95" s="220"/>
      <c r="R95" s="220"/>
      <c r="S95" s="220"/>
      <c r="T95" s="220"/>
      <c r="U95" s="220"/>
    </row>
    <row r="96" spans="10:21" ht="30">
      <c r="J96" s="218"/>
      <c r="K96" s="218"/>
      <c r="N96" s="219"/>
      <c r="O96" s="219"/>
      <c r="P96" s="220"/>
      <c r="Q96" s="220"/>
      <c r="R96" s="220"/>
      <c r="S96" s="220"/>
      <c r="T96" s="220"/>
      <c r="U96" s="220"/>
    </row>
    <row r="97" spans="10:21" ht="30">
      <c r="J97" s="218"/>
      <c r="K97" s="218"/>
      <c r="N97" s="219"/>
      <c r="O97" s="219"/>
      <c r="P97" s="220"/>
      <c r="Q97" s="220"/>
      <c r="R97" s="220"/>
      <c r="S97" s="220"/>
      <c r="T97" s="220"/>
      <c r="U97" s="220"/>
    </row>
    <row r="98" spans="10:21" ht="30">
      <c r="J98" s="218"/>
      <c r="K98" s="218"/>
      <c r="N98" s="219"/>
      <c r="O98" s="219"/>
      <c r="P98" s="220"/>
      <c r="Q98" s="220"/>
      <c r="R98" s="220"/>
      <c r="S98" s="220"/>
      <c r="T98" s="220"/>
      <c r="U98" s="220"/>
    </row>
    <row r="99" spans="10:21" ht="30">
      <c r="J99" s="218"/>
      <c r="K99" s="218"/>
      <c r="N99" s="219"/>
      <c r="O99" s="219"/>
      <c r="P99" s="220"/>
      <c r="Q99" s="220"/>
      <c r="R99" s="220"/>
      <c r="S99" s="220"/>
      <c r="T99" s="220"/>
      <c r="U99" s="220"/>
    </row>
    <row r="100" spans="10:21" ht="30">
      <c r="J100" s="218"/>
      <c r="K100" s="218"/>
      <c r="N100" s="219"/>
      <c r="O100" s="219"/>
      <c r="P100" s="220"/>
      <c r="Q100" s="220"/>
      <c r="R100" s="220"/>
      <c r="S100" s="220"/>
      <c r="T100" s="220"/>
      <c r="U100" s="220"/>
    </row>
    <row r="101" spans="10:21" ht="30">
      <c r="J101" s="218"/>
      <c r="K101" s="218"/>
      <c r="N101" s="219"/>
      <c r="O101" s="219"/>
      <c r="P101" s="220"/>
      <c r="Q101" s="220"/>
      <c r="R101" s="220"/>
      <c r="S101" s="220"/>
      <c r="T101" s="220"/>
      <c r="U101" s="220"/>
    </row>
    <row r="102" spans="10:21" ht="30">
      <c r="J102" s="218"/>
      <c r="K102" s="218"/>
      <c r="N102" s="219"/>
      <c r="O102" s="219"/>
      <c r="P102" s="220"/>
      <c r="Q102" s="220"/>
      <c r="R102" s="220"/>
      <c r="S102" s="220"/>
      <c r="T102" s="220"/>
      <c r="U102" s="220"/>
    </row>
    <row r="103" spans="10:21" ht="30">
      <c r="J103" s="218"/>
      <c r="K103" s="218"/>
      <c r="N103" s="219"/>
      <c r="O103" s="219"/>
      <c r="P103" s="220"/>
      <c r="Q103" s="220"/>
      <c r="R103" s="220"/>
      <c r="S103" s="220"/>
      <c r="T103" s="220"/>
      <c r="U103" s="220"/>
    </row>
    <row r="104" spans="10:21" ht="30">
      <c r="J104" s="218"/>
      <c r="K104" s="218"/>
      <c r="N104" s="219"/>
      <c r="O104" s="219"/>
      <c r="P104" s="220"/>
      <c r="Q104" s="220"/>
      <c r="R104" s="220"/>
      <c r="S104" s="220"/>
      <c r="T104" s="220"/>
      <c r="U104" s="220"/>
    </row>
    <row r="105" spans="10:21" ht="30">
      <c r="J105" s="218"/>
      <c r="K105" s="218"/>
      <c r="N105" s="219"/>
      <c r="O105" s="219"/>
      <c r="P105" s="220"/>
      <c r="Q105" s="220"/>
      <c r="R105" s="220"/>
      <c r="S105" s="220"/>
      <c r="T105" s="220"/>
      <c r="U105" s="220"/>
    </row>
    <row r="106" spans="10:21" ht="30">
      <c r="J106" s="218"/>
      <c r="K106" s="218"/>
      <c r="N106" s="219"/>
      <c r="O106" s="219"/>
      <c r="P106" s="220"/>
      <c r="Q106" s="220"/>
      <c r="R106" s="220"/>
      <c r="S106" s="220"/>
      <c r="T106" s="220"/>
      <c r="U106" s="220"/>
    </row>
    <row r="107" spans="10:21" ht="30">
      <c r="J107" s="218"/>
      <c r="K107" s="218"/>
      <c r="N107" s="219"/>
      <c r="O107" s="219"/>
      <c r="P107" s="220"/>
      <c r="Q107" s="220"/>
      <c r="R107" s="220"/>
      <c r="S107" s="220"/>
      <c r="T107" s="220"/>
      <c r="U107" s="220"/>
    </row>
    <row r="108" spans="10:21" ht="30">
      <c r="J108" s="218"/>
      <c r="K108" s="218"/>
      <c r="N108" s="219"/>
      <c r="O108" s="219"/>
      <c r="P108" s="220"/>
      <c r="Q108" s="220"/>
      <c r="R108" s="220"/>
      <c r="S108" s="220"/>
      <c r="T108" s="220"/>
      <c r="U108" s="220"/>
    </row>
    <row r="109" spans="10:21" ht="30">
      <c r="J109" s="218"/>
      <c r="K109" s="218"/>
      <c r="N109" s="219"/>
      <c r="O109" s="219"/>
      <c r="P109" s="220"/>
      <c r="Q109" s="220"/>
      <c r="R109" s="220"/>
      <c r="S109" s="220"/>
      <c r="T109" s="220"/>
      <c r="U109" s="220"/>
    </row>
    <row r="110" spans="10:21" ht="30">
      <c r="J110" s="218"/>
      <c r="K110" s="218"/>
      <c r="N110" s="219"/>
      <c r="O110" s="219"/>
      <c r="P110" s="220"/>
      <c r="Q110" s="220"/>
      <c r="R110" s="220"/>
      <c r="S110" s="220"/>
      <c r="T110" s="220"/>
      <c r="U110" s="220"/>
    </row>
    <row r="111" spans="10:21" ht="30">
      <c r="J111" s="218"/>
      <c r="K111" s="218"/>
      <c r="N111" s="219"/>
      <c r="O111" s="219"/>
      <c r="P111" s="220"/>
      <c r="Q111" s="220"/>
      <c r="R111" s="220"/>
      <c r="S111" s="220"/>
      <c r="T111" s="220"/>
      <c r="U111" s="220"/>
    </row>
    <row r="112" spans="10:21" ht="30">
      <c r="J112" s="218"/>
      <c r="K112" s="218"/>
      <c r="N112" s="219"/>
      <c r="O112" s="219"/>
      <c r="P112" s="220"/>
      <c r="Q112" s="220"/>
      <c r="R112" s="220"/>
      <c r="S112" s="220"/>
      <c r="T112" s="220"/>
      <c r="U112" s="220"/>
    </row>
    <row r="113" spans="10:21" ht="30">
      <c r="J113" s="218"/>
      <c r="K113" s="218"/>
      <c r="N113" s="219"/>
      <c r="O113" s="219"/>
      <c r="P113" s="220"/>
      <c r="Q113" s="220"/>
      <c r="R113" s="220"/>
      <c r="S113" s="220"/>
      <c r="T113" s="220"/>
      <c r="U113" s="220"/>
    </row>
    <row r="114" spans="10:21" ht="30">
      <c r="J114" s="218"/>
      <c r="K114" s="218"/>
      <c r="N114" s="219"/>
      <c r="O114" s="219"/>
      <c r="P114" s="220"/>
      <c r="Q114" s="220"/>
      <c r="R114" s="220"/>
      <c r="S114" s="220"/>
      <c r="T114" s="220"/>
      <c r="U114" s="220"/>
    </row>
    <row r="115" spans="10:21" ht="30">
      <c r="J115" s="218"/>
      <c r="K115" s="218"/>
      <c r="N115" s="219"/>
      <c r="O115" s="219"/>
      <c r="P115" s="220"/>
      <c r="Q115" s="220"/>
      <c r="R115" s="220"/>
      <c r="S115" s="220"/>
      <c r="T115" s="220"/>
      <c r="U115" s="220"/>
    </row>
    <row r="116" spans="10:21" ht="30">
      <c r="J116" s="218"/>
      <c r="K116" s="218"/>
      <c r="N116" s="219"/>
      <c r="O116" s="219"/>
      <c r="P116" s="220"/>
      <c r="Q116" s="220"/>
      <c r="R116" s="220"/>
      <c r="S116" s="220"/>
      <c r="T116" s="220"/>
      <c r="U116" s="220"/>
    </row>
    <row r="117" spans="10:21" ht="30">
      <c r="J117" s="218"/>
      <c r="K117" s="218"/>
      <c r="N117" s="219"/>
      <c r="O117" s="219"/>
      <c r="P117" s="220"/>
      <c r="Q117" s="220"/>
      <c r="R117" s="220"/>
      <c r="S117" s="220"/>
      <c r="T117" s="220"/>
      <c r="U117" s="220"/>
    </row>
    <row r="118" spans="10:21" ht="30">
      <c r="J118" s="218"/>
      <c r="K118" s="218"/>
      <c r="N118" s="219"/>
      <c r="O118" s="219"/>
      <c r="P118" s="220"/>
      <c r="Q118" s="220"/>
      <c r="R118" s="220"/>
      <c r="S118" s="220"/>
      <c r="T118" s="220"/>
      <c r="U118" s="220"/>
    </row>
    <row r="119" spans="10:21" ht="30">
      <c r="J119" s="218"/>
      <c r="K119" s="218"/>
      <c r="N119" s="219"/>
      <c r="O119" s="219"/>
      <c r="P119" s="220"/>
      <c r="Q119" s="220"/>
      <c r="R119" s="220"/>
      <c r="S119" s="220"/>
      <c r="T119" s="220"/>
      <c r="U119" s="220"/>
    </row>
    <row r="120" spans="10:21" ht="30">
      <c r="J120" s="218"/>
      <c r="K120" s="218"/>
      <c r="N120" s="219"/>
      <c r="O120" s="219"/>
      <c r="P120" s="220"/>
      <c r="Q120" s="220"/>
      <c r="R120" s="220"/>
      <c r="S120" s="220"/>
      <c r="T120" s="220"/>
      <c r="U120" s="220"/>
    </row>
    <row r="121" spans="10:21" ht="30">
      <c r="J121" s="218"/>
      <c r="K121" s="218"/>
      <c r="N121" s="219"/>
      <c r="O121" s="219"/>
      <c r="P121" s="220"/>
      <c r="Q121" s="220"/>
      <c r="R121" s="220"/>
      <c r="S121" s="220"/>
      <c r="T121" s="220"/>
      <c r="U121" s="220"/>
    </row>
    <row r="122" spans="10:21" ht="30">
      <c r="J122" s="218"/>
      <c r="K122" s="218"/>
      <c r="N122" s="219"/>
      <c r="O122" s="219"/>
      <c r="P122" s="220"/>
      <c r="Q122" s="220"/>
      <c r="R122" s="220"/>
      <c r="S122" s="220"/>
      <c r="T122" s="220"/>
      <c r="U122" s="220"/>
    </row>
    <row r="123" spans="10:21" ht="30">
      <c r="J123" s="218"/>
      <c r="K123" s="218"/>
      <c r="N123" s="219"/>
      <c r="O123" s="219"/>
      <c r="P123" s="220"/>
      <c r="Q123" s="220"/>
      <c r="R123" s="220"/>
      <c r="S123" s="220"/>
      <c r="T123" s="220"/>
      <c r="U123" s="220"/>
    </row>
    <row r="124" spans="10:21" ht="30">
      <c r="J124" s="218"/>
      <c r="K124" s="218"/>
      <c r="N124" s="219"/>
      <c r="O124" s="219"/>
      <c r="P124" s="220"/>
      <c r="Q124" s="220"/>
      <c r="R124" s="220"/>
      <c r="S124" s="220"/>
      <c r="T124" s="220"/>
      <c r="U124" s="220"/>
    </row>
    <row r="125" spans="10:21" ht="30">
      <c r="J125" s="218"/>
      <c r="K125" s="218"/>
      <c r="N125" s="219"/>
      <c r="O125" s="219"/>
      <c r="P125" s="220"/>
      <c r="Q125" s="220"/>
      <c r="R125" s="220"/>
      <c r="S125" s="220"/>
      <c r="T125" s="220"/>
      <c r="U125" s="220"/>
    </row>
    <row r="126" spans="10:21" ht="30">
      <c r="J126" s="218"/>
      <c r="K126" s="218"/>
      <c r="N126" s="219"/>
      <c r="O126" s="219"/>
      <c r="P126" s="220"/>
      <c r="Q126" s="220"/>
      <c r="R126" s="220"/>
      <c r="S126" s="220"/>
      <c r="T126" s="220"/>
      <c r="U126" s="220"/>
    </row>
    <row r="127" spans="10:21" ht="30">
      <c r="J127" s="218"/>
      <c r="K127" s="218"/>
      <c r="N127" s="219"/>
      <c r="O127" s="219"/>
      <c r="P127" s="220"/>
      <c r="Q127" s="220"/>
      <c r="R127" s="220"/>
      <c r="S127" s="220"/>
      <c r="T127" s="220"/>
      <c r="U127" s="220"/>
    </row>
    <row r="128" spans="10:21" ht="30">
      <c r="J128" s="218"/>
      <c r="K128" s="218"/>
      <c r="N128" s="219"/>
      <c r="O128" s="219"/>
      <c r="P128" s="220"/>
      <c r="Q128" s="220"/>
      <c r="R128" s="220"/>
      <c r="S128" s="220"/>
      <c r="T128" s="220"/>
      <c r="U128" s="220"/>
    </row>
    <row r="129" spans="10:21" ht="30">
      <c r="J129" s="218"/>
      <c r="K129" s="218"/>
      <c r="N129" s="219"/>
      <c r="O129" s="219"/>
      <c r="P129" s="220"/>
      <c r="Q129" s="220"/>
      <c r="R129" s="220"/>
      <c r="S129" s="220"/>
      <c r="T129" s="220"/>
      <c r="U129" s="220"/>
    </row>
    <row r="130" spans="10:21" ht="30">
      <c r="J130" s="218"/>
      <c r="K130" s="218"/>
      <c r="N130" s="219"/>
      <c r="O130" s="219"/>
      <c r="P130" s="220"/>
      <c r="Q130" s="220"/>
      <c r="R130" s="220"/>
      <c r="S130" s="220"/>
      <c r="T130" s="220"/>
      <c r="U130" s="220"/>
    </row>
    <row r="131" spans="10:21" ht="30">
      <c r="J131" s="218"/>
      <c r="K131" s="218"/>
      <c r="N131" s="219"/>
      <c r="O131" s="219"/>
      <c r="P131" s="220"/>
      <c r="Q131" s="220"/>
      <c r="R131" s="220"/>
      <c r="S131" s="220"/>
      <c r="T131" s="220"/>
      <c r="U131" s="220"/>
    </row>
    <row r="132" spans="10:21" ht="30">
      <c r="J132" s="218"/>
      <c r="K132" s="218"/>
      <c r="N132" s="219"/>
      <c r="O132" s="219"/>
      <c r="P132" s="220"/>
      <c r="Q132" s="220"/>
      <c r="R132" s="220"/>
      <c r="S132" s="220"/>
      <c r="T132" s="220"/>
      <c r="U132" s="220"/>
    </row>
    <row r="133" spans="10:21" ht="30">
      <c r="J133" s="218"/>
      <c r="K133" s="218"/>
      <c r="N133" s="219"/>
      <c r="O133" s="219"/>
      <c r="P133" s="220"/>
      <c r="Q133" s="220"/>
      <c r="R133" s="220"/>
      <c r="S133" s="220"/>
      <c r="T133" s="220"/>
      <c r="U133" s="220"/>
    </row>
    <row r="134" spans="10:21" ht="30">
      <c r="J134" s="218"/>
      <c r="K134" s="218"/>
      <c r="N134" s="219"/>
      <c r="O134" s="219"/>
      <c r="P134" s="220"/>
      <c r="Q134" s="220"/>
      <c r="R134" s="220"/>
      <c r="S134" s="220"/>
      <c r="T134" s="220"/>
      <c r="U134" s="220"/>
    </row>
    <row r="135" spans="10:21" ht="30">
      <c r="J135" s="218"/>
      <c r="K135" s="218"/>
      <c r="N135" s="219"/>
      <c r="O135" s="219"/>
      <c r="P135" s="220"/>
      <c r="Q135" s="220"/>
      <c r="R135" s="220"/>
      <c r="S135" s="220"/>
      <c r="T135" s="220"/>
      <c r="U135" s="220"/>
    </row>
    <row r="136" spans="10:21" ht="30">
      <c r="J136" s="218"/>
      <c r="K136" s="218"/>
      <c r="N136" s="219"/>
      <c r="O136" s="219"/>
      <c r="P136" s="220"/>
      <c r="Q136" s="220"/>
      <c r="R136" s="220"/>
      <c r="S136" s="220"/>
      <c r="T136" s="220"/>
      <c r="U136" s="220"/>
    </row>
    <row r="137" spans="10:21" ht="30">
      <c r="J137" s="218"/>
      <c r="K137" s="218"/>
      <c r="N137" s="219"/>
      <c r="O137" s="219"/>
      <c r="P137" s="220"/>
      <c r="Q137" s="220"/>
      <c r="R137" s="220"/>
      <c r="S137" s="220"/>
      <c r="T137" s="220"/>
      <c r="U137" s="220"/>
    </row>
    <row r="138" spans="10:21" ht="30">
      <c r="J138" s="218"/>
      <c r="K138" s="218"/>
      <c r="N138" s="219"/>
      <c r="O138" s="219"/>
      <c r="P138" s="220"/>
      <c r="Q138" s="220"/>
      <c r="R138" s="220"/>
      <c r="S138" s="220"/>
      <c r="T138" s="220"/>
      <c r="U138" s="220"/>
    </row>
    <row r="139" spans="10:21" ht="30">
      <c r="J139" s="218"/>
      <c r="K139" s="218"/>
      <c r="N139" s="219"/>
      <c r="O139" s="219"/>
      <c r="P139" s="220"/>
      <c r="Q139" s="220"/>
      <c r="R139" s="220"/>
      <c r="S139" s="220"/>
      <c r="T139" s="220"/>
      <c r="U139" s="220"/>
    </row>
    <row r="140" spans="10:21" ht="30">
      <c r="J140" s="218"/>
      <c r="K140" s="218"/>
      <c r="N140" s="219"/>
      <c r="O140" s="219"/>
      <c r="P140" s="220"/>
      <c r="Q140" s="220"/>
      <c r="R140" s="220"/>
      <c r="S140" s="220"/>
      <c r="T140" s="220"/>
      <c r="U140" s="220"/>
    </row>
    <row r="141" spans="10:21" ht="30">
      <c r="J141" s="218"/>
      <c r="K141" s="218"/>
      <c r="N141" s="219"/>
      <c r="O141" s="219"/>
      <c r="P141" s="220"/>
      <c r="Q141" s="220"/>
      <c r="R141" s="220"/>
      <c r="S141" s="220"/>
      <c r="T141" s="220"/>
      <c r="U141" s="220"/>
    </row>
    <row r="142" spans="10:21" ht="30">
      <c r="J142" s="218"/>
      <c r="K142" s="218"/>
      <c r="N142" s="219"/>
      <c r="O142" s="219"/>
      <c r="P142" s="220"/>
      <c r="Q142" s="220"/>
      <c r="R142" s="220"/>
      <c r="S142" s="220"/>
      <c r="T142" s="220"/>
      <c r="U142" s="220"/>
    </row>
    <row r="143" spans="10:21" ht="30">
      <c r="J143" s="218"/>
      <c r="K143" s="218"/>
      <c r="N143" s="219"/>
      <c r="O143" s="219"/>
      <c r="P143" s="220"/>
      <c r="Q143" s="220"/>
      <c r="R143" s="220"/>
      <c r="S143" s="220"/>
      <c r="T143" s="220"/>
      <c r="U143" s="220"/>
    </row>
    <row r="144" spans="10:21" ht="30">
      <c r="J144" s="218"/>
      <c r="K144" s="218"/>
      <c r="N144" s="219"/>
      <c r="O144" s="219"/>
      <c r="P144" s="220"/>
      <c r="Q144" s="220"/>
      <c r="R144" s="220"/>
      <c r="S144" s="220"/>
      <c r="T144" s="220"/>
      <c r="U144" s="220"/>
    </row>
    <row r="145" spans="10:21" ht="30">
      <c r="J145" s="218"/>
      <c r="K145" s="218"/>
      <c r="N145" s="219"/>
      <c r="O145" s="219"/>
      <c r="P145" s="220"/>
      <c r="Q145" s="220"/>
      <c r="R145" s="220"/>
      <c r="S145" s="220"/>
      <c r="T145" s="220"/>
      <c r="U145" s="220"/>
    </row>
    <row r="146" spans="10:21" ht="30">
      <c r="J146" s="218"/>
      <c r="K146" s="218"/>
      <c r="N146" s="219"/>
      <c r="O146" s="219"/>
      <c r="P146" s="220"/>
      <c r="Q146" s="220"/>
      <c r="R146" s="220"/>
      <c r="S146" s="220"/>
      <c r="T146" s="220"/>
      <c r="U146" s="220"/>
    </row>
    <row r="147" spans="10:21" ht="30">
      <c r="J147" s="218"/>
      <c r="K147" s="218"/>
      <c r="N147" s="219"/>
      <c r="O147" s="219"/>
      <c r="P147" s="220"/>
      <c r="Q147" s="220"/>
      <c r="R147" s="220"/>
      <c r="S147" s="220"/>
      <c r="T147" s="220"/>
      <c r="U147" s="220"/>
    </row>
    <row r="148" spans="10:21" ht="30">
      <c r="J148" s="218"/>
      <c r="K148" s="218"/>
      <c r="N148" s="219"/>
      <c r="O148" s="219"/>
      <c r="P148" s="220"/>
      <c r="Q148" s="220"/>
      <c r="R148" s="220"/>
      <c r="S148" s="220"/>
      <c r="T148" s="220"/>
      <c r="U148" s="220"/>
    </row>
    <row r="149" spans="10:21" ht="30">
      <c r="J149" s="218"/>
      <c r="K149" s="218"/>
      <c r="N149" s="219"/>
      <c r="O149" s="219"/>
      <c r="P149" s="220"/>
      <c r="Q149" s="220"/>
      <c r="R149" s="220"/>
      <c r="S149" s="220"/>
      <c r="T149" s="220"/>
      <c r="U149" s="220"/>
    </row>
    <row r="150" spans="10:21" ht="30">
      <c r="J150" s="218"/>
      <c r="K150" s="218"/>
      <c r="N150" s="219"/>
      <c r="O150" s="219"/>
      <c r="P150" s="220"/>
      <c r="Q150" s="220"/>
      <c r="R150" s="220"/>
      <c r="S150" s="220"/>
      <c r="T150" s="220"/>
      <c r="U150" s="220"/>
    </row>
    <row r="151" spans="10:21" ht="30">
      <c r="J151" s="218"/>
      <c r="K151" s="218"/>
      <c r="N151" s="219"/>
      <c r="O151" s="219"/>
      <c r="P151" s="220"/>
      <c r="Q151" s="220"/>
      <c r="R151" s="220"/>
      <c r="S151" s="220"/>
      <c r="T151" s="220"/>
      <c r="U151" s="220"/>
    </row>
    <row r="152" spans="10:21" ht="30">
      <c r="J152" s="218"/>
      <c r="K152" s="218"/>
      <c r="N152" s="219"/>
      <c r="O152" s="219"/>
      <c r="P152" s="220"/>
      <c r="Q152" s="220"/>
      <c r="R152" s="220"/>
      <c r="S152" s="220"/>
      <c r="T152" s="220"/>
      <c r="U152" s="220"/>
    </row>
    <row r="153" spans="10:21" ht="30">
      <c r="J153" s="218"/>
      <c r="K153" s="218"/>
      <c r="N153" s="219"/>
      <c r="O153" s="219"/>
      <c r="P153" s="220"/>
      <c r="Q153" s="220"/>
      <c r="R153" s="220"/>
      <c r="S153" s="220"/>
      <c r="T153" s="220"/>
      <c r="U153" s="220"/>
    </row>
    <row r="154" spans="10:21" ht="30">
      <c r="J154" s="218"/>
      <c r="K154" s="218"/>
      <c r="N154" s="219"/>
      <c r="O154" s="219"/>
      <c r="P154" s="220"/>
      <c r="Q154" s="220"/>
      <c r="R154" s="220"/>
      <c r="S154" s="220"/>
      <c r="T154" s="220"/>
      <c r="U154" s="220"/>
    </row>
    <row r="155" spans="10:21" ht="30">
      <c r="J155" s="218"/>
      <c r="K155" s="218"/>
      <c r="N155" s="219"/>
      <c r="O155" s="219"/>
      <c r="P155" s="220"/>
      <c r="Q155" s="220"/>
      <c r="R155" s="220"/>
      <c r="S155" s="220"/>
      <c r="T155" s="220"/>
      <c r="U155" s="220"/>
    </row>
    <row r="156" spans="10:21" ht="30">
      <c r="J156" s="218"/>
      <c r="K156" s="218"/>
      <c r="N156" s="219"/>
      <c r="O156" s="219"/>
      <c r="P156" s="220"/>
      <c r="Q156" s="220"/>
      <c r="R156" s="220"/>
      <c r="S156" s="220"/>
      <c r="T156" s="220"/>
      <c r="U156" s="220"/>
    </row>
    <row r="157" spans="10:21" ht="30">
      <c r="J157" s="218"/>
      <c r="K157" s="218"/>
      <c r="N157" s="219"/>
      <c r="O157" s="219"/>
      <c r="P157" s="220"/>
      <c r="Q157" s="220"/>
      <c r="R157" s="220"/>
      <c r="S157" s="220"/>
      <c r="T157" s="220"/>
      <c r="U157" s="220"/>
    </row>
    <row r="158" spans="10:21" ht="30">
      <c r="J158" s="218"/>
      <c r="K158" s="218"/>
      <c r="N158" s="219"/>
      <c r="O158" s="219"/>
      <c r="P158" s="220"/>
      <c r="Q158" s="220"/>
      <c r="R158" s="220"/>
      <c r="S158" s="220"/>
      <c r="T158" s="220"/>
      <c r="U158" s="220"/>
    </row>
    <row r="159" spans="10:21" ht="30">
      <c r="J159" s="218"/>
      <c r="K159" s="218"/>
      <c r="N159" s="219"/>
      <c r="O159" s="219"/>
      <c r="P159" s="220"/>
      <c r="Q159" s="220"/>
      <c r="R159" s="220"/>
      <c r="S159" s="220"/>
      <c r="T159" s="220"/>
      <c r="U159" s="220"/>
    </row>
    <row r="160" spans="10:21" ht="30">
      <c r="J160" s="218"/>
      <c r="K160" s="218"/>
      <c r="N160" s="219"/>
      <c r="O160" s="219"/>
      <c r="P160" s="220"/>
      <c r="Q160" s="220"/>
      <c r="R160" s="220"/>
      <c r="S160" s="220"/>
      <c r="T160" s="220"/>
      <c r="U160" s="220"/>
    </row>
    <row r="161" spans="10:21" ht="30">
      <c r="J161" s="218"/>
      <c r="K161" s="218"/>
      <c r="N161" s="219"/>
      <c r="O161" s="219"/>
      <c r="P161" s="220"/>
      <c r="Q161" s="220"/>
      <c r="R161" s="220"/>
      <c r="S161" s="220"/>
      <c r="T161" s="220"/>
      <c r="U161" s="220"/>
    </row>
    <row r="162" spans="10:21" ht="30">
      <c r="J162" s="218"/>
      <c r="K162" s="218"/>
      <c r="N162" s="219"/>
      <c r="O162" s="219"/>
      <c r="P162" s="220"/>
      <c r="Q162" s="220"/>
      <c r="R162" s="220"/>
      <c r="S162" s="220"/>
      <c r="T162" s="220"/>
      <c r="U162" s="220"/>
    </row>
    <row r="163" spans="10:21" ht="30">
      <c r="J163" s="218"/>
      <c r="K163" s="218"/>
      <c r="N163" s="219"/>
      <c r="O163" s="219"/>
      <c r="P163" s="220"/>
      <c r="Q163" s="220"/>
      <c r="R163" s="220"/>
      <c r="S163" s="220"/>
      <c r="T163" s="220"/>
      <c r="U163" s="220"/>
    </row>
    <row r="164" spans="10:21" ht="30">
      <c r="J164" s="218"/>
      <c r="K164" s="218"/>
      <c r="N164" s="219"/>
      <c r="O164" s="219"/>
      <c r="P164" s="220"/>
      <c r="Q164" s="220"/>
      <c r="R164" s="220"/>
      <c r="S164" s="220"/>
      <c r="T164" s="220"/>
      <c r="U164" s="220"/>
    </row>
    <row r="165" spans="10:21" ht="30">
      <c r="J165" s="218"/>
      <c r="K165" s="218"/>
      <c r="N165" s="219"/>
      <c r="O165" s="219"/>
      <c r="P165" s="220"/>
      <c r="Q165" s="220"/>
      <c r="R165" s="220"/>
      <c r="S165" s="220"/>
      <c r="T165" s="220"/>
      <c r="U165" s="220"/>
    </row>
    <row r="166" spans="10:21" ht="30">
      <c r="J166" s="218"/>
      <c r="K166" s="218"/>
      <c r="N166" s="219"/>
      <c r="O166" s="219"/>
      <c r="P166" s="220"/>
      <c r="Q166" s="220"/>
      <c r="R166" s="220"/>
      <c r="S166" s="220"/>
      <c r="T166" s="220"/>
      <c r="U166" s="220"/>
    </row>
    <row r="167" spans="10:21" ht="30">
      <c r="J167" s="218"/>
      <c r="K167" s="218"/>
      <c r="N167" s="219"/>
      <c r="O167" s="219"/>
      <c r="P167" s="220"/>
      <c r="Q167" s="220"/>
      <c r="R167" s="220"/>
      <c r="S167" s="220"/>
      <c r="T167" s="220"/>
      <c r="U167" s="220"/>
    </row>
    <row r="168" spans="10:21" ht="30">
      <c r="J168" s="218"/>
      <c r="K168" s="218"/>
      <c r="N168" s="219"/>
      <c r="O168" s="219"/>
      <c r="P168" s="220"/>
      <c r="Q168" s="220"/>
      <c r="R168" s="220"/>
      <c r="S168" s="220"/>
      <c r="T168" s="220"/>
      <c r="U168" s="220"/>
    </row>
    <row r="169" spans="10:21" ht="30">
      <c r="J169" s="218"/>
      <c r="K169" s="218"/>
      <c r="N169" s="219"/>
      <c r="O169" s="219"/>
      <c r="P169" s="220"/>
      <c r="Q169" s="220"/>
      <c r="R169" s="220"/>
      <c r="S169" s="220"/>
      <c r="T169" s="220"/>
      <c r="U169" s="220"/>
    </row>
    <row r="170" spans="10:21" ht="30">
      <c r="J170" s="218"/>
      <c r="K170" s="218"/>
      <c r="N170" s="219"/>
      <c r="O170" s="219"/>
      <c r="P170" s="220"/>
      <c r="Q170" s="220"/>
      <c r="R170" s="220"/>
      <c r="S170" s="220"/>
      <c r="T170" s="220"/>
      <c r="U170" s="220"/>
    </row>
    <row r="171" spans="10:21" ht="30">
      <c r="J171" s="218"/>
      <c r="K171" s="218"/>
      <c r="N171" s="219"/>
      <c r="O171" s="219"/>
      <c r="P171" s="220"/>
      <c r="Q171" s="220"/>
      <c r="R171" s="220"/>
      <c r="S171" s="220"/>
      <c r="T171" s="220"/>
      <c r="U171" s="220"/>
    </row>
    <row r="172" spans="10:21" ht="30">
      <c r="J172" s="218"/>
      <c r="K172" s="218"/>
      <c r="N172" s="219"/>
      <c r="O172" s="219"/>
      <c r="P172" s="220"/>
      <c r="Q172" s="220"/>
      <c r="R172" s="220"/>
      <c r="S172" s="220"/>
      <c r="T172" s="220"/>
      <c r="U172" s="220"/>
    </row>
    <row r="173" spans="14:21" ht="21">
      <c r="N173" s="219"/>
      <c r="O173" s="219"/>
      <c r="P173" s="220"/>
      <c r="Q173" s="220"/>
      <c r="R173" s="220"/>
      <c r="S173" s="220"/>
      <c r="T173" s="220"/>
      <c r="U173" s="220"/>
    </row>
    <row r="174" spans="14:21" ht="21">
      <c r="N174" s="219"/>
      <c r="O174" s="219"/>
      <c r="P174" s="220"/>
      <c r="Q174" s="220"/>
      <c r="R174" s="220"/>
      <c r="S174" s="220"/>
      <c r="T174" s="220"/>
      <c r="U174" s="220"/>
    </row>
    <row r="175" spans="14:21" ht="21">
      <c r="N175" s="219"/>
      <c r="O175" s="219"/>
      <c r="P175" s="220"/>
      <c r="Q175" s="220"/>
      <c r="R175" s="220"/>
      <c r="S175" s="220"/>
      <c r="T175" s="220"/>
      <c r="U175" s="220"/>
    </row>
    <row r="176" spans="14:21" ht="21">
      <c r="N176" s="219"/>
      <c r="O176" s="219"/>
      <c r="P176" s="220"/>
      <c r="Q176" s="220"/>
      <c r="R176" s="220"/>
      <c r="S176" s="220"/>
      <c r="T176" s="220"/>
      <c r="U176" s="220"/>
    </row>
    <row r="177" spans="14:21" ht="21">
      <c r="N177" s="219"/>
      <c r="O177" s="219"/>
      <c r="P177" s="220"/>
      <c r="Q177" s="220"/>
      <c r="R177" s="220"/>
      <c r="S177" s="220"/>
      <c r="T177" s="220"/>
      <c r="U177" s="220"/>
    </row>
    <row r="178" spans="14:21" ht="21">
      <c r="N178" s="219"/>
      <c r="O178" s="219"/>
      <c r="P178" s="220"/>
      <c r="Q178" s="220"/>
      <c r="R178" s="220"/>
      <c r="S178" s="220"/>
      <c r="T178" s="220"/>
      <c r="U178" s="220"/>
    </row>
    <row r="179" spans="14:21" ht="21">
      <c r="N179" s="219"/>
      <c r="O179" s="219"/>
      <c r="P179" s="220"/>
      <c r="Q179" s="220"/>
      <c r="R179" s="220"/>
      <c r="S179" s="220"/>
      <c r="T179" s="220"/>
      <c r="U179" s="220"/>
    </row>
    <row r="180" spans="14:21" ht="21">
      <c r="N180" s="219"/>
      <c r="O180" s="219"/>
      <c r="P180" s="220"/>
      <c r="Q180" s="220"/>
      <c r="R180" s="220"/>
      <c r="S180" s="220"/>
      <c r="T180" s="220"/>
      <c r="U180" s="220"/>
    </row>
    <row r="181" spans="14:21" ht="21">
      <c r="N181" s="219"/>
      <c r="O181" s="219"/>
      <c r="P181" s="220"/>
      <c r="Q181" s="220"/>
      <c r="R181" s="220"/>
      <c r="S181" s="220"/>
      <c r="T181" s="220"/>
      <c r="U181" s="220"/>
    </row>
    <row r="182" spans="14:21" ht="21">
      <c r="N182" s="219"/>
      <c r="O182" s="219"/>
      <c r="P182" s="220"/>
      <c r="Q182" s="220"/>
      <c r="R182" s="220"/>
      <c r="S182" s="220"/>
      <c r="T182" s="220"/>
      <c r="U182" s="220"/>
    </row>
    <row r="183" spans="14:21" ht="21">
      <c r="N183" s="219"/>
      <c r="O183" s="219"/>
      <c r="P183" s="220"/>
      <c r="Q183" s="220"/>
      <c r="R183" s="220"/>
      <c r="S183" s="220"/>
      <c r="T183" s="220"/>
      <c r="U183" s="220"/>
    </row>
    <row r="184" spans="14:21" ht="21">
      <c r="N184" s="219"/>
      <c r="O184" s="219"/>
      <c r="P184" s="220"/>
      <c r="Q184" s="220"/>
      <c r="R184" s="220"/>
      <c r="S184" s="220"/>
      <c r="T184" s="220"/>
      <c r="U184" s="220"/>
    </row>
    <row r="185" spans="14:21" ht="21">
      <c r="N185" s="219"/>
      <c r="O185" s="219"/>
      <c r="P185" s="220"/>
      <c r="Q185" s="220"/>
      <c r="R185" s="220"/>
      <c r="S185" s="220"/>
      <c r="T185" s="220"/>
      <c r="U185" s="220"/>
    </row>
    <row r="186" spans="14:21" ht="21">
      <c r="N186" s="219"/>
      <c r="O186" s="219"/>
      <c r="P186" s="220"/>
      <c r="Q186" s="220"/>
      <c r="R186" s="220"/>
      <c r="S186" s="220"/>
      <c r="T186" s="220"/>
      <c r="U186" s="220"/>
    </row>
    <row r="187" spans="14:21" ht="21">
      <c r="N187" s="219"/>
      <c r="O187" s="219"/>
      <c r="P187" s="220"/>
      <c r="Q187" s="220"/>
      <c r="R187" s="220"/>
      <c r="S187" s="220"/>
      <c r="T187" s="220"/>
      <c r="U187" s="220"/>
    </row>
    <row r="188" spans="14:21" ht="21">
      <c r="N188" s="219"/>
      <c r="O188" s="219"/>
      <c r="P188" s="220"/>
      <c r="Q188" s="220"/>
      <c r="R188" s="220"/>
      <c r="S188" s="220"/>
      <c r="T188" s="220"/>
      <c r="U188" s="220"/>
    </row>
    <row r="189" spans="14:21" ht="21">
      <c r="N189" s="219"/>
      <c r="O189" s="219"/>
      <c r="P189" s="220"/>
      <c r="Q189" s="220"/>
      <c r="R189" s="220"/>
      <c r="S189" s="220"/>
      <c r="T189" s="220"/>
      <c r="U189" s="220"/>
    </row>
    <row r="190" spans="14:21" ht="21">
      <c r="N190" s="219"/>
      <c r="O190" s="219"/>
      <c r="P190" s="220"/>
      <c r="Q190" s="220"/>
      <c r="R190" s="220"/>
      <c r="S190" s="220"/>
      <c r="T190" s="220"/>
      <c r="U190" s="220"/>
    </row>
    <row r="191" spans="14:21" ht="21">
      <c r="N191" s="219"/>
      <c r="O191" s="219"/>
      <c r="P191" s="220"/>
      <c r="Q191" s="220"/>
      <c r="R191" s="220"/>
      <c r="S191" s="220"/>
      <c r="T191" s="220"/>
      <c r="U191" s="220"/>
    </row>
    <row r="192" spans="14:21" ht="21">
      <c r="N192" s="219"/>
      <c r="O192" s="219"/>
      <c r="P192" s="220"/>
      <c r="Q192" s="220"/>
      <c r="R192" s="220"/>
      <c r="S192" s="220"/>
      <c r="T192" s="220"/>
      <c r="U192" s="220"/>
    </row>
    <row r="193" spans="14:21" ht="21">
      <c r="N193" s="219"/>
      <c r="O193" s="219"/>
      <c r="P193" s="220"/>
      <c r="Q193" s="220"/>
      <c r="R193" s="220"/>
      <c r="S193" s="220"/>
      <c r="T193" s="220"/>
      <c r="U193" s="220"/>
    </row>
    <row r="194" spans="14:21" ht="21">
      <c r="N194" s="219"/>
      <c r="O194" s="219"/>
      <c r="P194" s="220"/>
      <c r="Q194" s="220"/>
      <c r="R194" s="220"/>
      <c r="S194" s="220"/>
      <c r="T194" s="220"/>
      <c r="U194" s="220"/>
    </row>
    <row r="195" spans="14:21" ht="21">
      <c r="N195" s="219"/>
      <c r="O195" s="219"/>
      <c r="P195" s="220"/>
      <c r="Q195" s="220"/>
      <c r="R195" s="220"/>
      <c r="S195" s="220"/>
      <c r="T195" s="220"/>
      <c r="U195" s="220"/>
    </row>
    <row r="196" spans="14:21" ht="21">
      <c r="N196" s="219"/>
      <c r="O196" s="219"/>
      <c r="P196" s="220"/>
      <c r="Q196" s="220"/>
      <c r="R196" s="220"/>
      <c r="S196" s="220"/>
      <c r="T196" s="220"/>
      <c r="U196" s="220"/>
    </row>
    <row r="197" spans="14:21" ht="21">
      <c r="N197" s="219"/>
      <c r="O197" s="219"/>
      <c r="P197" s="220"/>
      <c r="Q197" s="220"/>
      <c r="R197" s="220"/>
      <c r="S197" s="220"/>
      <c r="T197" s="220"/>
      <c r="U197" s="220"/>
    </row>
    <row r="198" spans="14:21" ht="21">
      <c r="N198" s="219"/>
      <c r="O198" s="219"/>
      <c r="P198" s="220"/>
      <c r="Q198" s="220"/>
      <c r="R198" s="220"/>
      <c r="S198" s="220"/>
      <c r="T198" s="220"/>
      <c r="U198" s="220"/>
    </row>
    <row r="199" spans="14:21" ht="21">
      <c r="N199" s="219"/>
      <c r="O199" s="219"/>
      <c r="P199" s="220"/>
      <c r="Q199" s="220"/>
      <c r="R199" s="220"/>
      <c r="S199" s="220"/>
      <c r="T199" s="220"/>
      <c r="U199" s="220"/>
    </row>
    <row r="200" spans="14:21" ht="21">
      <c r="N200" s="219"/>
      <c r="O200" s="219"/>
      <c r="P200" s="220"/>
      <c r="Q200" s="220"/>
      <c r="R200" s="220"/>
      <c r="S200" s="220"/>
      <c r="T200" s="220"/>
      <c r="U200" s="220"/>
    </row>
    <row r="201" spans="14:21" ht="21">
      <c r="N201" s="219"/>
      <c r="O201" s="219"/>
      <c r="P201" s="220"/>
      <c r="Q201" s="220"/>
      <c r="R201" s="220"/>
      <c r="S201" s="220"/>
      <c r="T201" s="220"/>
      <c r="U201" s="220"/>
    </row>
    <row r="202" spans="14:21" ht="21">
      <c r="N202" s="219"/>
      <c r="O202" s="219"/>
      <c r="P202" s="220"/>
      <c r="Q202" s="220"/>
      <c r="R202" s="220"/>
      <c r="S202" s="220"/>
      <c r="T202" s="220"/>
      <c r="U202" s="220"/>
    </row>
    <row r="203" spans="14:21" ht="21">
      <c r="N203" s="219"/>
      <c r="O203" s="219"/>
      <c r="P203" s="220"/>
      <c r="Q203" s="220"/>
      <c r="R203" s="220"/>
      <c r="S203" s="220"/>
      <c r="T203" s="220"/>
      <c r="U203" s="220"/>
    </row>
    <row r="204" spans="14:21" ht="21">
      <c r="N204" s="219"/>
      <c r="O204" s="219"/>
      <c r="P204" s="220"/>
      <c r="Q204" s="220"/>
      <c r="R204" s="220"/>
      <c r="S204" s="220"/>
      <c r="T204" s="220"/>
      <c r="U204" s="220"/>
    </row>
    <row r="205" spans="14:21" ht="21">
      <c r="N205" s="219"/>
      <c r="O205" s="219"/>
      <c r="P205" s="220"/>
      <c r="Q205" s="220"/>
      <c r="R205" s="220"/>
      <c r="S205" s="220"/>
      <c r="T205" s="220"/>
      <c r="U205" s="220"/>
    </row>
    <row r="206" spans="14:21" ht="21">
      <c r="N206" s="219"/>
      <c r="O206" s="219"/>
      <c r="P206" s="220"/>
      <c r="Q206" s="220"/>
      <c r="R206" s="220"/>
      <c r="S206" s="220"/>
      <c r="T206" s="220"/>
      <c r="U206" s="220"/>
    </row>
    <row r="207" spans="14:21" ht="21">
      <c r="N207" s="219"/>
      <c r="O207" s="219"/>
      <c r="P207" s="220"/>
      <c r="Q207" s="220"/>
      <c r="R207" s="220"/>
      <c r="S207" s="220"/>
      <c r="T207" s="220"/>
      <c r="U207" s="220"/>
    </row>
    <row r="208" spans="14:21" ht="21">
      <c r="N208" s="219"/>
      <c r="O208" s="219"/>
      <c r="P208" s="220"/>
      <c r="Q208" s="220"/>
      <c r="R208" s="220"/>
      <c r="S208" s="220"/>
      <c r="T208" s="220"/>
      <c r="U208" s="220"/>
    </row>
    <row r="209" spans="14:21" ht="21">
      <c r="N209" s="219"/>
      <c r="O209" s="219"/>
      <c r="P209" s="220"/>
      <c r="Q209" s="220"/>
      <c r="R209" s="220"/>
      <c r="S209" s="220"/>
      <c r="T209" s="220"/>
      <c r="U209" s="220"/>
    </row>
    <row r="210" spans="14:21" ht="21">
      <c r="N210" s="219"/>
      <c r="O210" s="219"/>
      <c r="P210" s="220"/>
      <c r="Q210" s="220"/>
      <c r="R210" s="220"/>
      <c r="S210" s="220"/>
      <c r="T210" s="220"/>
      <c r="U210" s="220"/>
    </row>
    <row r="211" spans="14:21" ht="21">
      <c r="N211" s="219"/>
      <c r="O211" s="219"/>
      <c r="P211" s="220"/>
      <c r="Q211" s="220"/>
      <c r="R211" s="220"/>
      <c r="S211" s="220"/>
      <c r="T211" s="220"/>
      <c r="U211" s="220"/>
    </row>
    <row r="212" spans="14:21" ht="21">
      <c r="N212" s="219"/>
      <c r="O212" s="219"/>
      <c r="P212" s="220"/>
      <c r="Q212" s="220"/>
      <c r="R212" s="220"/>
      <c r="S212" s="220"/>
      <c r="T212" s="220"/>
      <c r="U212" s="220"/>
    </row>
    <row r="213" spans="14:21" ht="21">
      <c r="N213" s="219"/>
      <c r="O213" s="219"/>
      <c r="P213" s="220"/>
      <c r="Q213" s="220"/>
      <c r="R213" s="220"/>
      <c r="S213" s="220"/>
      <c r="T213" s="220"/>
      <c r="U213" s="220"/>
    </row>
  </sheetData>
  <sheetProtection/>
  <mergeCells count="26">
    <mergeCell ref="H1:L1"/>
    <mergeCell ref="H2:H3"/>
    <mergeCell ref="C4:D4"/>
    <mergeCell ref="E4:H4"/>
    <mergeCell ref="C5:D5"/>
    <mergeCell ref="E5:H5"/>
    <mergeCell ref="I5:J5"/>
    <mergeCell ref="K28:L28"/>
    <mergeCell ref="G29:I29"/>
    <mergeCell ref="G7:J8"/>
    <mergeCell ref="K7:K8"/>
    <mergeCell ref="L7:L8"/>
    <mergeCell ref="P7:T7"/>
    <mergeCell ref="G14:J15"/>
    <mergeCell ref="K14:K15"/>
    <mergeCell ref="L14:L15"/>
    <mergeCell ref="K29:L29"/>
    <mergeCell ref="A30:L30"/>
    <mergeCell ref="A21:B22"/>
    <mergeCell ref="G21:J22"/>
    <mergeCell ref="K21:K22"/>
    <mergeCell ref="L21:L22"/>
    <mergeCell ref="A27:B29"/>
    <mergeCell ref="C27:D27"/>
    <mergeCell ref="K27:L27"/>
    <mergeCell ref="G28:I28"/>
  </mergeCells>
  <conditionalFormatting sqref="E4:H6 K3:K4 G27 G28:I28">
    <cfRule type="cellIs" priority="21" dxfId="20" operator="equal" stopIfTrue="1">
      <formula>0</formula>
    </cfRule>
  </conditionalFormatting>
  <conditionalFormatting sqref="A9:A13 A16:A20 A23:A26">
    <cfRule type="cellIs" priority="20" dxfId="19" operator="greaterThan" stopIfTrue="1">
      <formula>0</formula>
    </cfRule>
  </conditionalFormatting>
  <conditionalFormatting sqref="U9 U23">
    <cfRule type="expression" priority="19" dxfId="3" stopIfTrue="1">
      <formula>T10&lt;&gt;U9</formula>
    </cfRule>
  </conditionalFormatting>
  <conditionalFormatting sqref="T10">
    <cfRule type="expression" priority="18" dxfId="3" stopIfTrue="1">
      <formula>$T$10&lt;&gt;$U$9</formula>
    </cfRule>
  </conditionalFormatting>
  <conditionalFormatting sqref="T11 V9">
    <cfRule type="expression" priority="17" dxfId="5" stopIfTrue="1">
      <formula>$V$9&lt;&gt;$T$11</formula>
    </cfRule>
  </conditionalFormatting>
  <conditionalFormatting sqref="W9 T12:T13">
    <cfRule type="expression" priority="16" dxfId="4" stopIfTrue="1">
      <formula>$W$9&lt;&gt;$T$12</formula>
    </cfRule>
  </conditionalFormatting>
  <conditionalFormatting sqref="U11 V10">
    <cfRule type="expression" priority="15" dxfId="2" stopIfTrue="1">
      <formula>$V$10&lt;&gt;$U$11</formula>
    </cfRule>
  </conditionalFormatting>
  <conditionalFormatting sqref="U12:U13 W10">
    <cfRule type="expression" priority="14" dxfId="1" stopIfTrue="1">
      <formula>$W$10&lt;&gt;$U$12</formula>
    </cfRule>
  </conditionalFormatting>
  <conditionalFormatting sqref="W11 V12:V13">
    <cfRule type="expression" priority="13" dxfId="0" stopIfTrue="1">
      <formula>$W$11&lt;&gt;$V$12</formula>
    </cfRule>
  </conditionalFormatting>
  <conditionalFormatting sqref="U16 T17">
    <cfRule type="expression" priority="12" dxfId="3" stopIfTrue="1">
      <formula>$T$17&lt;&gt;$U$16</formula>
    </cfRule>
  </conditionalFormatting>
  <conditionalFormatting sqref="V16 T18">
    <cfRule type="expression" priority="11" dxfId="5" stopIfTrue="1">
      <formula>$V$16&lt;&gt;$T$18</formula>
    </cfRule>
  </conditionalFormatting>
  <conditionalFormatting sqref="W16 T19:T20">
    <cfRule type="expression" priority="10" dxfId="4" stopIfTrue="1">
      <formula>$W$16&lt;&gt;$T$19</formula>
    </cfRule>
  </conditionalFormatting>
  <conditionalFormatting sqref="V17 U18">
    <cfRule type="expression" priority="9" dxfId="2" stopIfTrue="1">
      <formula>$V$17&lt;&gt;$U$18</formula>
    </cfRule>
  </conditionalFormatting>
  <conditionalFormatting sqref="W17 U19:U20">
    <cfRule type="expression" priority="8" dxfId="1" stopIfTrue="1">
      <formula>$W$17&lt;&gt;$U$19</formula>
    </cfRule>
  </conditionalFormatting>
  <conditionalFormatting sqref="W18 V19:V20">
    <cfRule type="expression" priority="7" dxfId="0" stopIfTrue="1">
      <formula>$W$18&lt;&gt;$V$19</formula>
    </cfRule>
  </conditionalFormatting>
  <conditionalFormatting sqref="V23 T25">
    <cfRule type="expression" priority="6" dxfId="5" stopIfTrue="1">
      <formula>$V$23&lt;&gt;$T$25</formula>
    </cfRule>
  </conditionalFormatting>
  <conditionalFormatting sqref="W23 T26">
    <cfRule type="expression" priority="5" dxfId="4" stopIfTrue="1">
      <formula>$W$23&lt;&gt;$T$26</formula>
    </cfRule>
  </conditionalFormatting>
  <conditionalFormatting sqref="T24">
    <cfRule type="expression" priority="4" dxfId="3" stopIfTrue="1">
      <formula>U23&lt;&gt;T24</formula>
    </cfRule>
  </conditionalFormatting>
  <conditionalFormatting sqref="V24 U25">
    <cfRule type="expression" priority="3" dxfId="2" stopIfTrue="1">
      <formula>$V$24&lt;&gt;$U$25</formula>
    </cfRule>
  </conditionalFormatting>
  <conditionalFormatting sqref="W24 U26">
    <cfRule type="expression" priority="2" dxfId="1" stopIfTrue="1">
      <formula>$W$24&lt;&gt;$U$26</formula>
    </cfRule>
  </conditionalFormatting>
  <conditionalFormatting sqref="W25 V26">
    <cfRule type="expression" priority="1" dxfId="0" stopIfTrue="1">
      <formula>$W$25&lt;&gt;$V$26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A22" sqref="A22"/>
    </sheetView>
  </sheetViews>
  <sheetFormatPr defaultColWidth="9.140625" defaultRowHeight="12.75"/>
  <cols>
    <col min="1" max="1" width="10.8515625" style="10" customWidth="1"/>
    <col min="2" max="2" width="11.421875" style="10" customWidth="1"/>
    <col min="3" max="3" width="10.57421875" style="10" customWidth="1"/>
    <col min="4" max="4" width="12.00390625" style="10" customWidth="1"/>
    <col min="5" max="5" width="3.7109375" style="10" customWidth="1"/>
    <col min="6" max="6" width="11.00390625" style="10" customWidth="1"/>
    <col min="7" max="7" width="7.00390625" style="10" customWidth="1"/>
    <col min="8" max="8" width="9.140625" style="10" customWidth="1"/>
    <col min="9" max="9" width="11.8515625" style="10" customWidth="1"/>
    <col min="10" max="10" width="11.57421875" style="10" customWidth="1"/>
    <col min="11" max="11" width="12.57421875" style="10" customWidth="1"/>
    <col min="12" max="12" width="14.7109375" style="10" customWidth="1"/>
    <col min="13" max="16384" width="9.140625" style="10" customWidth="1"/>
  </cols>
  <sheetData>
    <row r="1" spans="1:13" ht="20.25">
      <c r="A1" s="1"/>
      <c r="B1" s="1"/>
      <c r="C1" s="2"/>
      <c r="D1" s="3"/>
      <c r="E1" s="4" t="s">
        <v>42</v>
      </c>
      <c r="F1" s="5"/>
      <c r="G1" s="6"/>
      <c r="H1" s="7"/>
      <c r="I1" s="7"/>
      <c r="J1" s="8"/>
      <c r="K1" s="8" t="s">
        <v>0</v>
      </c>
      <c r="L1" s="5"/>
      <c r="M1" s="9"/>
    </row>
    <row r="2" spans="1:13" ht="15.75">
      <c r="A2" s="1"/>
      <c r="B2" s="1"/>
      <c r="C2" s="2"/>
      <c r="D2" s="11"/>
      <c r="E2" s="12"/>
      <c r="F2" s="106"/>
      <c r="G2" s="105" t="s">
        <v>69</v>
      </c>
      <c r="H2" s="105"/>
      <c r="I2" s="107"/>
      <c r="J2" s="13"/>
      <c r="K2" s="14"/>
      <c r="L2" s="14"/>
      <c r="M2" s="9"/>
    </row>
    <row r="3" spans="1:13" ht="12.75">
      <c r="A3" s="1"/>
      <c r="B3" s="1"/>
      <c r="C3" s="2"/>
      <c r="D3" s="15" t="s">
        <v>2</v>
      </c>
      <c r="E3" s="15"/>
      <c r="F3" s="16" t="s">
        <v>3</v>
      </c>
      <c r="G3" s="15"/>
      <c r="H3" s="16"/>
      <c r="I3" s="15" t="s">
        <v>4</v>
      </c>
      <c r="J3" s="17"/>
      <c r="K3" s="16"/>
      <c r="L3" s="18" t="s">
        <v>5</v>
      </c>
      <c r="M3" s="9"/>
    </row>
    <row r="4" spans="1:13" ht="13.5" thickBot="1">
      <c r="A4" s="19"/>
      <c r="B4" s="19"/>
      <c r="C4" s="20"/>
      <c r="D4" s="21" t="s">
        <v>6</v>
      </c>
      <c r="E4" s="21"/>
      <c r="F4" s="23"/>
      <c r="G4" s="23"/>
      <c r="H4" s="24"/>
      <c r="I4" s="25"/>
      <c r="J4" s="26"/>
      <c r="K4" s="27"/>
      <c r="L4" s="22" t="s">
        <v>7</v>
      </c>
      <c r="M4" s="9"/>
    </row>
    <row r="5" spans="1:12" ht="12.75">
      <c r="A5" s="28"/>
      <c r="B5" s="28"/>
      <c r="C5" s="29"/>
      <c r="D5" s="28"/>
      <c r="E5" s="28"/>
      <c r="F5" s="30" t="s">
        <v>8</v>
      </c>
      <c r="G5" s="30" t="s">
        <v>9</v>
      </c>
      <c r="H5" s="30" t="s">
        <v>3</v>
      </c>
      <c r="I5" s="28"/>
      <c r="J5" s="28"/>
      <c r="K5" s="28"/>
      <c r="L5" s="28"/>
    </row>
    <row r="6" spans="1:12" ht="12.75">
      <c r="A6" s="1"/>
      <c r="B6" s="1"/>
      <c r="C6" s="2"/>
      <c r="D6" s="31"/>
      <c r="E6" s="32"/>
      <c r="F6" s="31"/>
      <c r="G6" s="31"/>
      <c r="H6" s="31"/>
      <c r="I6" s="1"/>
      <c r="J6" s="1"/>
      <c r="K6" s="1"/>
      <c r="L6" s="1"/>
    </row>
    <row r="7" spans="1:12" ht="12.75">
      <c r="A7" s="1"/>
      <c r="B7" s="31"/>
      <c r="C7" s="33"/>
      <c r="D7" s="34"/>
      <c r="E7" s="35">
        <v>1</v>
      </c>
      <c r="F7" s="36" t="s">
        <v>282</v>
      </c>
      <c r="G7" s="36" t="s">
        <v>283</v>
      </c>
      <c r="H7" s="36"/>
      <c r="I7" s="33"/>
      <c r="J7" s="33"/>
      <c r="K7" s="33"/>
      <c r="L7" s="1"/>
    </row>
    <row r="8" spans="1:12" ht="12.75">
      <c r="A8" s="37"/>
      <c r="B8" s="38"/>
      <c r="C8" s="39"/>
      <c r="D8" s="40"/>
      <c r="E8" s="41"/>
      <c r="F8" s="42"/>
      <c r="G8" s="42"/>
      <c r="H8" s="43"/>
      <c r="I8" s="36" t="s">
        <v>282</v>
      </c>
      <c r="J8" s="38"/>
      <c r="K8" s="38"/>
      <c r="L8" s="37"/>
    </row>
    <row r="9" spans="1:12" ht="13.5">
      <c r="A9" s="37"/>
      <c r="B9" s="38"/>
      <c r="C9" s="45"/>
      <c r="D9" s="38"/>
      <c r="E9" s="46" t="s">
        <v>10</v>
      </c>
      <c r="F9" s="47" t="s">
        <v>235</v>
      </c>
      <c r="G9" s="47"/>
      <c r="H9" s="48"/>
      <c r="I9" s="39"/>
      <c r="J9" s="49"/>
      <c r="K9" s="38"/>
      <c r="L9" s="37"/>
    </row>
    <row r="10" spans="1:12" ht="12.75">
      <c r="A10" s="37"/>
      <c r="B10" s="38"/>
      <c r="C10" s="36" t="s">
        <v>298</v>
      </c>
      <c r="D10" s="49"/>
      <c r="E10" s="51"/>
      <c r="F10" s="37"/>
      <c r="G10" s="42"/>
      <c r="H10" s="52"/>
      <c r="I10" s="45"/>
      <c r="J10" s="36" t="s">
        <v>282</v>
      </c>
      <c r="K10" s="38"/>
      <c r="L10" s="37"/>
    </row>
    <row r="11" spans="1:12" ht="15.75" customHeight="1">
      <c r="A11" s="37"/>
      <c r="B11" s="53"/>
      <c r="C11" s="54"/>
      <c r="D11" s="38"/>
      <c r="E11" s="55" t="s">
        <v>11</v>
      </c>
      <c r="F11" s="36" t="s">
        <v>284</v>
      </c>
      <c r="G11" s="36" t="s">
        <v>285</v>
      </c>
      <c r="H11" s="36"/>
      <c r="I11" s="39"/>
      <c r="J11" s="56" t="s">
        <v>91</v>
      </c>
      <c r="K11" s="49"/>
      <c r="L11" s="37"/>
    </row>
    <row r="12" spans="1:12" ht="12.75">
      <c r="A12" s="37"/>
      <c r="B12" s="53"/>
      <c r="C12" s="45"/>
      <c r="D12" s="36" t="s">
        <v>298</v>
      </c>
      <c r="E12" s="58"/>
      <c r="F12" s="37"/>
      <c r="G12" s="42"/>
      <c r="H12" s="43"/>
      <c r="I12" s="36" t="s">
        <v>211</v>
      </c>
      <c r="J12" s="59"/>
      <c r="K12" s="38"/>
      <c r="L12" s="37"/>
    </row>
    <row r="13" spans="1:12" ht="12.75">
      <c r="A13" s="37"/>
      <c r="B13" s="53"/>
      <c r="C13" s="39"/>
      <c r="D13" s="38"/>
      <c r="E13" s="60" t="s">
        <v>12</v>
      </c>
      <c r="F13" s="36" t="s">
        <v>211</v>
      </c>
      <c r="G13" s="36" t="s">
        <v>286</v>
      </c>
      <c r="H13" s="36"/>
      <c r="I13" s="61" t="s">
        <v>297</v>
      </c>
      <c r="J13" s="45"/>
      <c r="K13" s="38"/>
      <c r="L13" s="37"/>
    </row>
    <row r="14" spans="1:12" ht="12.75">
      <c r="A14" s="37"/>
      <c r="B14" s="36" t="s">
        <v>287</v>
      </c>
      <c r="C14" s="62"/>
      <c r="D14" s="38"/>
      <c r="E14" s="51"/>
      <c r="F14" s="42"/>
      <c r="G14" s="42"/>
      <c r="H14" s="52"/>
      <c r="I14" s="39"/>
      <c r="J14" s="45"/>
      <c r="K14" s="36" t="s">
        <v>282</v>
      </c>
      <c r="L14" s="37"/>
    </row>
    <row r="15" spans="1:12" ht="12.75">
      <c r="A15" s="63"/>
      <c r="B15" s="45" t="s">
        <v>300</v>
      </c>
      <c r="C15" s="39"/>
      <c r="D15" s="38"/>
      <c r="E15" s="55" t="s">
        <v>13</v>
      </c>
      <c r="F15" s="36" t="s">
        <v>287</v>
      </c>
      <c r="G15" s="36" t="s">
        <v>288</v>
      </c>
      <c r="H15" s="36"/>
      <c r="I15" s="39"/>
      <c r="J15" s="45"/>
      <c r="K15" s="54" t="s">
        <v>91</v>
      </c>
      <c r="L15" s="37"/>
    </row>
    <row r="16" spans="1:12" ht="12.75">
      <c r="A16" s="63"/>
      <c r="B16" s="45"/>
      <c r="C16" s="39"/>
      <c r="D16" s="36" t="s">
        <v>287</v>
      </c>
      <c r="E16" s="65"/>
      <c r="F16" s="42"/>
      <c r="G16" s="42"/>
      <c r="H16" s="43"/>
      <c r="I16" s="36" t="s">
        <v>287</v>
      </c>
      <c r="J16" s="45"/>
      <c r="K16" s="45"/>
      <c r="L16" s="37"/>
    </row>
    <row r="17" spans="1:12" ht="12.75">
      <c r="A17" s="63"/>
      <c r="B17" s="45"/>
      <c r="C17" s="45"/>
      <c r="D17" s="39"/>
      <c r="E17" s="46" t="s">
        <v>14</v>
      </c>
      <c r="F17" s="36" t="s">
        <v>235</v>
      </c>
      <c r="G17" s="36"/>
      <c r="H17" s="36"/>
      <c r="I17" s="66"/>
      <c r="J17" s="59"/>
      <c r="K17" s="45"/>
      <c r="L17" s="37"/>
    </row>
    <row r="18" spans="1:12" ht="12.75">
      <c r="A18" s="63"/>
      <c r="B18" s="45"/>
      <c r="C18" s="36" t="s">
        <v>287</v>
      </c>
      <c r="D18" s="62"/>
      <c r="E18" s="51"/>
      <c r="F18" s="42"/>
      <c r="G18" s="42"/>
      <c r="H18" s="52"/>
      <c r="I18" s="45"/>
      <c r="J18" s="67" t="s">
        <v>190</v>
      </c>
      <c r="K18" s="59"/>
      <c r="L18" s="37"/>
    </row>
    <row r="19" spans="1:12" ht="12.75">
      <c r="A19" s="63"/>
      <c r="B19" s="39"/>
      <c r="C19" s="54" t="s">
        <v>302</v>
      </c>
      <c r="D19" s="39"/>
      <c r="E19" s="55" t="s">
        <v>15</v>
      </c>
      <c r="F19" s="67" t="s">
        <v>190</v>
      </c>
      <c r="G19" s="67" t="s">
        <v>289</v>
      </c>
      <c r="H19" s="67"/>
      <c r="I19" s="39"/>
      <c r="J19" s="56" t="s">
        <v>80</v>
      </c>
      <c r="K19" s="39"/>
      <c r="L19" s="68"/>
    </row>
    <row r="20" spans="1:12" ht="13.5" thickBot="1">
      <c r="A20" s="37"/>
      <c r="B20" s="69"/>
      <c r="C20" s="45"/>
      <c r="D20" s="36" t="s">
        <v>299</v>
      </c>
      <c r="E20" s="41"/>
      <c r="F20" s="42"/>
      <c r="G20" s="42"/>
      <c r="H20" s="43"/>
      <c r="I20" s="67" t="s">
        <v>190</v>
      </c>
      <c r="J20" s="62"/>
      <c r="K20" s="45"/>
      <c r="L20" s="37"/>
    </row>
    <row r="21" spans="1:12" ht="12.75" customHeight="1">
      <c r="A21" s="82" t="s">
        <v>295</v>
      </c>
      <c r="B21" s="70"/>
      <c r="C21" s="39"/>
      <c r="D21" s="39"/>
      <c r="E21" s="46" t="s">
        <v>16</v>
      </c>
      <c r="F21" s="36" t="s">
        <v>284</v>
      </c>
      <c r="G21" s="36" t="s">
        <v>290</v>
      </c>
      <c r="H21" s="36"/>
      <c r="I21" s="61" t="s">
        <v>82</v>
      </c>
      <c r="J21" s="39"/>
      <c r="K21" s="71"/>
      <c r="L21" s="85" t="s">
        <v>294</v>
      </c>
    </row>
    <row r="22" spans="1:12" ht="14.25" thickBot="1">
      <c r="A22" s="86">
        <v>42</v>
      </c>
      <c r="B22" s="72"/>
      <c r="C22" s="73"/>
      <c r="D22" s="73"/>
      <c r="E22" s="74"/>
      <c r="F22" s="42"/>
      <c r="G22" s="42"/>
      <c r="H22" s="52"/>
      <c r="I22" s="73"/>
      <c r="J22" s="73"/>
      <c r="K22" s="72"/>
      <c r="L22" s="87">
        <v>61</v>
      </c>
    </row>
    <row r="23" spans="1:12" ht="12.75">
      <c r="A23" s="76"/>
      <c r="B23" s="77"/>
      <c r="C23" s="73"/>
      <c r="D23" s="73"/>
      <c r="E23" s="46" t="s">
        <v>17</v>
      </c>
      <c r="F23" s="36" t="s">
        <v>233</v>
      </c>
      <c r="G23" s="36" t="s">
        <v>291</v>
      </c>
      <c r="H23" s="36"/>
      <c r="I23" s="73"/>
      <c r="J23" s="73"/>
      <c r="K23" s="73"/>
      <c r="L23" s="92"/>
    </row>
    <row r="24" spans="1:12" ht="12.75">
      <c r="A24" s="37"/>
      <c r="B24" s="62"/>
      <c r="C24" s="39"/>
      <c r="D24" s="67" t="s">
        <v>202</v>
      </c>
      <c r="E24" s="58"/>
      <c r="F24" s="42"/>
      <c r="G24" s="42"/>
      <c r="H24" s="43"/>
      <c r="I24" s="36" t="s">
        <v>233</v>
      </c>
      <c r="J24" s="39"/>
      <c r="K24" s="39"/>
      <c r="L24" s="93"/>
    </row>
    <row r="25" spans="1:12" ht="12" customHeight="1">
      <c r="A25" s="63"/>
      <c r="B25" s="39"/>
      <c r="C25" s="45"/>
      <c r="D25" s="39"/>
      <c r="E25" s="46" t="s">
        <v>18</v>
      </c>
      <c r="F25" s="67" t="s">
        <v>202</v>
      </c>
      <c r="G25" s="67" t="s">
        <v>184</v>
      </c>
      <c r="H25" s="67"/>
      <c r="I25" s="66" t="s">
        <v>226</v>
      </c>
      <c r="J25" s="62"/>
      <c r="K25" s="39"/>
      <c r="L25" s="93"/>
    </row>
    <row r="26" spans="1:12" ht="12.75">
      <c r="A26" s="63"/>
      <c r="B26" s="39"/>
      <c r="C26" s="67" t="s">
        <v>202</v>
      </c>
      <c r="D26" s="62"/>
      <c r="E26" s="51"/>
      <c r="F26" s="37"/>
      <c r="G26" s="42"/>
      <c r="H26" s="52"/>
      <c r="I26" s="45"/>
      <c r="J26" s="36" t="s">
        <v>292</v>
      </c>
      <c r="K26" s="39"/>
      <c r="L26" s="93"/>
    </row>
    <row r="27" spans="1:12" ht="14.25" customHeight="1">
      <c r="A27" s="63"/>
      <c r="B27" s="45"/>
      <c r="C27" s="54"/>
      <c r="D27" s="39"/>
      <c r="E27" s="55" t="s">
        <v>19</v>
      </c>
      <c r="F27" s="36" t="s">
        <v>235</v>
      </c>
      <c r="G27" s="36"/>
      <c r="H27" s="36"/>
      <c r="I27" s="39"/>
      <c r="J27" s="66" t="s">
        <v>91</v>
      </c>
      <c r="K27" s="45"/>
      <c r="L27" s="37"/>
    </row>
    <row r="28" spans="1:12" ht="12.75">
      <c r="A28" s="63"/>
      <c r="B28" s="45"/>
      <c r="C28" s="45"/>
      <c r="D28" s="44"/>
      <c r="E28" s="41"/>
      <c r="F28" s="37"/>
      <c r="G28" s="42"/>
      <c r="H28" s="43"/>
      <c r="I28" s="36" t="s">
        <v>292</v>
      </c>
      <c r="J28" s="59"/>
      <c r="K28" s="45"/>
      <c r="L28" s="37"/>
    </row>
    <row r="29" spans="1:12" ht="12.75">
      <c r="A29" s="63"/>
      <c r="B29" s="45"/>
      <c r="C29" s="39"/>
      <c r="D29" s="39"/>
      <c r="E29" s="46" t="s">
        <v>20</v>
      </c>
      <c r="F29" s="36" t="s">
        <v>292</v>
      </c>
      <c r="G29" s="36" t="s">
        <v>293</v>
      </c>
      <c r="H29" s="36"/>
      <c r="I29" s="61"/>
      <c r="J29" s="45"/>
      <c r="K29" s="45"/>
      <c r="L29" s="37"/>
    </row>
    <row r="30" spans="1:12" ht="16.5" customHeight="1">
      <c r="A30" s="63"/>
      <c r="B30" s="36" t="s">
        <v>295</v>
      </c>
      <c r="C30" s="62"/>
      <c r="D30" s="39"/>
      <c r="E30" s="51"/>
      <c r="F30" s="42"/>
      <c r="G30" s="42"/>
      <c r="H30" s="52"/>
      <c r="I30" s="39"/>
      <c r="J30" s="45"/>
      <c r="K30" s="36" t="s">
        <v>294</v>
      </c>
      <c r="L30" s="93"/>
    </row>
    <row r="31" spans="1:12" ht="12.75">
      <c r="A31" s="37"/>
      <c r="B31" s="45" t="s">
        <v>301</v>
      </c>
      <c r="C31" s="39"/>
      <c r="D31" s="39"/>
      <c r="E31" s="55" t="s">
        <v>21</v>
      </c>
      <c r="F31" s="36" t="s">
        <v>294</v>
      </c>
      <c r="G31" s="36" t="s">
        <v>285</v>
      </c>
      <c r="H31" s="36"/>
      <c r="I31" s="39"/>
      <c r="J31" s="45"/>
      <c r="K31" s="39" t="s">
        <v>84</v>
      </c>
      <c r="L31" s="37"/>
    </row>
    <row r="32" spans="1:12" ht="12.75">
      <c r="A32" s="37"/>
      <c r="B32" s="53"/>
      <c r="C32" s="39"/>
      <c r="D32" s="36" t="s">
        <v>295</v>
      </c>
      <c r="E32" s="41"/>
      <c r="F32" s="42"/>
      <c r="G32" s="42"/>
      <c r="H32" s="43"/>
      <c r="I32" s="36" t="s">
        <v>294</v>
      </c>
      <c r="J32" s="45"/>
      <c r="K32" s="38"/>
      <c r="L32" s="37"/>
    </row>
    <row r="33" spans="1:12" ht="12.75">
      <c r="A33" s="37"/>
      <c r="B33" s="53"/>
      <c r="C33" s="45"/>
      <c r="D33" s="39"/>
      <c r="E33" s="46" t="s">
        <v>22</v>
      </c>
      <c r="F33" s="36" t="s">
        <v>295</v>
      </c>
      <c r="G33" s="36" t="s">
        <v>286</v>
      </c>
      <c r="H33" s="36"/>
      <c r="I33" s="66" t="s">
        <v>84</v>
      </c>
      <c r="J33" s="59"/>
      <c r="K33" s="38"/>
      <c r="L33" s="37"/>
    </row>
    <row r="34" spans="1:12" ht="12.75">
      <c r="A34" s="37"/>
      <c r="B34" s="53"/>
      <c r="C34" s="36" t="s">
        <v>295</v>
      </c>
      <c r="D34" s="62"/>
      <c r="E34" s="51"/>
      <c r="F34" s="42"/>
      <c r="G34" s="42"/>
      <c r="H34" s="52"/>
      <c r="I34" s="45"/>
      <c r="J34" s="36" t="s">
        <v>294</v>
      </c>
      <c r="K34" s="49"/>
      <c r="L34" s="94"/>
    </row>
    <row r="35" spans="1:12" ht="12.75">
      <c r="A35" s="37"/>
      <c r="B35" s="38"/>
      <c r="C35" s="54" t="s">
        <v>105</v>
      </c>
      <c r="D35" s="39"/>
      <c r="E35" s="55" t="s">
        <v>23</v>
      </c>
      <c r="F35" s="36" t="s">
        <v>235</v>
      </c>
      <c r="G35" s="36"/>
      <c r="H35" s="36"/>
      <c r="I35" s="39"/>
      <c r="J35" s="62" t="s">
        <v>84</v>
      </c>
      <c r="K35" s="38"/>
      <c r="L35" s="94"/>
    </row>
    <row r="36" spans="1:12" ht="12.75">
      <c r="A36" s="37"/>
      <c r="B36" s="38"/>
      <c r="C36" s="45"/>
      <c r="D36" s="36" t="s">
        <v>296</v>
      </c>
      <c r="E36" s="41"/>
      <c r="F36" s="42"/>
      <c r="G36" s="42"/>
      <c r="H36" s="43"/>
      <c r="I36" s="36" t="s">
        <v>296</v>
      </c>
      <c r="J36" s="62"/>
      <c r="K36" s="38"/>
      <c r="L36" s="94"/>
    </row>
    <row r="37" spans="1:12" ht="12.75">
      <c r="A37" s="37"/>
      <c r="B37" s="38"/>
      <c r="C37" s="39"/>
      <c r="D37" s="39"/>
      <c r="E37" s="46" t="s">
        <v>24</v>
      </c>
      <c r="F37" s="36" t="s">
        <v>296</v>
      </c>
      <c r="G37" s="36" t="s">
        <v>212</v>
      </c>
      <c r="H37" s="36"/>
      <c r="I37" s="61"/>
      <c r="J37" s="38"/>
      <c r="K37" s="38"/>
      <c r="L37" s="94"/>
    </row>
    <row r="38" spans="2:11" ht="14.25" customHeight="1">
      <c r="B38" s="1"/>
      <c r="C38" s="2"/>
      <c r="D38" s="31"/>
      <c r="E38" s="83"/>
      <c r="F38" s="31"/>
      <c r="G38" s="31"/>
      <c r="H38" s="84"/>
      <c r="I38" s="1"/>
      <c r="J38" s="1"/>
      <c r="K38" s="1"/>
    </row>
    <row r="39" spans="2:11" ht="12.75">
      <c r="B39" s="1"/>
      <c r="C39" s="2"/>
      <c r="D39" s="31"/>
      <c r="E39" s="83"/>
      <c r="F39" s="31"/>
      <c r="G39" s="31"/>
      <c r="H39" s="84"/>
      <c r="I39" s="1"/>
      <c r="J39" s="1"/>
      <c r="K39" s="1"/>
    </row>
  </sheetData>
  <sheetProtection/>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B1:O70"/>
  <sheetViews>
    <sheetView zoomScalePageLayoutView="0" workbookViewId="0" topLeftCell="A22">
      <selection activeCell="L46" sqref="L46"/>
    </sheetView>
  </sheetViews>
  <sheetFormatPr defaultColWidth="9.140625" defaultRowHeight="12.75"/>
  <cols>
    <col min="1" max="1" width="9.140625" style="10" customWidth="1"/>
    <col min="2" max="2" width="9.28125" style="10" customWidth="1"/>
    <col min="3" max="3" width="11.421875" style="10" customWidth="1"/>
    <col min="4" max="4" width="10.57421875" style="10" customWidth="1"/>
    <col min="5" max="5" width="10.421875" style="10" customWidth="1"/>
    <col min="6" max="6" width="3.7109375" style="10" customWidth="1"/>
    <col min="7" max="7" width="9.28125" style="10" customWidth="1"/>
    <col min="8" max="8" width="8.421875" style="10" customWidth="1"/>
    <col min="9" max="9" width="7.00390625" style="10" customWidth="1"/>
    <col min="10" max="10" width="13.421875" style="10" customWidth="1"/>
    <col min="11" max="11" width="13.8515625" style="10" customWidth="1"/>
    <col min="12" max="12" width="12.57421875" style="10" customWidth="1"/>
    <col min="13" max="13" width="11.8515625" style="10" customWidth="1"/>
    <col min="14" max="14" width="13.140625" style="10" customWidth="1"/>
    <col min="15" max="16384" width="9.140625" style="10" customWidth="1"/>
  </cols>
  <sheetData>
    <row r="1" spans="2:15" ht="20.25">
      <c r="B1" s="1"/>
      <c r="C1" s="1"/>
      <c r="D1" s="2"/>
      <c r="E1" s="3"/>
      <c r="F1" s="4" t="s">
        <v>42</v>
      </c>
      <c r="G1" s="5"/>
      <c r="H1" s="6"/>
      <c r="I1" s="7"/>
      <c r="J1" s="7"/>
      <c r="K1" s="8"/>
      <c r="L1" s="8" t="s">
        <v>0</v>
      </c>
      <c r="M1" s="5"/>
      <c r="N1" s="8"/>
      <c r="O1" s="9"/>
    </row>
    <row r="2" spans="2:15" ht="15.75">
      <c r="B2" s="1"/>
      <c r="C2" s="1"/>
      <c r="D2" s="2"/>
      <c r="E2" s="11"/>
      <c r="F2" s="12"/>
      <c r="G2" s="106"/>
      <c r="H2" s="105" t="s">
        <v>40</v>
      </c>
      <c r="I2" s="105"/>
      <c r="J2" s="107"/>
      <c r="K2" s="13"/>
      <c r="L2" s="14"/>
      <c r="M2" s="14"/>
      <c r="N2" s="13"/>
      <c r="O2" s="9"/>
    </row>
    <row r="3" spans="2:15" ht="12.75">
      <c r="B3" s="1"/>
      <c r="C3" s="1"/>
      <c r="D3" s="2"/>
      <c r="E3" s="15" t="s">
        <v>2</v>
      </c>
      <c r="F3" s="15"/>
      <c r="G3" s="16" t="s">
        <v>3</v>
      </c>
      <c r="H3" s="15"/>
      <c r="I3" s="16"/>
      <c r="J3" s="15" t="s">
        <v>4</v>
      </c>
      <c r="K3" s="17"/>
      <c r="L3" s="16"/>
      <c r="M3" s="15"/>
      <c r="N3" s="18" t="s">
        <v>5</v>
      </c>
      <c r="O3" s="9"/>
    </row>
    <row r="4" spans="2:15" ht="13.5" thickBot="1">
      <c r="B4" s="19"/>
      <c r="C4" s="19"/>
      <c r="D4" s="20"/>
      <c r="E4" s="21" t="s">
        <v>6</v>
      </c>
      <c r="F4" s="21"/>
      <c r="G4" s="23"/>
      <c r="H4" s="23"/>
      <c r="I4" s="24"/>
      <c r="J4" s="25"/>
      <c r="K4" s="26"/>
      <c r="L4" s="27"/>
      <c r="M4" s="305" t="s">
        <v>7</v>
      </c>
      <c r="N4" s="305"/>
      <c r="O4" s="9"/>
    </row>
    <row r="5" spans="2:13" ht="12.75">
      <c r="B5" s="28"/>
      <c r="C5" s="28"/>
      <c r="D5" s="29"/>
      <c r="E5" s="28"/>
      <c r="F5" s="28"/>
      <c r="G5" s="30" t="s">
        <v>8</v>
      </c>
      <c r="H5" s="30" t="s">
        <v>9</v>
      </c>
      <c r="I5" s="30" t="s">
        <v>3</v>
      </c>
      <c r="J5" s="28"/>
      <c r="K5" s="28"/>
      <c r="L5" s="28"/>
      <c r="M5" s="28"/>
    </row>
    <row r="6" spans="2:13" ht="12.75">
      <c r="B6" s="1"/>
      <c r="C6" s="1"/>
      <c r="D6" s="2"/>
      <c r="E6" s="31"/>
      <c r="F6" s="32"/>
      <c r="G6" s="31"/>
      <c r="H6" s="31"/>
      <c r="I6" s="31"/>
      <c r="J6" s="1"/>
      <c r="K6" s="1"/>
      <c r="L6" s="1"/>
      <c r="M6" s="1"/>
    </row>
    <row r="7" spans="2:13" ht="12.75">
      <c r="B7" s="1"/>
      <c r="C7" s="31"/>
      <c r="D7" s="33"/>
      <c r="E7" s="34"/>
      <c r="F7" s="35">
        <v>1</v>
      </c>
      <c r="G7" s="121" t="s">
        <v>43</v>
      </c>
      <c r="H7" s="95"/>
      <c r="I7" s="95"/>
      <c r="J7" s="33"/>
      <c r="K7" s="33"/>
      <c r="L7" s="33"/>
      <c r="M7" s="1"/>
    </row>
    <row r="8" spans="2:13" ht="12.75">
      <c r="B8" s="37"/>
      <c r="C8" s="38"/>
      <c r="D8" s="39"/>
      <c r="E8" s="40" t="s">
        <v>78</v>
      </c>
      <c r="F8" s="41"/>
      <c r="G8" s="42"/>
      <c r="H8" s="42"/>
      <c r="I8" s="43"/>
      <c r="J8" s="95" t="s">
        <v>78</v>
      </c>
      <c r="K8" s="38"/>
      <c r="L8" s="38"/>
      <c r="M8" s="37"/>
    </row>
    <row r="9" spans="2:13" ht="13.5">
      <c r="B9" s="37"/>
      <c r="C9" s="38"/>
      <c r="D9" s="45"/>
      <c r="E9" s="38"/>
      <c r="F9" s="46" t="s">
        <v>10</v>
      </c>
      <c r="G9" s="47"/>
      <c r="H9" s="47"/>
      <c r="I9" s="48"/>
      <c r="J9" s="108"/>
      <c r="K9" s="119"/>
      <c r="L9" s="118"/>
      <c r="M9" s="37"/>
    </row>
    <row r="10" spans="2:13" ht="12.75">
      <c r="B10" s="37"/>
      <c r="C10" s="38"/>
      <c r="D10" s="40" t="s">
        <v>78</v>
      </c>
      <c r="E10" s="49"/>
      <c r="F10" s="51"/>
      <c r="G10" s="37"/>
      <c r="H10" s="42"/>
      <c r="I10" s="52"/>
      <c r="J10" s="109"/>
      <c r="K10" s="110" t="s">
        <v>79</v>
      </c>
      <c r="L10" s="118"/>
      <c r="M10" s="37"/>
    </row>
    <row r="11" spans="2:13" ht="15.75" customHeight="1">
      <c r="B11" s="37"/>
      <c r="C11" s="53"/>
      <c r="D11" s="54" t="s">
        <v>109</v>
      </c>
      <c r="E11" s="38"/>
      <c r="F11" s="55" t="s">
        <v>11</v>
      </c>
      <c r="G11" s="123" t="s">
        <v>54</v>
      </c>
      <c r="H11" s="95"/>
      <c r="I11" s="95"/>
      <c r="J11" s="108"/>
      <c r="K11" s="115" t="s">
        <v>80</v>
      </c>
      <c r="L11" s="119"/>
      <c r="M11" s="37"/>
    </row>
    <row r="12" spans="2:13" ht="12.75">
      <c r="B12" s="37"/>
      <c r="C12" s="53"/>
      <c r="D12" s="45"/>
      <c r="E12" s="57" t="s">
        <v>97</v>
      </c>
      <c r="F12" s="58"/>
      <c r="G12" s="37"/>
      <c r="H12" s="42"/>
      <c r="I12" s="43"/>
      <c r="J12" s="110" t="s">
        <v>79</v>
      </c>
      <c r="K12" s="114"/>
      <c r="L12" s="118"/>
      <c r="M12" s="37"/>
    </row>
    <row r="13" spans="2:13" ht="12.75">
      <c r="B13" s="37"/>
      <c r="C13" s="53"/>
      <c r="D13" s="39"/>
      <c r="E13" s="38"/>
      <c r="F13" s="60" t="s">
        <v>12</v>
      </c>
      <c r="G13" s="121" t="s">
        <v>52</v>
      </c>
      <c r="H13" s="95"/>
      <c r="I13" s="95"/>
      <c r="J13" s="116" t="s">
        <v>80</v>
      </c>
      <c r="K13" s="109"/>
      <c r="L13" s="118"/>
      <c r="M13" s="37"/>
    </row>
    <row r="14" spans="2:13" ht="12.75">
      <c r="B14" s="37"/>
      <c r="C14" s="44" t="s">
        <v>78</v>
      </c>
      <c r="D14" s="62"/>
      <c r="E14" s="38"/>
      <c r="F14" s="51"/>
      <c r="G14" s="42"/>
      <c r="H14" s="42"/>
      <c r="I14" s="52"/>
      <c r="J14" s="108"/>
      <c r="K14" s="109"/>
      <c r="L14" s="110" t="s">
        <v>79</v>
      </c>
      <c r="M14" s="37"/>
    </row>
    <row r="15" spans="2:13" ht="15">
      <c r="B15" s="63"/>
      <c r="C15" s="45" t="s">
        <v>110</v>
      </c>
      <c r="D15" s="39"/>
      <c r="E15" s="38"/>
      <c r="F15" s="55" t="s">
        <v>13</v>
      </c>
      <c r="G15" s="122" t="s">
        <v>61</v>
      </c>
      <c r="H15" s="95"/>
      <c r="I15" s="95"/>
      <c r="J15" s="108"/>
      <c r="K15" s="109"/>
      <c r="L15" s="111" t="s">
        <v>84</v>
      </c>
      <c r="M15" s="37"/>
    </row>
    <row r="16" spans="2:13" ht="13.5" thickBot="1">
      <c r="B16" s="63"/>
      <c r="C16" s="45"/>
      <c r="D16" s="39"/>
      <c r="E16" s="64" t="s">
        <v>98</v>
      </c>
      <c r="F16" s="65"/>
      <c r="G16" s="42"/>
      <c r="H16" s="42"/>
      <c r="I16" s="43"/>
      <c r="J16" s="117" t="s">
        <v>81</v>
      </c>
      <c r="K16" s="109"/>
      <c r="L16" s="109"/>
      <c r="M16" s="37"/>
    </row>
    <row r="17" spans="2:13" ht="15">
      <c r="B17" s="63"/>
      <c r="C17" s="45"/>
      <c r="D17" s="45"/>
      <c r="E17" s="39"/>
      <c r="F17" s="46" t="s">
        <v>14</v>
      </c>
      <c r="G17" s="122" t="s">
        <v>47</v>
      </c>
      <c r="H17" s="36"/>
      <c r="I17" s="36"/>
      <c r="J17" s="113" t="s">
        <v>82</v>
      </c>
      <c r="K17" s="114"/>
      <c r="L17" s="109"/>
      <c r="M17" s="37"/>
    </row>
    <row r="18" spans="2:13" ht="12.75">
      <c r="B18" s="63"/>
      <c r="C18" s="45"/>
      <c r="D18" s="44" t="s">
        <v>98</v>
      </c>
      <c r="E18" s="62"/>
      <c r="F18" s="51"/>
      <c r="G18" s="42"/>
      <c r="H18" s="42"/>
      <c r="I18" s="52"/>
      <c r="J18" s="109"/>
      <c r="K18" s="110" t="s">
        <v>83</v>
      </c>
      <c r="L18" s="114"/>
      <c r="M18" s="37"/>
    </row>
    <row r="19" spans="2:13" ht="13.5">
      <c r="B19" s="63"/>
      <c r="C19" s="39"/>
      <c r="D19" s="54"/>
      <c r="E19" s="39"/>
      <c r="F19" s="55" t="s">
        <v>15</v>
      </c>
      <c r="G19" s="47"/>
      <c r="H19" s="67"/>
      <c r="I19" s="67"/>
      <c r="J19" s="108"/>
      <c r="K19" s="115" t="s">
        <v>84</v>
      </c>
      <c r="L19" s="108"/>
      <c r="M19" s="68"/>
    </row>
    <row r="20" spans="2:13" ht="12.75">
      <c r="B20" s="37"/>
      <c r="C20" s="69"/>
      <c r="D20" s="45"/>
      <c r="E20" s="57" t="s">
        <v>99</v>
      </c>
      <c r="F20" s="41"/>
      <c r="G20" s="42"/>
      <c r="H20" s="42"/>
      <c r="I20" s="43"/>
      <c r="J20" s="112" t="s">
        <v>83</v>
      </c>
      <c r="K20" s="69"/>
      <c r="L20" s="109"/>
      <c r="M20" s="37"/>
    </row>
    <row r="21" spans="2:13" ht="12.75">
      <c r="B21" s="79" t="s">
        <v>85</v>
      </c>
      <c r="C21" s="70"/>
      <c r="D21" s="39"/>
      <c r="E21" s="39"/>
      <c r="F21" s="46" t="s">
        <v>16</v>
      </c>
      <c r="G21" s="123" t="s">
        <v>55</v>
      </c>
      <c r="H21" s="96"/>
      <c r="I21" s="96"/>
      <c r="J21" s="61"/>
      <c r="K21" s="39"/>
      <c r="L21" s="71"/>
      <c r="M21" s="302" t="s">
        <v>79</v>
      </c>
    </row>
    <row r="22" spans="2:13" ht="12.75">
      <c r="B22" s="75">
        <v>41</v>
      </c>
      <c r="C22" s="72"/>
      <c r="D22" s="73"/>
      <c r="E22" s="73"/>
      <c r="F22" s="74"/>
      <c r="G22" s="42"/>
      <c r="H22" s="42"/>
      <c r="I22" s="52"/>
      <c r="J22" s="73"/>
      <c r="K22" s="73"/>
      <c r="L22" s="72"/>
      <c r="M22" s="75">
        <v>75</v>
      </c>
    </row>
    <row r="23" spans="2:13" ht="12.75">
      <c r="B23" s="100"/>
      <c r="C23" s="77"/>
      <c r="D23" s="73"/>
      <c r="E23" s="73"/>
      <c r="F23" s="46" t="s">
        <v>17</v>
      </c>
      <c r="G23" s="121" t="s">
        <v>49</v>
      </c>
      <c r="H23" s="95"/>
      <c r="I23" s="95"/>
      <c r="J23" s="73"/>
      <c r="K23" s="73"/>
      <c r="L23" s="73"/>
      <c r="M23" s="78"/>
    </row>
    <row r="24" spans="2:13" ht="12.75">
      <c r="B24" s="93"/>
      <c r="C24" s="62"/>
      <c r="D24" s="39"/>
      <c r="E24" s="79" t="s">
        <v>85</v>
      </c>
      <c r="F24" s="58"/>
      <c r="G24" s="42"/>
      <c r="H24" s="42"/>
      <c r="I24" s="43"/>
      <c r="J24" s="95" t="s">
        <v>85</v>
      </c>
      <c r="K24" s="39"/>
      <c r="L24" s="39"/>
      <c r="M24" s="80"/>
    </row>
    <row r="25" spans="2:13" ht="12" customHeight="1">
      <c r="B25" s="80"/>
      <c r="C25" s="39"/>
      <c r="D25" s="45"/>
      <c r="E25" s="39"/>
      <c r="F25" s="46" t="s">
        <v>18</v>
      </c>
      <c r="G25" s="47"/>
      <c r="H25" s="67"/>
      <c r="I25" s="67"/>
      <c r="J25" s="113"/>
      <c r="K25" s="69"/>
      <c r="L25" s="108"/>
      <c r="M25" s="80"/>
    </row>
    <row r="26" spans="2:13" ht="12.75">
      <c r="B26" s="80"/>
      <c r="C26" s="39"/>
      <c r="D26" s="79" t="s">
        <v>85</v>
      </c>
      <c r="E26" s="62"/>
      <c r="F26" s="51"/>
      <c r="G26" s="37"/>
      <c r="H26" s="42"/>
      <c r="I26" s="52"/>
      <c r="J26" s="109"/>
      <c r="K26" s="110" t="s">
        <v>86</v>
      </c>
      <c r="L26" s="108"/>
      <c r="M26" s="80"/>
    </row>
    <row r="27" spans="2:13" ht="14.25" customHeight="1">
      <c r="B27" s="80"/>
      <c r="C27" s="45"/>
      <c r="D27" s="54" t="s">
        <v>110</v>
      </c>
      <c r="E27" s="39"/>
      <c r="F27" s="55" t="s">
        <v>19</v>
      </c>
      <c r="G27" s="121" t="s">
        <v>50</v>
      </c>
      <c r="H27" s="96"/>
      <c r="I27" s="96"/>
      <c r="J27" s="108"/>
      <c r="K27" s="113" t="s">
        <v>80</v>
      </c>
      <c r="L27" s="109"/>
      <c r="M27" s="63"/>
    </row>
    <row r="28" spans="2:13" ht="12.75">
      <c r="B28" s="80"/>
      <c r="C28" s="45"/>
      <c r="D28" s="45"/>
      <c r="E28" s="44" t="s">
        <v>100</v>
      </c>
      <c r="F28" s="41"/>
      <c r="G28" s="37"/>
      <c r="H28" s="42"/>
      <c r="I28" s="43"/>
      <c r="J28" s="112" t="s">
        <v>86</v>
      </c>
      <c r="K28" s="114"/>
      <c r="L28" s="109"/>
      <c r="M28" s="63"/>
    </row>
    <row r="29" spans="2:13" ht="12.75">
      <c r="B29" s="80"/>
      <c r="C29" s="45"/>
      <c r="D29" s="39"/>
      <c r="E29" s="39"/>
      <c r="F29" s="46" t="s">
        <v>20</v>
      </c>
      <c r="G29" s="123" t="s">
        <v>53</v>
      </c>
      <c r="H29" s="36"/>
      <c r="I29" s="36"/>
      <c r="J29" s="116" t="s">
        <v>80</v>
      </c>
      <c r="K29" s="109"/>
      <c r="L29" s="109"/>
      <c r="M29" s="63"/>
    </row>
    <row r="30" spans="2:13" ht="16.5" customHeight="1">
      <c r="B30" s="80"/>
      <c r="C30" s="79" t="s">
        <v>85</v>
      </c>
      <c r="D30" s="62"/>
      <c r="E30" s="39"/>
      <c r="F30" s="51"/>
      <c r="G30" s="42"/>
      <c r="H30" s="42"/>
      <c r="I30" s="52"/>
      <c r="J30" s="108"/>
      <c r="K30" s="109"/>
      <c r="L30" s="110" t="s">
        <v>88</v>
      </c>
      <c r="M30" s="80"/>
    </row>
    <row r="31" spans="2:13" ht="12.75">
      <c r="B31" s="93"/>
      <c r="C31" s="45" t="s">
        <v>110</v>
      </c>
      <c r="D31" s="39"/>
      <c r="E31" s="39"/>
      <c r="F31" s="55" t="s">
        <v>21</v>
      </c>
      <c r="G31" s="121" t="s">
        <v>77</v>
      </c>
      <c r="H31" s="96"/>
      <c r="I31" s="96"/>
      <c r="J31" s="108"/>
      <c r="K31" s="109"/>
      <c r="L31" s="108" t="s">
        <v>80</v>
      </c>
      <c r="M31" s="63"/>
    </row>
    <row r="32" spans="2:13" ht="12.75">
      <c r="B32" s="93"/>
      <c r="C32" s="53"/>
      <c r="D32" s="39"/>
      <c r="E32" s="79" t="s">
        <v>101</v>
      </c>
      <c r="F32" s="41"/>
      <c r="G32" s="42"/>
      <c r="H32" s="42"/>
      <c r="I32" s="43"/>
      <c r="J32" s="110" t="s">
        <v>87</v>
      </c>
      <c r="K32" s="109"/>
      <c r="L32" s="118"/>
      <c r="M32" s="63"/>
    </row>
    <row r="33" spans="2:13" ht="15">
      <c r="B33" s="93"/>
      <c r="C33" s="53"/>
      <c r="D33" s="45"/>
      <c r="E33" s="39"/>
      <c r="F33" s="46" t="s">
        <v>22</v>
      </c>
      <c r="G33" s="122" t="s">
        <v>60</v>
      </c>
      <c r="H33" s="96"/>
      <c r="I33" s="96"/>
      <c r="J33" s="113" t="s">
        <v>84</v>
      </c>
      <c r="K33" s="114"/>
      <c r="L33" s="118"/>
      <c r="M33" s="63"/>
    </row>
    <row r="34" spans="2:13" ht="12.75">
      <c r="B34" s="93"/>
      <c r="C34" s="53"/>
      <c r="D34" s="44" t="s">
        <v>101</v>
      </c>
      <c r="E34" s="62"/>
      <c r="F34" s="51"/>
      <c r="G34" s="42"/>
      <c r="H34" s="42"/>
      <c r="I34" s="52"/>
      <c r="J34" s="109"/>
      <c r="K34" s="110" t="s">
        <v>88</v>
      </c>
      <c r="L34" s="119"/>
      <c r="M34" s="81"/>
    </row>
    <row r="35" spans="2:13" ht="13.5">
      <c r="B35" s="93"/>
      <c r="C35" s="38"/>
      <c r="D35" s="54"/>
      <c r="E35" s="39"/>
      <c r="F35" s="55" t="s">
        <v>23</v>
      </c>
      <c r="G35" s="47"/>
      <c r="H35" s="36"/>
      <c r="I35" s="36"/>
      <c r="J35" s="108"/>
      <c r="K35" s="69" t="s">
        <v>80</v>
      </c>
      <c r="L35" s="118"/>
      <c r="M35" s="81"/>
    </row>
    <row r="36" spans="2:13" ht="12.75">
      <c r="B36" s="93"/>
      <c r="C36" s="38"/>
      <c r="D36" s="45"/>
      <c r="E36" s="44" t="s">
        <v>99</v>
      </c>
      <c r="F36" s="41"/>
      <c r="G36" s="42"/>
      <c r="H36" s="42"/>
      <c r="I36" s="43"/>
      <c r="J36" s="117" t="s">
        <v>88</v>
      </c>
      <c r="K36" s="69"/>
      <c r="L36" s="118"/>
      <c r="M36" s="81"/>
    </row>
    <row r="37" spans="2:13" ht="13.5" thickBot="1">
      <c r="B37" s="101"/>
      <c r="C37" s="38"/>
      <c r="D37" s="39"/>
      <c r="E37" s="39"/>
      <c r="F37" s="46" t="s">
        <v>24</v>
      </c>
      <c r="G37" s="121" t="s">
        <v>45</v>
      </c>
      <c r="H37" s="95"/>
      <c r="I37" s="95"/>
      <c r="J37" s="116"/>
      <c r="K37" s="118"/>
      <c r="L37" s="118"/>
      <c r="M37" s="81"/>
    </row>
    <row r="38" spans="2:13" ht="14.25" customHeight="1">
      <c r="B38" s="82" t="s">
        <v>88</v>
      </c>
      <c r="C38" s="1"/>
      <c r="D38" s="2"/>
      <c r="E38" s="31"/>
      <c r="F38" s="83"/>
      <c r="G38" s="31"/>
      <c r="H38" s="31"/>
      <c r="I38" s="84"/>
      <c r="J38" s="90"/>
      <c r="K38" s="90"/>
      <c r="L38" s="90"/>
      <c r="M38" s="85" t="s">
        <v>96</v>
      </c>
    </row>
    <row r="39" spans="2:13" ht="14.25" thickBot="1">
      <c r="B39" s="86">
        <v>40</v>
      </c>
      <c r="C39" s="31"/>
      <c r="D39" s="33"/>
      <c r="E39" s="34"/>
      <c r="F39" s="35">
        <v>17</v>
      </c>
      <c r="G39" s="123" t="s">
        <v>46</v>
      </c>
      <c r="H39" s="96"/>
      <c r="I39" s="96"/>
      <c r="J39" s="120"/>
      <c r="K39" s="120"/>
      <c r="L39" s="120"/>
      <c r="M39" s="87">
        <v>63</v>
      </c>
    </row>
    <row r="40" spans="2:13" ht="12.75">
      <c r="B40" s="104"/>
      <c r="C40" s="38"/>
      <c r="D40" s="39"/>
      <c r="E40" s="40" t="s">
        <v>99</v>
      </c>
      <c r="F40" s="41"/>
      <c r="G40" s="42"/>
      <c r="H40" s="42"/>
      <c r="I40" s="43"/>
      <c r="J40" s="112" t="s">
        <v>89</v>
      </c>
      <c r="K40" s="118"/>
      <c r="L40" s="118"/>
      <c r="M40" s="63"/>
    </row>
    <row r="41" spans="2:13" ht="13.5">
      <c r="B41" s="93"/>
      <c r="C41" s="38"/>
      <c r="D41" s="45"/>
      <c r="E41" s="38"/>
      <c r="F41" s="46" t="s">
        <v>25</v>
      </c>
      <c r="G41" s="47"/>
      <c r="H41" s="47"/>
      <c r="I41" s="88"/>
      <c r="J41" s="113"/>
      <c r="K41" s="119"/>
      <c r="L41" s="118"/>
      <c r="M41" s="63"/>
    </row>
    <row r="42" spans="2:13" ht="12.75">
      <c r="B42" s="93"/>
      <c r="C42" s="38"/>
      <c r="D42" s="50" t="s">
        <v>102</v>
      </c>
      <c r="E42" s="49"/>
      <c r="F42" s="51"/>
      <c r="G42" s="37"/>
      <c r="H42" s="42"/>
      <c r="I42" s="52"/>
      <c r="J42" s="109"/>
      <c r="K42" s="110" t="s">
        <v>89</v>
      </c>
      <c r="L42" s="118"/>
      <c r="M42" s="63"/>
    </row>
    <row r="43" spans="2:13" ht="12.75">
      <c r="B43" s="93"/>
      <c r="C43" s="53"/>
      <c r="D43" s="54"/>
      <c r="E43" s="38"/>
      <c r="F43" s="55" t="s">
        <v>26</v>
      </c>
      <c r="G43" s="121" t="s">
        <v>58</v>
      </c>
      <c r="H43" s="96"/>
      <c r="I43" s="96"/>
      <c r="J43" s="108"/>
      <c r="K43" s="115" t="s">
        <v>80</v>
      </c>
      <c r="L43" s="119"/>
      <c r="M43" s="63"/>
    </row>
    <row r="44" spans="2:13" ht="12.75">
      <c r="B44" s="93"/>
      <c r="C44" s="53"/>
      <c r="D44" s="45"/>
      <c r="E44" s="40" t="s">
        <v>102</v>
      </c>
      <c r="F44" s="58"/>
      <c r="G44" s="37"/>
      <c r="H44" s="42"/>
      <c r="I44" s="43"/>
      <c r="J44" s="112" t="s">
        <v>90</v>
      </c>
      <c r="K44" s="114"/>
      <c r="L44" s="118"/>
      <c r="M44" s="63"/>
    </row>
    <row r="45" spans="2:13" ht="12.75">
      <c r="B45" s="93"/>
      <c r="C45" s="53"/>
      <c r="D45" s="39"/>
      <c r="E45" s="38"/>
      <c r="F45" s="60" t="s">
        <v>27</v>
      </c>
      <c r="G45" s="121" t="s">
        <v>65</v>
      </c>
      <c r="H45" s="36"/>
      <c r="I45" s="36"/>
      <c r="J45" s="61" t="s">
        <v>91</v>
      </c>
      <c r="K45" s="45"/>
      <c r="L45" s="38"/>
      <c r="M45" s="63"/>
    </row>
    <row r="46" spans="2:13" ht="12.75">
      <c r="B46" s="93"/>
      <c r="C46" s="50" t="s">
        <v>102</v>
      </c>
      <c r="D46" s="62"/>
      <c r="E46" s="38"/>
      <c r="F46" s="51"/>
      <c r="G46" s="42"/>
      <c r="H46" s="42"/>
      <c r="I46" s="52"/>
      <c r="J46" s="108"/>
      <c r="K46" s="109"/>
      <c r="L46" s="110" t="s">
        <v>89</v>
      </c>
      <c r="M46" s="63"/>
    </row>
    <row r="47" spans="2:13" ht="15">
      <c r="B47" s="80"/>
      <c r="C47" s="45" t="s">
        <v>110</v>
      </c>
      <c r="D47" s="39"/>
      <c r="E47" s="38"/>
      <c r="F47" s="55" t="s">
        <v>28</v>
      </c>
      <c r="G47" s="122" t="s">
        <v>48</v>
      </c>
      <c r="H47" s="96"/>
      <c r="I47" s="96"/>
      <c r="J47" s="108"/>
      <c r="K47" s="109"/>
      <c r="L47" s="111" t="s">
        <v>82</v>
      </c>
      <c r="M47" s="63"/>
    </row>
    <row r="48" spans="2:13" ht="13.5" thickBot="1">
      <c r="B48" s="80"/>
      <c r="C48" s="45"/>
      <c r="D48" s="39"/>
      <c r="E48" s="64" t="s">
        <v>103</v>
      </c>
      <c r="F48" s="65"/>
      <c r="G48" s="42"/>
      <c r="H48" s="42"/>
      <c r="I48" s="43"/>
      <c r="J48" s="112" t="s">
        <v>92</v>
      </c>
      <c r="K48" s="109"/>
      <c r="L48" s="109"/>
      <c r="M48" s="63"/>
    </row>
    <row r="49" spans="2:13" ht="15">
      <c r="B49" s="80"/>
      <c r="C49" s="45"/>
      <c r="D49" s="45"/>
      <c r="E49" s="39"/>
      <c r="F49" s="46" t="s">
        <v>29</v>
      </c>
      <c r="G49" s="122" t="s">
        <v>62</v>
      </c>
      <c r="H49" s="36"/>
      <c r="I49" s="36"/>
      <c r="J49" s="113" t="s">
        <v>80</v>
      </c>
      <c r="K49" s="114"/>
      <c r="L49" s="109"/>
      <c r="M49" s="63"/>
    </row>
    <row r="50" spans="2:13" ht="12.75">
      <c r="B50" s="80"/>
      <c r="C50" s="45"/>
      <c r="D50" s="44" t="s">
        <v>104</v>
      </c>
      <c r="E50" s="62"/>
      <c r="F50" s="51"/>
      <c r="G50" s="42"/>
      <c r="H50" s="42"/>
      <c r="I50" s="52"/>
      <c r="J50" s="109"/>
      <c r="K50" s="110" t="s">
        <v>93</v>
      </c>
      <c r="L50" s="114"/>
      <c r="M50" s="63"/>
    </row>
    <row r="51" spans="2:13" ht="12.75">
      <c r="B51" s="80"/>
      <c r="C51" s="39"/>
      <c r="D51" s="54" t="s">
        <v>105</v>
      </c>
      <c r="E51" s="39"/>
      <c r="F51" s="55" t="s">
        <v>30</v>
      </c>
      <c r="G51" s="121" t="s">
        <v>56</v>
      </c>
      <c r="H51" s="67"/>
      <c r="I51" s="67"/>
      <c r="J51" s="108"/>
      <c r="K51" s="115" t="s">
        <v>80</v>
      </c>
      <c r="L51" s="108"/>
      <c r="M51" s="89"/>
    </row>
    <row r="52" spans="2:13" ht="12.75">
      <c r="B52" s="93"/>
      <c r="C52" s="69"/>
      <c r="D52" s="45"/>
      <c r="E52" s="40" t="s">
        <v>104</v>
      </c>
      <c r="F52" s="41"/>
      <c r="G52" s="42"/>
      <c r="H52" s="42"/>
      <c r="I52" s="43"/>
      <c r="J52" s="110" t="s">
        <v>93</v>
      </c>
      <c r="K52" s="69"/>
      <c r="L52" s="109"/>
      <c r="M52" s="63"/>
    </row>
    <row r="53" spans="2:13" ht="12.75">
      <c r="B53" s="304" t="s">
        <v>88</v>
      </c>
      <c r="C53" s="70"/>
      <c r="D53" s="39"/>
      <c r="E53" s="39"/>
      <c r="F53" s="46" t="s">
        <v>31</v>
      </c>
      <c r="G53" s="121" t="s">
        <v>64</v>
      </c>
      <c r="H53" s="95"/>
      <c r="I53" s="95"/>
      <c r="J53" s="116" t="s">
        <v>84</v>
      </c>
      <c r="K53" s="108"/>
      <c r="L53" s="71"/>
      <c r="M53" s="303" t="s">
        <v>96</v>
      </c>
    </row>
    <row r="54" spans="2:13" ht="12.75">
      <c r="B54" s="103">
        <v>41</v>
      </c>
      <c r="C54" s="77"/>
      <c r="D54" s="73"/>
      <c r="E54" s="73"/>
      <c r="F54" s="74"/>
      <c r="G54" s="42"/>
      <c r="H54" s="42"/>
      <c r="I54" s="52"/>
      <c r="J54" s="72"/>
      <c r="K54" s="72"/>
      <c r="L54" s="72"/>
      <c r="M54" s="91">
        <v>61</v>
      </c>
    </row>
    <row r="55" spans="2:13" ht="12.75">
      <c r="B55" s="102"/>
      <c r="C55" s="77"/>
      <c r="D55" s="73"/>
      <c r="E55" s="73"/>
      <c r="F55" s="46" t="s">
        <v>32</v>
      </c>
      <c r="G55" s="121" t="s">
        <v>51</v>
      </c>
      <c r="H55" s="96"/>
      <c r="I55" s="96"/>
      <c r="J55" s="72"/>
      <c r="K55" s="72"/>
      <c r="L55" s="72"/>
      <c r="M55" s="92"/>
    </row>
    <row r="56" spans="2:13" ht="12.75">
      <c r="B56" s="37"/>
      <c r="C56" s="62"/>
      <c r="D56" s="39"/>
      <c r="E56" s="79" t="s">
        <v>106</v>
      </c>
      <c r="F56" s="58"/>
      <c r="G56" s="42"/>
      <c r="H56" s="42"/>
      <c r="I56" s="43"/>
      <c r="J56" s="112" t="s">
        <v>94</v>
      </c>
      <c r="K56" s="108"/>
      <c r="L56" s="108"/>
      <c r="M56" s="93"/>
    </row>
    <row r="57" spans="2:13" ht="12.75">
      <c r="B57" s="63"/>
      <c r="C57" s="39"/>
      <c r="D57" s="45"/>
      <c r="E57" s="39"/>
      <c r="F57" s="46" t="s">
        <v>33</v>
      </c>
      <c r="G57" s="121" t="s">
        <v>66</v>
      </c>
      <c r="H57" s="67"/>
      <c r="I57" s="67"/>
      <c r="J57" s="113" t="s">
        <v>84</v>
      </c>
      <c r="K57" s="69"/>
      <c r="L57" s="108"/>
      <c r="M57" s="93"/>
    </row>
    <row r="58" spans="2:13" ht="12.75">
      <c r="B58" s="63"/>
      <c r="C58" s="39"/>
      <c r="D58" s="79" t="s">
        <v>106</v>
      </c>
      <c r="E58" s="62"/>
      <c r="F58" s="51"/>
      <c r="G58" s="37"/>
      <c r="H58" s="42"/>
      <c r="I58" s="52"/>
      <c r="J58" s="109"/>
      <c r="K58" s="110" t="s">
        <v>94</v>
      </c>
      <c r="L58" s="108"/>
      <c r="M58" s="93"/>
    </row>
    <row r="59" spans="2:13" ht="15">
      <c r="B59" s="63"/>
      <c r="C59" s="45"/>
      <c r="D59" s="54" t="s">
        <v>105</v>
      </c>
      <c r="E59" s="39"/>
      <c r="F59" s="55" t="s">
        <v>34</v>
      </c>
      <c r="G59" s="122" t="s">
        <v>59</v>
      </c>
      <c r="H59" s="96"/>
      <c r="I59" s="96"/>
      <c r="J59" s="108"/>
      <c r="K59" s="113" t="s">
        <v>80</v>
      </c>
      <c r="L59" s="109"/>
      <c r="M59" s="37"/>
    </row>
    <row r="60" spans="2:13" ht="12.75">
      <c r="B60" s="63"/>
      <c r="C60" s="45"/>
      <c r="D60" s="45"/>
      <c r="E60" s="44" t="s">
        <v>107</v>
      </c>
      <c r="F60" s="41"/>
      <c r="G60" s="37"/>
      <c r="H60" s="42"/>
      <c r="I60" s="43"/>
      <c r="J60" s="112" t="s">
        <v>95</v>
      </c>
      <c r="K60" s="114"/>
      <c r="L60" s="109"/>
      <c r="M60" s="37"/>
    </row>
    <row r="61" spans="2:13" ht="12.75">
      <c r="B61" s="63"/>
      <c r="C61" s="45"/>
      <c r="D61" s="39"/>
      <c r="E61" s="39"/>
      <c r="F61" s="46" t="s">
        <v>35</v>
      </c>
      <c r="G61" s="121" t="s">
        <v>57</v>
      </c>
      <c r="H61" s="36"/>
      <c r="I61" s="36"/>
      <c r="J61" s="116" t="s">
        <v>91</v>
      </c>
      <c r="K61" s="109"/>
      <c r="L61" s="109"/>
      <c r="M61" s="37"/>
    </row>
    <row r="62" spans="2:13" ht="12.75">
      <c r="B62" s="63"/>
      <c r="C62" s="44" t="s">
        <v>88</v>
      </c>
      <c r="D62" s="62"/>
      <c r="E62" s="39"/>
      <c r="F62" s="51"/>
      <c r="G62" s="42"/>
      <c r="H62" s="42"/>
      <c r="I62" s="52"/>
      <c r="J62" s="108"/>
      <c r="K62" s="109"/>
      <c r="L62" s="110" t="s">
        <v>96</v>
      </c>
      <c r="M62" s="93"/>
    </row>
    <row r="63" spans="2:13" ht="12.75" customHeight="1">
      <c r="B63" s="37"/>
      <c r="C63" s="45" t="s">
        <v>110</v>
      </c>
      <c r="D63" s="39"/>
      <c r="E63" s="39"/>
      <c r="F63" s="55" t="s">
        <v>36</v>
      </c>
      <c r="G63" s="306" t="s">
        <v>67</v>
      </c>
      <c r="H63" s="306"/>
      <c r="I63" s="95"/>
      <c r="J63" s="108"/>
      <c r="K63" s="109"/>
      <c r="L63" s="108" t="s">
        <v>84</v>
      </c>
      <c r="M63" s="37"/>
    </row>
    <row r="64" spans="2:13" ht="12.75">
      <c r="B64" s="37"/>
      <c r="C64" s="53"/>
      <c r="D64" s="39"/>
      <c r="E64" s="79" t="s">
        <v>108</v>
      </c>
      <c r="F64" s="41"/>
      <c r="G64" s="42"/>
      <c r="H64" s="42"/>
      <c r="I64" s="43"/>
      <c r="J64" s="117" t="s">
        <v>96</v>
      </c>
      <c r="K64" s="109"/>
      <c r="L64" s="118"/>
      <c r="M64" s="37"/>
    </row>
    <row r="65" spans="2:13" ht="15">
      <c r="B65" s="37"/>
      <c r="C65" s="53"/>
      <c r="D65" s="45"/>
      <c r="E65" s="39"/>
      <c r="F65" s="46" t="s">
        <v>37</v>
      </c>
      <c r="G65" s="122" t="s">
        <v>63</v>
      </c>
      <c r="H65" s="36"/>
      <c r="I65" s="36"/>
      <c r="J65" s="113" t="s">
        <v>80</v>
      </c>
      <c r="K65" s="114"/>
      <c r="L65" s="118"/>
      <c r="M65" s="37"/>
    </row>
    <row r="66" spans="2:13" ht="12.75">
      <c r="B66" s="37"/>
      <c r="C66" s="53"/>
      <c r="D66" s="44" t="s">
        <v>88</v>
      </c>
      <c r="E66" s="62"/>
      <c r="F66" s="51"/>
      <c r="G66" s="42"/>
      <c r="H66" s="42"/>
      <c r="I66" s="52"/>
      <c r="J66" s="109"/>
      <c r="K66" s="110" t="s">
        <v>96</v>
      </c>
      <c r="L66" s="119"/>
      <c r="M66" s="94"/>
    </row>
    <row r="67" spans="2:13" ht="13.5">
      <c r="B67" s="37"/>
      <c r="C67" s="38"/>
      <c r="D67" s="54" t="s">
        <v>110</v>
      </c>
      <c r="E67" s="39"/>
      <c r="F67" s="55" t="s">
        <v>38</v>
      </c>
      <c r="G67" s="47"/>
      <c r="H67" s="36"/>
      <c r="I67" s="36"/>
      <c r="J67" s="108"/>
      <c r="K67" s="69" t="s">
        <v>80</v>
      </c>
      <c r="L67" s="118"/>
      <c r="M67" s="94"/>
    </row>
    <row r="68" spans="2:13" ht="12.75">
      <c r="B68" s="37"/>
      <c r="C68" s="38"/>
      <c r="D68" s="45"/>
      <c r="E68" s="44" t="s">
        <v>88</v>
      </c>
      <c r="F68" s="41"/>
      <c r="G68" s="42"/>
      <c r="H68" s="42"/>
      <c r="I68" s="43"/>
      <c r="J68" s="96" t="s">
        <v>88</v>
      </c>
      <c r="K68" s="62"/>
      <c r="L68" s="38"/>
      <c r="M68" s="94"/>
    </row>
    <row r="69" spans="2:13" ht="12.75">
      <c r="B69" s="37"/>
      <c r="C69" s="38"/>
      <c r="D69" s="39"/>
      <c r="E69" s="39"/>
      <c r="F69" s="46" t="s">
        <v>39</v>
      </c>
      <c r="G69" s="121" t="s">
        <v>44</v>
      </c>
      <c r="H69" s="96"/>
      <c r="I69" s="96"/>
      <c r="J69" s="61"/>
      <c r="K69" s="38"/>
      <c r="L69" s="38"/>
      <c r="M69" s="94"/>
    </row>
    <row r="70" spans="3:12" ht="12.75">
      <c r="C70" s="1"/>
      <c r="D70" s="2"/>
      <c r="E70" s="31"/>
      <c r="F70" s="83"/>
      <c r="G70" s="31"/>
      <c r="H70" s="31"/>
      <c r="I70" s="84"/>
      <c r="J70" s="1"/>
      <c r="K70" s="1"/>
      <c r="L70" s="1"/>
    </row>
  </sheetData>
  <sheetProtection/>
  <mergeCells count="2">
    <mergeCell ref="M4:N4"/>
    <mergeCell ref="G63:H63"/>
  </mergeCell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M39"/>
  <sheetViews>
    <sheetView zoomScalePageLayoutView="0" workbookViewId="0" topLeftCell="A10">
      <selection activeCell="L28" sqref="L28"/>
    </sheetView>
  </sheetViews>
  <sheetFormatPr defaultColWidth="9.140625" defaultRowHeight="12.75"/>
  <cols>
    <col min="1" max="1" width="10.8515625" style="10" customWidth="1"/>
    <col min="2" max="2" width="11.421875" style="10" customWidth="1"/>
    <col min="3" max="3" width="10.57421875" style="10" customWidth="1"/>
    <col min="4" max="4" width="12.00390625" style="10" customWidth="1"/>
    <col min="5" max="5" width="3.7109375" style="10" customWidth="1"/>
    <col min="6" max="6" width="11.00390625" style="10" customWidth="1"/>
    <col min="7" max="7" width="7.00390625" style="10" customWidth="1"/>
    <col min="8" max="8" width="9.140625" style="10" customWidth="1"/>
    <col min="9" max="9" width="11.8515625" style="10" customWidth="1"/>
    <col min="10" max="10" width="11.57421875" style="10" customWidth="1"/>
    <col min="11" max="11" width="12.57421875" style="10" customWidth="1"/>
    <col min="12" max="12" width="13.28125" style="10" customWidth="1"/>
    <col min="13" max="16384" width="9.140625" style="10" customWidth="1"/>
  </cols>
  <sheetData>
    <row r="1" spans="1:13" ht="20.25">
      <c r="A1" s="1"/>
      <c r="B1" s="1"/>
      <c r="C1" s="2"/>
      <c r="D1" s="3"/>
      <c r="E1" s="4" t="s">
        <v>42</v>
      </c>
      <c r="F1" s="5"/>
      <c r="G1" s="6"/>
      <c r="H1" s="7"/>
      <c r="I1" s="7"/>
      <c r="J1" s="8"/>
      <c r="K1" s="8" t="s">
        <v>0</v>
      </c>
      <c r="L1" s="5"/>
      <c r="M1" s="9"/>
    </row>
    <row r="2" spans="1:13" ht="15.75">
      <c r="A2" s="1"/>
      <c r="B2" s="1"/>
      <c r="C2" s="2"/>
      <c r="D2" s="11"/>
      <c r="E2" s="12"/>
      <c r="F2" s="106"/>
      <c r="G2" s="105" t="s">
        <v>68</v>
      </c>
      <c r="H2" s="105"/>
      <c r="I2" s="107"/>
      <c r="J2" s="13"/>
      <c r="K2" s="14"/>
      <c r="L2" s="14"/>
      <c r="M2" s="9"/>
    </row>
    <row r="3" spans="1:13" ht="12.75">
      <c r="A3" s="1"/>
      <c r="B3" s="1"/>
      <c r="C3" s="2"/>
      <c r="D3" s="15" t="s">
        <v>2</v>
      </c>
      <c r="E3" s="15"/>
      <c r="F3" s="16" t="s">
        <v>3</v>
      </c>
      <c r="G3" s="15"/>
      <c r="H3" s="16"/>
      <c r="I3" s="15" t="s">
        <v>4</v>
      </c>
      <c r="J3" s="17"/>
      <c r="K3" s="16"/>
      <c r="L3" s="18" t="s">
        <v>5</v>
      </c>
      <c r="M3" s="9"/>
    </row>
    <row r="4" spans="1:13" ht="13.5" thickBot="1">
      <c r="A4" s="19"/>
      <c r="B4" s="19"/>
      <c r="C4" s="20"/>
      <c r="D4" s="21" t="s">
        <v>6</v>
      </c>
      <c r="E4" s="21"/>
      <c r="F4" s="23"/>
      <c r="G4" s="23"/>
      <c r="H4" s="24"/>
      <c r="I4" s="25"/>
      <c r="J4" s="26"/>
      <c r="K4" s="27"/>
      <c r="L4" s="22" t="s">
        <v>7</v>
      </c>
      <c r="M4" s="9"/>
    </row>
    <row r="5" spans="1:12" ht="12.75">
      <c r="A5" s="28"/>
      <c r="B5" s="28"/>
      <c r="C5" s="29"/>
      <c r="D5" s="28"/>
      <c r="E5" s="28"/>
      <c r="F5" s="30" t="s">
        <v>8</v>
      </c>
      <c r="G5" s="30" t="s">
        <v>9</v>
      </c>
      <c r="H5" s="30" t="s">
        <v>3</v>
      </c>
      <c r="I5" s="28"/>
      <c r="J5" s="28"/>
      <c r="K5" s="28"/>
      <c r="L5" s="28"/>
    </row>
    <row r="6" spans="1:12" ht="12.75">
      <c r="A6" s="1"/>
      <c r="B6" s="1"/>
      <c r="C6" s="2"/>
      <c r="D6" s="31"/>
      <c r="E6" s="32"/>
      <c r="F6" s="31"/>
      <c r="G6" s="31"/>
      <c r="H6" s="31"/>
      <c r="I6" s="1"/>
      <c r="J6" s="1"/>
      <c r="K6" s="1"/>
      <c r="L6" s="1"/>
    </row>
    <row r="7" spans="1:12" ht="15">
      <c r="A7" s="1"/>
      <c r="B7" s="31"/>
      <c r="C7" s="33"/>
      <c r="D7" s="34"/>
      <c r="E7" s="35">
        <v>1</v>
      </c>
      <c r="F7" s="125" t="s">
        <v>70</v>
      </c>
      <c r="G7" s="36"/>
      <c r="H7" s="36"/>
      <c r="I7" s="33"/>
      <c r="J7" s="33"/>
      <c r="K7" s="33"/>
      <c r="L7" s="1"/>
    </row>
    <row r="8" spans="1:12" ht="15">
      <c r="A8" s="37"/>
      <c r="B8" s="38"/>
      <c r="C8" s="39"/>
      <c r="D8" s="40"/>
      <c r="E8" s="41"/>
      <c r="F8" s="42"/>
      <c r="G8" s="42"/>
      <c r="H8" s="43"/>
      <c r="I8" s="124" t="s">
        <v>70</v>
      </c>
      <c r="J8" s="38"/>
      <c r="K8" s="38"/>
      <c r="L8" s="37"/>
    </row>
    <row r="9" spans="1:12" ht="13.5">
      <c r="A9" s="37"/>
      <c r="B9" s="38"/>
      <c r="C9" s="45"/>
      <c r="D9" s="38"/>
      <c r="E9" s="46" t="s">
        <v>10</v>
      </c>
      <c r="F9" s="47"/>
      <c r="G9" s="47"/>
      <c r="H9" s="48"/>
      <c r="I9" s="39"/>
      <c r="J9" s="49"/>
      <c r="K9" s="38"/>
      <c r="L9" s="37"/>
    </row>
    <row r="10" spans="1:12" ht="12.75">
      <c r="A10" s="37"/>
      <c r="B10" s="38"/>
      <c r="C10" s="50"/>
      <c r="D10" s="49"/>
      <c r="E10" s="51"/>
      <c r="F10" s="37"/>
      <c r="G10" s="42"/>
      <c r="H10" s="52"/>
      <c r="I10" s="45"/>
      <c r="J10" s="44" t="s">
        <v>189</v>
      </c>
      <c r="K10" s="38"/>
      <c r="L10" s="37"/>
    </row>
    <row r="11" spans="1:12" ht="15.75" customHeight="1">
      <c r="A11" s="37"/>
      <c r="B11" s="53"/>
      <c r="C11" s="54"/>
      <c r="D11" s="38"/>
      <c r="E11" s="55" t="s">
        <v>11</v>
      </c>
      <c r="F11" s="36"/>
      <c r="G11" s="36"/>
      <c r="H11" s="36"/>
      <c r="I11" s="39"/>
      <c r="J11" s="56"/>
      <c r="K11" s="49"/>
      <c r="L11" s="37"/>
    </row>
    <row r="12" spans="1:12" ht="12.75">
      <c r="A12" s="37"/>
      <c r="B12" s="53"/>
      <c r="C12" s="45"/>
      <c r="D12" s="57"/>
      <c r="E12" s="58"/>
      <c r="F12" s="37"/>
      <c r="G12" s="42"/>
      <c r="H12" s="43"/>
      <c r="I12" s="44"/>
      <c r="J12" s="59"/>
      <c r="K12" s="38"/>
      <c r="L12" s="37"/>
    </row>
    <row r="13" spans="1:12" ht="12.75">
      <c r="A13" s="37"/>
      <c r="B13" s="53"/>
      <c r="C13" s="39"/>
      <c r="D13" s="38"/>
      <c r="E13" s="60" t="s">
        <v>12</v>
      </c>
      <c r="F13" s="36"/>
      <c r="G13" s="36"/>
      <c r="H13" s="36"/>
      <c r="I13" s="61"/>
      <c r="J13" s="45"/>
      <c r="K13" s="38"/>
      <c r="L13" s="37"/>
    </row>
    <row r="14" spans="1:12" ht="12.75">
      <c r="A14" s="37"/>
      <c r="B14" s="44" t="s">
        <v>195</v>
      </c>
      <c r="C14" s="62"/>
      <c r="D14" s="38"/>
      <c r="E14" s="51"/>
      <c r="F14" s="42"/>
      <c r="G14" s="42"/>
      <c r="H14" s="52"/>
      <c r="I14" s="39"/>
      <c r="J14" s="45"/>
      <c r="K14" s="44" t="s">
        <v>189</v>
      </c>
      <c r="L14" s="37"/>
    </row>
    <row r="15" spans="1:12" ht="12.75">
      <c r="A15" s="63"/>
      <c r="B15" s="45"/>
      <c r="C15" s="39"/>
      <c r="D15" s="38"/>
      <c r="E15" s="55" t="s">
        <v>13</v>
      </c>
      <c r="F15" s="99" t="s">
        <v>74</v>
      </c>
      <c r="G15" s="36"/>
      <c r="H15" s="36"/>
      <c r="I15" s="39"/>
      <c r="J15" s="45"/>
      <c r="K15" s="54" t="s">
        <v>80</v>
      </c>
      <c r="L15" s="37"/>
    </row>
    <row r="16" spans="1:12" ht="13.5" thickBot="1">
      <c r="A16" s="63"/>
      <c r="B16" s="45"/>
      <c r="C16" s="39"/>
      <c r="D16" s="64"/>
      <c r="E16" s="41"/>
      <c r="F16" s="129"/>
      <c r="G16" s="129"/>
      <c r="H16" s="130"/>
      <c r="I16" s="128" t="s">
        <v>74</v>
      </c>
      <c r="J16" s="45"/>
      <c r="K16" s="45"/>
      <c r="L16" s="37"/>
    </row>
    <row r="17" spans="1:12" ht="12.75">
      <c r="A17" s="63"/>
      <c r="B17" s="45"/>
      <c r="C17" s="45"/>
      <c r="D17" s="39"/>
      <c r="E17" s="46" t="s">
        <v>14</v>
      </c>
      <c r="F17" s="36"/>
      <c r="G17" s="36"/>
      <c r="H17" s="131"/>
      <c r="I17" s="59"/>
      <c r="J17" s="59"/>
      <c r="K17" s="45"/>
      <c r="L17" s="37"/>
    </row>
    <row r="18" spans="1:12" ht="12.75">
      <c r="A18" s="63"/>
      <c r="B18" s="45"/>
      <c r="C18" s="44" t="s">
        <v>195</v>
      </c>
      <c r="D18" s="62"/>
      <c r="E18" s="51"/>
      <c r="F18" s="42"/>
      <c r="G18" s="42"/>
      <c r="H18" s="52"/>
      <c r="I18" s="45"/>
      <c r="J18" s="44" t="s">
        <v>190</v>
      </c>
      <c r="K18" s="59"/>
      <c r="L18" s="37"/>
    </row>
    <row r="19" spans="1:12" ht="12.75">
      <c r="A19" s="63"/>
      <c r="B19" s="39"/>
      <c r="C19" s="54"/>
      <c r="D19" s="39"/>
      <c r="E19" s="55" t="s">
        <v>15</v>
      </c>
      <c r="F19" s="67"/>
      <c r="G19" s="67"/>
      <c r="H19" s="67"/>
      <c r="I19" s="39"/>
      <c r="J19" s="56" t="s">
        <v>80</v>
      </c>
      <c r="K19" s="39"/>
      <c r="L19" s="68"/>
    </row>
    <row r="20" spans="1:12" ht="13.5" thickBot="1">
      <c r="A20" s="37"/>
      <c r="B20" s="69"/>
      <c r="C20" s="45"/>
      <c r="D20" s="57"/>
      <c r="E20" s="41"/>
      <c r="F20" s="42"/>
      <c r="G20" s="42"/>
      <c r="H20" s="126"/>
      <c r="I20" s="128" t="s">
        <v>72</v>
      </c>
      <c r="J20" s="127"/>
      <c r="K20" s="45"/>
      <c r="L20" s="37"/>
    </row>
    <row r="21" spans="1:12" ht="13.5">
      <c r="A21" s="82" t="s">
        <v>194</v>
      </c>
      <c r="B21" s="70"/>
      <c r="C21" s="39"/>
      <c r="D21" s="39"/>
      <c r="E21" s="46" t="s">
        <v>16</v>
      </c>
      <c r="F21" s="99" t="s">
        <v>72</v>
      </c>
      <c r="G21" s="36"/>
      <c r="H21" s="36"/>
      <c r="I21" s="62"/>
      <c r="J21" s="39"/>
      <c r="K21" s="71"/>
      <c r="L21" s="85" t="s">
        <v>233</v>
      </c>
    </row>
    <row r="22" spans="1:12" ht="14.25" thickBot="1">
      <c r="A22" s="86">
        <v>60</v>
      </c>
      <c r="B22" s="72"/>
      <c r="C22" s="73"/>
      <c r="D22" s="73"/>
      <c r="E22" s="74"/>
      <c r="F22" s="42"/>
      <c r="G22" s="42"/>
      <c r="H22" s="52"/>
      <c r="I22" s="73"/>
      <c r="J22" s="73"/>
      <c r="K22" s="72"/>
      <c r="L22" s="87">
        <v>63</v>
      </c>
    </row>
    <row r="23" spans="1:12" ht="12.75">
      <c r="A23" s="76"/>
      <c r="B23" s="77"/>
      <c r="C23" s="73"/>
      <c r="D23" s="73"/>
      <c r="E23" s="46" t="s">
        <v>17</v>
      </c>
      <c r="F23" s="99" t="s">
        <v>73</v>
      </c>
      <c r="G23" s="36"/>
      <c r="H23" s="36"/>
      <c r="I23" s="73"/>
      <c r="J23" s="73"/>
      <c r="K23" s="73"/>
      <c r="L23" s="92"/>
    </row>
    <row r="24" spans="1:12" ht="12.75">
      <c r="A24" s="37"/>
      <c r="B24" s="62"/>
      <c r="C24" s="39"/>
      <c r="D24" s="79"/>
      <c r="E24" s="58"/>
      <c r="F24" s="42"/>
      <c r="G24" s="42"/>
      <c r="H24" s="126"/>
      <c r="I24" s="128" t="s">
        <v>73</v>
      </c>
      <c r="J24" s="39"/>
      <c r="K24" s="39"/>
      <c r="L24" s="93"/>
    </row>
    <row r="25" spans="1:12" ht="12" customHeight="1">
      <c r="A25" s="63"/>
      <c r="B25" s="39"/>
      <c r="C25" s="45"/>
      <c r="D25" s="39"/>
      <c r="E25" s="46" t="s">
        <v>18</v>
      </c>
      <c r="F25" s="67"/>
      <c r="G25" s="67"/>
      <c r="H25" s="67"/>
      <c r="I25" s="59"/>
      <c r="J25" s="62"/>
      <c r="K25" s="39"/>
      <c r="L25" s="93"/>
    </row>
    <row r="26" spans="1:12" ht="12.75">
      <c r="A26" s="63"/>
      <c r="B26" s="39"/>
      <c r="C26" s="79" t="s">
        <v>194</v>
      </c>
      <c r="D26" s="62"/>
      <c r="E26" s="51"/>
      <c r="F26" s="37"/>
      <c r="G26" s="42"/>
      <c r="H26" s="52"/>
      <c r="I26" s="45"/>
      <c r="J26" s="44" t="s">
        <v>191</v>
      </c>
      <c r="K26" s="39"/>
      <c r="L26" s="93"/>
    </row>
    <row r="27" spans="1:12" ht="14.25" customHeight="1">
      <c r="A27" s="63"/>
      <c r="B27" s="45"/>
      <c r="C27" s="54"/>
      <c r="D27" s="39"/>
      <c r="E27" s="55" t="s">
        <v>19</v>
      </c>
      <c r="F27" s="36"/>
      <c r="G27" s="36"/>
      <c r="H27" s="36"/>
      <c r="I27" s="39"/>
      <c r="J27" s="66" t="s">
        <v>84</v>
      </c>
      <c r="K27" s="45"/>
      <c r="L27" s="37"/>
    </row>
    <row r="28" spans="1:12" ht="12.75">
      <c r="A28" s="63"/>
      <c r="B28" s="45"/>
      <c r="C28" s="45"/>
      <c r="D28" s="44"/>
      <c r="E28" s="41"/>
      <c r="F28" s="37"/>
      <c r="G28" s="42"/>
      <c r="H28" s="126"/>
      <c r="I28" s="128" t="s">
        <v>76</v>
      </c>
      <c r="J28" s="59"/>
      <c r="K28" s="45"/>
      <c r="L28" s="37"/>
    </row>
    <row r="29" spans="1:12" ht="12.75">
      <c r="A29" s="63"/>
      <c r="B29" s="45"/>
      <c r="C29" s="39"/>
      <c r="D29" s="39"/>
      <c r="E29" s="46" t="s">
        <v>20</v>
      </c>
      <c r="F29" s="99" t="s">
        <v>76</v>
      </c>
      <c r="G29" s="36"/>
      <c r="H29" s="36"/>
      <c r="I29" s="62"/>
      <c r="J29" s="45"/>
      <c r="K29" s="45"/>
      <c r="L29" s="37"/>
    </row>
    <row r="30" spans="1:12" ht="16.5" customHeight="1">
      <c r="A30" s="63"/>
      <c r="B30" s="79" t="s">
        <v>194</v>
      </c>
      <c r="C30" s="62"/>
      <c r="D30" s="39"/>
      <c r="E30" s="51"/>
      <c r="F30" s="42"/>
      <c r="G30" s="42"/>
      <c r="H30" s="52"/>
      <c r="I30" s="39"/>
      <c r="J30" s="45"/>
      <c r="K30" s="44" t="s">
        <v>192</v>
      </c>
      <c r="L30" s="93"/>
    </row>
    <row r="31" spans="1:12" ht="12.75">
      <c r="A31" s="37"/>
      <c r="B31" s="45" t="s">
        <v>110</v>
      </c>
      <c r="C31" s="39"/>
      <c r="D31" s="39"/>
      <c r="E31" s="55" t="s">
        <v>21</v>
      </c>
      <c r="F31" s="99" t="s">
        <v>75</v>
      </c>
      <c r="G31" s="36"/>
      <c r="H31" s="36"/>
      <c r="I31" s="39"/>
      <c r="J31" s="45"/>
      <c r="K31" s="39" t="s">
        <v>226</v>
      </c>
      <c r="L31" s="37"/>
    </row>
    <row r="32" spans="1:12" ht="12.75">
      <c r="A32" s="37"/>
      <c r="B32" s="53"/>
      <c r="C32" s="39"/>
      <c r="D32" s="79"/>
      <c r="E32" s="41"/>
      <c r="F32" s="42"/>
      <c r="G32" s="42"/>
      <c r="H32" s="126"/>
      <c r="I32" s="128" t="s">
        <v>75</v>
      </c>
      <c r="J32" s="45"/>
      <c r="K32" s="38"/>
      <c r="L32" s="37"/>
    </row>
    <row r="33" spans="1:12" ht="12.75">
      <c r="A33" s="37"/>
      <c r="B33" s="53"/>
      <c r="C33" s="45"/>
      <c r="D33" s="39"/>
      <c r="E33" s="46" t="s">
        <v>22</v>
      </c>
      <c r="F33" s="36"/>
      <c r="G33" s="36"/>
      <c r="H33" s="36"/>
      <c r="I33" s="59"/>
      <c r="J33" s="59"/>
      <c r="K33" s="38"/>
      <c r="L33" s="37"/>
    </row>
    <row r="34" spans="1:12" ht="12.75">
      <c r="A34" s="37"/>
      <c r="B34" s="53"/>
      <c r="C34" s="44" t="s">
        <v>193</v>
      </c>
      <c r="D34" s="62"/>
      <c r="E34" s="51"/>
      <c r="F34" s="42"/>
      <c r="G34" s="42"/>
      <c r="H34" s="52"/>
      <c r="I34" s="45"/>
      <c r="J34" s="44" t="s">
        <v>192</v>
      </c>
      <c r="K34" s="49"/>
      <c r="L34" s="94"/>
    </row>
    <row r="35" spans="1:12" ht="12.75">
      <c r="A35" s="37"/>
      <c r="B35" s="38"/>
      <c r="C35" s="54"/>
      <c r="D35" s="39"/>
      <c r="E35" s="55" t="s">
        <v>23</v>
      </c>
      <c r="F35" s="36"/>
      <c r="G35" s="36"/>
      <c r="H35" s="36"/>
      <c r="I35" s="39"/>
      <c r="J35" s="62" t="s">
        <v>80</v>
      </c>
      <c r="K35" s="38"/>
      <c r="L35" s="94"/>
    </row>
    <row r="36" spans="1:12" ht="12.75">
      <c r="A36" s="37"/>
      <c r="B36" s="38"/>
      <c r="C36" s="45"/>
      <c r="D36" s="44"/>
      <c r="E36" s="41"/>
      <c r="F36" s="42"/>
      <c r="G36" s="42"/>
      <c r="H36" s="126"/>
      <c r="I36" s="128" t="s">
        <v>71</v>
      </c>
      <c r="J36" s="127"/>
      <c r="K36" s="38"/>
      <c r="L36" s="94"/>
    </row>
    <row r="37" spans="1:12" ht="12.75">
      <c r="A37" s="37"/>
      <c r="B37" s="38"/>
      <c r="C37" s="39"/>
      <c r="D37" s="39"/>
      <c r="E37" s="46" t="s">
        <v>24</v>
      </c>
      <c r="F37" s="99" t="s">
        <v>71</v>
      </c>
      <c r="G37" s="36"/>
      <c r="H37" s="36"/>
      <c r="I37" s="62"/>
      <c r="J37" s="38"/>
      <c r="K37" s="38"/>
      <c r="L37" s="94"/>
    </row>
    <row r="38" spans="2:11" ht="14.25" customHeight="1">
      <c r="B38" s="1"/>
      <c r="C38" s="2"/>
      <c r="D38" s="31"/>
      <c r="E38" s="83"/>
      <c r="F38" s="31"/>
      <c r="G38" s="31"/>
      <c r="H38" s="84"/>
      <c r="I38" s="1"/>
      <c r="J38" s="1"/>
      <c r="K38" s="1"/>
    </row>
    <row r="39" spans="2:11" ht="12.75">
      <c r="B39" s="1"/>
      <c r="C39" s="2"/>
      <c r="D39" s="31"/>
      <c r="E39" s="83"/>
      <c r="F39" s="31"/>
      <c r="G39" s="31"/>
      <c r="H39" s="84"/>
      <c r="I39" s="1"/>
      <c r="J39" s="1"/>
      <c r="K39" s="1"/>
    </row>
  </sheetData>
  <sheetProtection/>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IV214"/>
  <sheetViews>
    <sheetView showGridLines="0" showZeros="0" zoomScale="50" zoomScaleNormal="50" workbookViewId="0" topLeftCell="A1">
      <selection activeCell="I10" sqref="I10"/>
    </sheetView>
  </sheetViews>
  <sheetFormatPr defaultColWidth="15.28125" defaultRowHeight="12.75"/>
  <cols>
    <col min="1" max="1" width="10.421875" style="216" customWidth="1"/>
    <col min="2" max="2" width="5.57421875" style="216" customWidth="1"/>
    <col min="3" max="3" width="18.8515625" style="216" customWidth="1"/>
    <col min="4" max="4" width="46.421875" style="216" customWidth="1"/>
    <col min="5" max="5" width="31.7109375" style="216" customWidth="1"/>
    <col min="6" max="6" width="19.28125" style="216" customWidth="1"/>
    <col min="7" max="11" width="18.57421875" style="216" customWidth="1"/>
    <col min="12" max="12" width="18.8515625" style="216" customWidth="1"/>
    <col min="13" max="13" width="4.140625" style="217" customWidth="1"/>
    <col min="14" max="15" width="14.57421875" style="136" customWidth="1"/>
    <col min="16" max="16" width="11.140625" style="210" hidden="1" customWidth="1"/>
    <col min="17" max="17" width="24.8515625" style="210" hidden="1" customWidth="1"/>
    <col min="18" max="18" width="18.8515625" style="210" hidden="1" customWidth="1"/>
    <col min="19" max="25" width="14.57421875" style="210" hidden="1" customWidth="1"/>
    <col min="26" max="26" width="24.421875" style="210" hidden="1" customWidth="1"/>
    <col min="27" max="27" width="20.421875" style="210" hidden="1" customWidth="1"/>
    <col min="28" max="33" width="15.28125" style="210" hidden="1" customWidth="1"/>
    <col min="34" max="205" width="15.28125" style="136" customWidth="1"/>
    <col min="206" max="206" width="3.140625" style="136" customWidth="1"/>
    <col min="207" max="16384" width="15.28125" style="136" customWidth="1"/>
  </cols>
  <sheetData>
    <row r="1" spans="1:256" ht="45.75" customHeight="1">
      <c r="A1" s="132"/>
      <c r="B1" s="132"/>
      <c r="C1" s="132"/>
      <c r="D1" s="132"/>
      <c r="E1" s="132"/>
      <c r="F1" s="132"/>
      <c r="G1" s="132"/>
      <c r="H1" s="317" t="s">
        <v>111</v>
      </c>
      <c r="I1" s="317"/>
      <c r="J1" s="317"/>
      <c r="K1" s="317"/>
      <c r="L1" s="317"/>
      <c r="M1" s="133"/>
      <c r="N1" s="134"/>
      <c r="O1" s="134"/>
      <c r="P1" s="135"/>
      <c r="Q1" s="135"/>
      <c r="R1" s="135"/>
      <c r="S1" s="135"/>
      <c r="T1" s="135"/>
      <c r="U1" s="135"/>
      <c r="V1" s="135"/>
      <c r="W1" s="135"/>
      <c r="X1" s="135"/>
      <c r="Y1" s="135"/>
      <c r="Z1" s="135"/>
      <c r="AA1" s="135"/>
      <c r="AB1" s="135"/>
      <c r="AC1" s="135"/>
      <c r="AD1" s="135"/>
      <c r="AE1" s="135"/>
      <c r="AF1" s="135"/>
      <c r="AG1" s="135"/>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49.5" customHeight="1">
      <c r="A2" s="132"/>
      <c r="B2" s="132"/>
      <c r="C2" s="132"/>
      <c r="D2" s="132"/>
      <c r="E2" s="132"/>
      <c r="F2" s="132"/>
      <c r="G2" s="132"/>
      <c r="H2" s="318"/>
      <c r="I2" s="138" t="s">
        <v>112</v>
      </c>
      <c r="J2" s="138"/>
      <c r="K2" s="139"/>
      <c r="L2" s="140"/>
      <c r="M2" s="133"/>
      <c r="N2" s="134"/>
      <c r="O2" s="134"/>
      <c r="P2" s="141" t="str">
        <f>'[3]vnos podatkov'!$A$6</f>
        <v>OP 8-11 - MIDI TENIS</v>
      </c>
      <c r="Q2" s="142"/>
      <c r="R2" s="142"/>
      <c r="S2" s="135"/>
      <c r="T2" s="135"/>
      <c r="U2" s="135"/>
      <c r="V2" s="135"/>
      <c r="W2" s="135"/>
      <c r="X2" s="135"/>
      <c r="Y2" s="135"/>
      <c r="Z2" s="135"/>
      <c r="AA2" s="135"/>
      <c r="AB2" s="135"/>
      <c r="AC2" s="135"/>
      <c r="AD2" s="135"/>
      <c r="AE2" s="135"/>
      <c r="AF2" s="135"/>
      <c r="AG2" s="135"/>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row>
    <row r="3" spans="1:256" ht="49.5" customHeight="1">
      <c r="A3" s="132"/>
      <c r="B3" s="132"/>
      <c r="C3" s="132"/>
      <c r="D3" s="132"/>
      <c r="E3" s="132"/>
      <c r="F3" s="132"/>
      <c r="G3" s="132"/>
      <c r="H3" s="318"/>
      <c r="I3" s="143" t="s">
        <v>113</v>
      </c>
      <c r="J3" s="143"/>
      <c r="K3" s="144"/>
      <c r="L3" s="139">
        <f>'[3]vnos podatkov'!$B$8</f>
        <v>0</v>
      </c>
      <c r="M3" s="133"/>
      <c r="N3" s="134"/>
      <c r="O3" s="134"/>
      <c r="P3" s="145">
        <f>'[3]vnos podatkov'!$A$8</f>
        <v>0</v>
      </c>
      <c r="Q3" s="145">
        <f>'[3]vnos podatkov'!$B$8</f>
        <v>0</v>
      </c>
      <c r="R3" s="145">
        <f>'[3]vnos podatkov'!$A$10</f>
        <v>0</v>
      </c>
      <c r="S3" s="135"/>
      <c r="T3" s="135"/>
      <c r="U3" s="135"/>
      <c r="V3" s="135"/>
      <c r="W3" s="135"/>
      <c r="X3" s="135"/>
      <c r="Y3" s="135"/>
      <c r="Z3" s="135"/>
      <c r="AA3" s="135"/>
      <c r="AB3" s="135"/>
      <c r="AC3" s="135"/>
      <c r="AD3" s="135"/>
      <c r="AE3" s="135"/>
      <c r="AF3" s="135"/>
      <c r="AG3" s="135"/>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row>
    <row r="4" spans="1:256" ht="49.5" customHeight="1">
      <c r="A4" s="132"/>
      <c r="B4" s="132"/>
      <c r="C4" s="319" t="s">
        <v>114</v>
      </c>
      <c r="D4" s="319"/>
      <c r="E4" s="320" t="str">
        <f>'[3]vnos podatkov'!$C$10</f>
        <v>TK LUKA KOPER</v>
      </c>
      <c r="F4" s="320" t="str">
        <f>'[3]vnos podatkov'!$C$10</f>
        <v>TK LUKA KOPER</v>
      </c>
      <c r="G4" s="321" t="str">
        <f>'[3]vnos podatkov'!$C$10</f>
        <v>TK LUKA KOPER</v>
      </c>
      <c r="H4" s="321" t="str">
        <f>'[3]vnos podatkov'!$C$10</f>
        <v>TK LUKA KOPER</v>
      </c>
      <c r="I4" s="148" t="s">
        <v>115</v>
      </c>
      <c r="J4" s="149"/>
      <c r="K4" s="150"/>
      <c r="L4" s="151"/>
      <c r="M4" s="133"/>
      <c r="N4" s="134"/>
      <c r="O4" s="134"/>
      <c r="P4" s="135"/>
      <c r="Q4" s="135"/>
      <c r="R4" s="135"/>
      <c r="S4" s="135"/>
      <c r="T4" s="135"/>
      <c r="U4" s="135"/>
      <c r="V4" s="135"/>
      <c r="W4" s="135"/>
      <c r="X4" s="135"/>
      <c r="Y4" s="135"/>
      <c r="Z4" s="135"/>
      <c r="AA4" s="135"/>
      <c r="AB4" s="135"/>
      <c r="AC4" s="135"/>
      <c r="AD4" s="135"/>
      <c r="AE4" s="135"/>
      <c r="AF4" s="135"/>
      <c r="AG4" s="135"/>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256" ht="49.5" customHeight="1">
      <c r="A5" s="132"/>
      <c r="B5" s="132"/>
      <c r="C5" s="319" t="s">
        <v>116</v>
      </c>
      <c r="D5" s="319"/>
      <c r="E5" s="320" t="str">
        <f>'[3]vnos podatkov'!$A$6</f>
        <v>OP 8-11 - MIDI TENIS</v>
      </c>
      <c r="F5" s="320"/>
      <c r="G5" s="321"/>
      <c r="H5" s="321"/>
      <c r="I5" s="322" t="s">
        <v>117</v>
      </c>
      <c r="J5" s="322"/>
      <c r="K5" s="152"/>
      <c r="L5" s="140"/>
      <c r="M5" s="133"/>
      <c r="N5" s="134"/>
      <c r="O5" s="134"/>
      <c r="P5" s="135"/>
      <c r="Q5" s="135"/>
      <c r="R5" s="135"/>
      <c r="S5" s="135"/>
      <c r="T5" s="135"/>
      <c r="U5" s="135"/>
      <c r="V5" s="135"/>
      <c r="W5" s="135"/>
      <c r="X5" s="135"/>
      <c r="Y5" s="135"/>
      <c r="Z5" s="135"/>
      <c r="AA5" s="135"/>
      <c r="AB5" s="135"/>
      <c r="AC5" s="135"/>
      <c r="AD5" s="135"/>
      <c r="AE5" s="135"/>
      <c r="AF5" s="135"/>
      <c r="AG5" s="135"/>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row>
    <row r="6" spans="1:256" ht="49.5" customHeight="1" thickBot="1">
      <c r="A6" s="132"/>
      <c r="B6" s="132"/>
      <c r="C6" s="146"/>
      <c r="D6" s="146"/>
      <c r="E6" s="147"/>
      <c r="F6" s="147"/>
      <c r="G6" s="147"/>
      <c r="H6" s="147"/>
      <c r="I6" s="148"/>
      <c r="J6" s="148"/>
      <c r="K6" s="152"/>
      <c r="L6" s="140"/>
      <c r="M6" s="133"/>
      <c r="N6" s="134"/>
      <c r="O6" s="134"/>
      <c r="P6" s="135"/>
      <c r="Q6" s="135"/>
      <c r="R6" s="135"/>
      <c r="S6" s="135"/>
      <c r="T6" s="135"/>
      <c r="U6" s="135"/>
      <c r="V6" s="135"/>
      <c r="W6" s="135"/>
      <c r="X6" s="135"/>
      <c r="Y6" s="135"/>
      <c r="Z6" s="135"/>
      <c r="AA6" s="135"/>
      <c r="AB6" s="135"/>
      <c r="AC6" s="135"/>
      <c r="AD6" s="135"/>
      <c r="AE6" s="135"/>
      <c r="AF6" s="135"/>
      <c r="AG6" s="135"/>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59" customFormat="1" ht="45" customHeight="1" thickBot="1">
      <c r="A7" s="132"/>
      <c r="B7" s="132"/>
      <c r="C7" s="153" t="s">
        <v>118</v>
      </c>
      <c r="D7" s="154"/>
      <c r="E7" s="155"/>
      <c r="F7" s="156"/>
      <c r="G7" s="309"/>
      <c r="H7" s="309"/>
      <c r="I7" s="309"/>
      <c r="J7" s="309"/>
      <c r="K7" s="310" t="s">
        <v>119</v>
      </c>
      <c r="L7" s="310" t="s">
        <v>120</v>
      </c>
      <c r="M7" s="133"/>
      <c r="N7" s="158"/>
      <c r="O7" s="158"/>
      <c r="P7" s="314" t="s">
        <v>121</v>
      </c>
      <c r="Q7" s="315"/>
      <c r="R7" s="315"/>
      <c r="S7" s="315"/>
      <c r="T7" s="316"/>
      <c r="U7" s="145"/>
      <c r="V7" s="145"/>
      <c r="W7" s="145"/>
      <c r="X7" s="145"/>
      <c r="Y7" s="145"/>
      <c r="Z7" s="145"/>
      <c r="AA7" s="145"/>
      <c r="AB7" s="145"/>
      <c r="AC7" s="145"/>
      <c r="AD7" s="145"/>
      <c r="AE7" s="145"/>
      <c r="AF7" s="145"/>
      <c r="AG7" s="145"/>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c r="IR7" s="158"/>
      <c r="IS7" s="158"/>
      <c r="IT7" s="158"/>
      <c r="IU7" s="158"/>
      <c r="IV7" s="158"/>
    </row>
    <row r="8" spans="1:256" s="166" customFormat="1" ht="40.5" customHeight="1">
      <c r="A8" s="132"/>
      <c r="B8" s="132"/>
      <c r="C8" s="160" t="s">
        <v>122</v>
      </c>
      <c r="D8" s="160" t="s">
        <v>8</v>
      </c>
      <c r="E8" s="160" t="s">
        <v>9</v>
      </c>
      <c r="F8" s="160" t="s">
        <v>3</v>
      </c>
      <c r="G8" s="309"/>
      <c r="H8" s="309"/>
      <c r="I8" s="309"/>
      <c r="J8" s="309"/>
      <c r="K8" s="310"/>
      <c r="L8" s="310"/>
      <c r="M8" s="133"/>
      <c r="N8" s="161" t="s">
        <v>123</v>
      </c>
      <c r="O8" s="162"/>
      <c r="P8" s="163" t="s">
        <v>122</v>
      </c>
      <c r="Q8" s="163" t="s">
        <v>8</v>
      </c>
      <c r="R8" s="163" t="s">
        <v>9</v>
      </c>
      <c r="S8" s="163" t="s">
        <v>3</v>
      </c>
      <c r="T8" s="164"/>
      <c r="U8" s="164"/>
      <c r="V8" s="164"/>
      <c r="W8" s="164"/>
      <c r="X8" s="163"/>
      <c r="Y8" s="163" t="s">
        <v>122</v>
      </c>
      <c r="Z8" s="163" t="s">
        <v>8</v>
      </c>
      <c r="AA8" s="163" t="s">
        <v>9</v>
      </c>
      <c r="AB8" s="163" t="s">
        <v>3</v>
      </c>
      <c r="AC8" s="163"/>
      <c r="AD8" s="163"/>
      <c r="AE8" s="163"/>
      <c r="AF8" s="163"/>
      <c r="AG8" s="165" t="s">
        <v>124</v>
      </c>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row>
    <row r="9" spans="1:256" ht="72" customHeight="1">
      <c r="A9" s="167">
        <v>1</v>
      </c>
      <c r="B9" s="168">
        <v>1</v>
      </c>
      <c r="C9" s="169">
        <f>UPPER(IF($A9="","",VLOOKUP($A9,'[3]m round robin žrebna lista'!$A$7:$R$128,2)))</f>
      </c>
      <c r="D9" s="170" t="str">
        <f>UPPER(IF($A9="","",VLOOKUP($A9,'[3]m round robin žrebna lista'!$A$7:$R$128,3)))</f>
        <v>FLEGO, MATIAS</v>
      </c>
      <c r="E9" s="170">
        <f>PROPER(IF($A9="","",VLOOKUP($A9,'[3]m round robin žrebna lista'!$A$7:$R$128,4)))</f>
      </c>
      <c r="F9" s="171">
        <f>UPPER(IF($A9="","",VLOOKUP($A9,'[3]m round robin žrebna lista'!$A$7:$R$128,5)))</f>
      </c>
      <c r="G9" s="172"/>
      <c r="H9" s="173" t="s">
        <v>27</v>
      </c>
      <c r="I9" s="173" t="s">
        <v>27</v>
      </c>
      <c r="J9" s="173" t="s">
        <v>27</v>
      </c>
      <c r="K9" s="174">
        <v>3</v>
      </c>
      <c r="L9" s="174">
        <v>1</v>
      </c>
      <c r="M9" s="175">
        <f>IF($A9="","",VLOOKUP($A9,'[3]m round robin žrebna lista'!$A$7:$R$128,14))</f>
        <v>0</v>
      </c>
      <c r="N9" s="174">
        <f>IF(L9="","",IF(L9=1,8,IF(L9=2,6,IF(L9=3,4,2))))</f>
        <v>8</v>
      </c>
      <c r="O9" s="135"/>
      <c r="P9" s="176">
        <f>UPPER(IF($A9="","",VLOOKUP($A9,'[3]m round robin žrebna lista'!$A$7:$R$128,2)))</f>
      </c>
      <c r="Q9" s="176" t="str">
        <f>UPPER(IF($A9="","",VLOOKUP($A9,'[3]m round robin žrebna lista'!$A$7:$R$128,3)))</f>
        <v>FLEGO, MATIAS</v>
      </c>
      <c r="R9" s="176">
        <f>PROPER(IF($A9="","",VLOOKUP($A9,'[3]m round robin žrebna lista'!$A$7:$R$128,4)))</f>
      </c>
      <c r="S9" s="176">
        <f>UPPER(IF($A9="","",VLOOKUP($A9,'[3]m round robin žrebna lista'!$A$7:$R$128,5)))</f>
      </c>
      <c r="T9" s="177"/>
      <c r="U9" s="178"/>
      <c r="V9" s="178"/>
      <c r="W9" s="178"/>
      <c r="X9" s="142"/>
      <c r="Y9" s="176">
        <f>UPPER(IF($A9="","",VLOOKUP($A9,'[3]m round robin žrebna lista'!$A$7:$R$128,2)))</f>
      </c>
      <c r="Z9" s="176" t="str">
        <f>UPPER(IF($A9="","",VLOOKUP($A9,'[3]m round robin žrebna lista'!$A$7:$R$128,3)))</f>
        <v>FLEGO, MATIAS</v>
      </c>
      <c r="AA9" s="176">
        <f>PROPER(IF($A9="","",VLOOKUP($A9,'[3]m round robin žrebna lista'!$A$7:$R$128,4)))</f>
      </c>
      <c r="AB9" s="176">
        <f>UPPER(IF($A9="","",VLOOKUP($A9,'[3]m round robin žrebna lista'!$A$7:$R$128,5)))</f>
      </c>
      <c r="AC9" s="177"/>
      <c r="AD9" s="178">
        <f>IF(U9="","",IF(U9="1bb","1bb",IF(U9="2bb","2bb",IF(U9=1,$M10,0))))</f>
      </c>
      <c r="AE9" s="178">
        <f>IF(V9="","",IF(V9="1bb","1bb",IF(V9="3bb","3bb",IF(V9=1,$M11,0))))</f>
      </c>
      <c r="AF9" s="178">
        <f>IF(W9="","",IF(W9="1bb","1bb",IF(W9="4bb","4bb",IF(W9=1,$M12,0))))</f>
      </c>
      <c r="AG9" s="179">
        <f>SUM(AD9:AF9)</f>
        <v>0</v>
      </c>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row>
    <row r="10" spans="1:256" ht="72" customHeight="1">
      <c r="A10" s="167">
        <v>5</v>
      </c>
      <c r="B10" s="168">
        <v>2</v>
      </c>
      <c r="C10" s="169">
        <f>UPPER(IF($A10="","",VLOOKUP($A10,'[3]m round robin žrebna lista'!$A$7:$R$128,2)))</f>
      </c>
      <c r="D10" s="170" t="str">
        <f>UPPER(IF($A10="","",VLOOKUP($A10,'[3]m round robin žrebna lista'!$A$7:$R$128,3)))</f>
        <v>GONZALES, MIRON AMON</v>
      </c>
      <c r="E10" s="170">
        <f>PROPER(IF($A10="","",VLOOKUP($A10,'[3]m round robin žrebna lista'!$A$7:$R$128,4)))</f>
      </c>
      <c r="F10" s="171">
        <f>UPPER(IF($A10="","",VLOOKUP($A10,'[3]m round robin žrebna lista'!$A$7:$R$128,5)))</f>
      </c>
      <c r="G10" s="173" t="s">
        <v>125</v>
      </c>
      <c r="H10" s="172"/>
      <c r="I10" s="173" t="s">
        <v>27</v>
      </c>
      <c r="J10" s="173" t="s">
        <v>27</v>
      </c>
      <c r="K10" s="174">
        <v>2</v>
      </c>
      <c r="L10" s="174">
        <v>2</v>
      </c>
      <c r="M10" s="175">
        <f>IF($A10="","",VLOOKUP($A10,'[3]m round robin žrebna lista'!$A$7:$R$128,14))</f>
        <v>0</v>
      </c>
      <c r="N10" s="174">
        <f>IF(L10="","",IF(L10=1,8,IF(L10=2,6,IF(L10=3,4,2))))</f>
        <v>6</v>
      </c>
      <c r="O10" s="135"/>
      <c r="P10" s="176">
        <f>UPPER(IF($A10="","",VLOOKUP($A10,'[3]m round robin žrebna lista'!$A$7:$R$128,2)))</f>
      </c>
      <c r="Q10" s="176" t="str">
        <f>UPPER(IF($A10="","",VLOOKUP($A10,'[3]m round robin žrebna lista'!$A$7:$R$128,3)))</f>
        <v>GONZALES, MIRON AMON</v>
      </c>
      <c r="R10" s="176">
        <f>PROPER(IF($A10="","",VLOOKUP($A10,'[3]m round robin žrebna lista'!$A$7:$R$128,4)))</f>
      </c>
      <c r="S10" s="176">
        <f>UPPER(IF($A10="","",VLOOKUP($A10,'[3]m round robin žrebna lista'!$A$7:$R$128,5)))</f>
      </c>
      <c r="T10" s="178"/>
      <c r="U10" s="177"/>
      <c r="V10" s="178"/>
      <c r="W10" s="178"/>
      <c r="X10" s="142"/>
      <c r="Y10" s="176">
        <f>UPPER(IF($A10="","",VLOOKUP($A10,'[3]m round robin žrebna lista'!$A$7:$R$128,2)))</f>
      </c>
      <c r="Z10" s="176" t="str">
        <f>UPPER(IF($A10="","",VLOOKUP($A10,'[3]m round robin žrebna lista'!$A$7:$R$128,3)))</f>
        <v>GONZALES, MIRON AMON</v>
      </c>
      <c r="AA10" s="176">
        <f>PROPER(IF($A10="","",VLOOKUP($A10,'[3]m round robin žrebna lista'!$A$7:$R$128,4)))</f>
      </c>
      <c r="AB10" s="176">
        <f>UPPER(IF($A10="","",VLOOKUP($A10,'[3]m round robin žrebna lista'!$A$7:$R$128,5)))</f>
      </c>
      <c r="AC10" s="178">
        <f>IF(T10="","",IF(T10="1bb","1bb",IF(T10="2bb","2bb",IF(T10=1,0,M9))))</f>
      </c>
      <c r="AD10" s="177"/>
      <c r="AE10" s="178">
        <f>IF(V10="","",IF(V10="2bb","2bb",IF(V10="3bb","3bb",IF(V10=2,M11,0))))</f>
      </c>
      <c r="AF10" s="178">
        <f>IF(W10="","",IF(W10="2bb","2bb",IF(W10="4bb","4bb",IF(W10=2,M12,0))))</f>
      </c>
      <c r="AG10" s="179">
        <f>SUM(AC10:AF10)</f>
        <v>0</v>
      </c>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ht="72" customHeight="1">
      <c r="A11" s="167">
        <v>9</v>
      </c>
      <c r="B11" s="180">
        <v>3</v>
      </c>
      <c r="C11" s="169">
        <f>UPPER(IF($A11="","",VLOOKUP($A11,'[3]m round robin žrebna lista'!$A$7:$R$128,2)))</f>
      </c>
      <c r="D11" s="170" t="str">
        <f>UPPER(IF($A11="","",VLOOKUP($A11,'[3]m round robin žrebna lista'!$A$7:$R$128,3)))</f>
        <v>RADI, LUKA</v>
      </c>
      <c r="E11" s="170">
        <f>PROPER(IF($A11="","",VLOOKUP($A11,'[3]m round robin žrebna lista'!$A$7:$R$128,4)))</f>
      </c>
      <c r="F11" s="171">
        <f>UPPER(IF($A11="","",VLOOKUP($A11,'[3]m round robin žrebna lista'!$A$7:$R$128,5)))</f>
      </c>
      <c r="G11" s="173" t="s">
        <v>125</v>
      </c>
      <c r="H11" s="173" t="s">
        <v>125</v>
      </c>
      <c r="I11" s="172"/>
      <c r="J11" s="173" t="s">
        <v>28</v>
      </c>
      <c r="K11" s="174">
        <v>1</v>
      </c>
      <c r="L11" s="174">
        <v>3</v>
      </c>
      <c r="M11" s="175">
        <f>IF($A11="","",VLOOKUP($A11,'[3]m round robin žrebna lista'!$A$7:$R$128,14))</f>
        <v>0</v>
      </c>
      <c r="N11" s="174">
        <f>IF(L11="","",IF(L11=1,8,IF(L11=2,6,IF(L11=3,4,2))))</f>
        <v>4</v>
      </c>
      <c r="O11" s="135"/>
      <c r="P11" s="176">
        <f>UPPER(IF($A11="","",VLOOKUP($A11,'[3]m round robin žrebna lista'!$A$7:$R$128,2)))</f>
      </c>
      <c r="Q11" s="176" t="str">
        <f>UPPER(IF($A11="","",VLOOKUP($A11,'[3]m round robin žrebna lista'!$A$7:$R$128,3)))</f>
        <v>RADI, LUKA</v>
      </c>
      <c r="R11" s="176">
        <f>PROPER(IF($A11="","",VLOOKUP($A11,'[3]m round robin žrebna lista'!$A$7:$R$128,4)))</f>
      </c>
      <c r="S11" s="176">
        <f>UPPER(IF($A11="","",VLOOKUP($A11,'[3]m round robin žrebna lista'!$A$7:$R$128,5)))</f>
      </c>
      <c r="T11" s="178"/>
      <c r="U11" s="178"/>
      <c r="V11" s="177"/>
      <c r="W11" s="178"/>
      <c r="X11" s="142"/>
      <c r="Y11" s="176">
        <f>UPPER(IF($A11="","",VLOOKUP($A11,'[3]m round robin žrebna lista'!$A$7:$R$128,2)))</f>
      </c>
      <c r="Z11" s="176" t="str">
        <f>UPPER(IF($A11="","",VLOOKUP($A11,'[3]m round robin žrebna lista'!$A$7:$R$128,3)))</f>
        <v>RADI, LUKA</v>
      </c>
      <c r="AA11" s="176">
        <f>PROPER(IF($A11="","",VLOOKUP($A11,'[3]m round robin žrebna lista'!$A$7:$R$128,4)))</f>
      </c>
      <c r="AB11" s="176">
        <f>UPPER(IF($A11="","",VLOOKUP($A11,'[3]m round robin žrebna lista'!$A$7:$R$128,5)))</f>
      </c>
      <c r="AC11" s="178">
        <f>IF(T11="","",IF(T11="1bb","1bb",IF(T11="3bb","3bb",IF(T11=1,0,M9))))</f>
      </c>
      <c r="AD11" s="178">
        <f>IF(U11="","",IF(U11="2bb","2bb",IF(U11="3bb","3bb",IF(U11=2,0,M10))))</f>
      </c>
      <c r="AE11" s="177"/>
      <c r="AF11" s="178">
        <f>IF(W11="","",IF(W11="3bb","3bb",IF(W11="4bb","4bb",IF(W11=3,M12,0))))</f>
      </c>
      <c r="AG11" s="179">
        <f>SUM(AC11:AF11)</f>
        <v>0</v>
      </c>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row>
    <row r="12" spans="1:256" ht="72" customHeight="1">
      <c r="A12" s="181">
        <v>12</v>
      </c>
      <c r="B12" s="182">
        <v>4</v>
      </c>
      <c r="C12" s="183">
        <f>UPPER(IF($A12="","",VLOOKUP($A12,'[3]m round robin žrebna lista'!$A$7:$R$128,2)))</f>
      </c>
      <c r="D12" s="184" t="s">
        <v>196</v>
      </c>
      <c r="E12" s="184">
        <f>PROPER(IF($A12="","",VLOOKUP($A12,'[3]m round robin žrebna lista'!$A$7:$R$128,4)))</f>
      </c>
      <c r="F12" s="185">
        <f>UPPER(IF($A12="","",VLOOKUP($A12,'[3]m round robin žrebna lista'!$A$7:$R$128,5)))</f>
      </c>
      <c r="G12" s="186" t="s">
        <v>125</v>
      </c>
      <c r="H12" s="186" t="s">
        <v>125</v>
      </c>
      <c r="I12" s="186" t="s">
        <v>20</v>
      </c>
      <c r="J12" s="187"/>
      <c r="K12" s="188" t="s">
        <v>126</v>
      </c>
      <c r="L12" s="189">
        <v>4</v>
      </c>
      <c r="M12" s="175">
        <f>IF($A12="","",VLOOKUP($A12,'[3]m round robin žrebna lista'!$A$7:$R$128,14))</f>
        <v>0</v>
      </c>
      <c r="N12" s="189">
        <f>IF(L12="","",IF(L12=1,8,IF(L12=2,6,IF(L12=3,4,2))))</f>
        <v>2</v>
      </c>
      <c r="O12" s="135"/>
      <c r="P12" s="176">
        <f>UPPER(IF($A12="","",VLOOKUP($A12,'[3]m round robin žrebna lista'!$A$7:$R$128,2)))</f>
      </c>
      <c r="Q12" s="176" t="str">
        <f>UPPER(IF($A12="","",VLOOKUP($A12,'[3]m round robin žrebna lista'!$A$7:$R$128,3)))</f>
        <v>DVORŠEK, BINE</v>
      </c>
      <c r="R12" s="176">
        <f>PROPER(IF($A12="","",VLOOKUP($A12,'[3]m round robin žrebna lista'!$A$7:$R$128,4)))</f>
      </c>
      <c r="S12" s="176">
        <f>UPPER(IF($A12="","",VLOOKUP($A12,'[3]m round robin žrebna lista'!$A$7:$R$128,5)))</f>
      </c>
      <c r="T12" s="178"/>
      <c r="U12" s="178"/>
      <c r="V12" s="178"/>
      <c r="W12" s="177"/>
      <c r="X12" s="142"/>
      <c r="Y12" s="176">
        <f>UPPER(IF($A12="","",VLOOKUP($A12,'[3]m round robin žrebna lista'!$A$7:$R$128,2)))</f>
      </c>
      <c r="Z12" s="176" t="str">
        <f>UPPER(IF($A12="","",VLOOKUP($A12,'[3]m round robin žrebna lista'!$A$7:$R$128,3)))</f>
        <v>DVORŠEK, BINE</v>
      </c>
      <c r="AA12" s="176">
        <f>PROPER(IF($A12="","",VLOOKUP($A12,'[3]m round robin žrebna lista'!$A$7:$R$128,4)))</f>
      </c>
      <c r="AB12" s="176">
        <f>UPPER(IF($A12="","",VLOOKUP($A12,'[3]m round robin žrebna lista'!$A$7:$R$128,5)))</f>
      </c>
      <c r="AC12" s="178">
        <f>IF(T12="","",IF(T12="1bb","1bb",IF(T12="4bb","4bb",IF(T12=1,0,M9))))</f>
      </c>
      <c r="AD12" s="178">
        <f>IF(U12="","",IF(U12="2bb","2bb",IF(U12="4bb","4bb",IF(U12=2,0,M10))))</f>
      </c>
      <c r="AE12" s="178">
        <f>IF(V12="","",IF(V12="3bb","3bb",IF(V12="4bb","4bb",IF(V12=3,0,M11))))</f>
      </c>
      <c r="AF12" s="177"/>
      <c r="AG12" s="179">
        <f>SUM(AC12:AF12)</f>
        <v>0</v>
      </c>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row>
    <row r="13" spans="1:256" ht="58.5" customHeight="1">
      <c r="A13" s="167"/>
      <c r="B13" s="168">
        <v>5</v>
      </c>
      <c r="C13" s="169"/>
      <c r="D13" s="170"/>
      <c r="E13" s="170"/>
      <c r="F13" s="171"/>
      <c r="G13" s="173"/>
      <c r="H13" s="173"/>
      <c r="I13" s="173"/>
      <c r="J13" s="190"/>
      <c r="K13" s="172"/>
      <c r="L13" s="174"/>
      <c r="M13" s="191"/>
      <c r="N13" s="174"/>
      <c r="O13" s="135"/>
      <c r="P13" s="142"/>
      <c r="Q13" s="142"/>
      <c r="R13" s="142"/>
      <c r="S13" s="142"/>
      <c r="T13" s="164"/>
      <c r="U13" s="164"/>
      <c r="V13" s="164"/>
      <c r="W13" s="192"/>
      <c r="X13" s="142"/>
      <c r="Y13" s="142"/>
      <c r="Z13" s="142"/>
      <c r="AA13" s="142"/>
      <c r="AB13" s="142"/>
      <c r="AC13" s="164"/>
      <c r="AD13" s="164"/>
      <c r="AE13" s="164"/>
      <c r="AF13" s="192"/>
      <c r="AG13" s="163"/>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row>
    <row r="14" spans="1:256" ht="48" customHeight="1" thickBot="1">
      <c r="A14" s="157"/>
      <c r="B14" s="157"/>
      <c r="C14" s="136"/>
      <c r="D14" s="136"/>
      <c r="E14" s="155"/>
      <c r="F14" s="156"/>
      <c r="G14" s="309"/>
      <c r="H14" s="309"/>
      <c r="I14" s="309"/>
      <c r="J14" s="309"/>
      <c r="K14" s="310" t="s">
        <v>119</v>
      </c>
      <c r="L14" s="310" t="s">
        <v>120</v>
      </c>
      <c r="M14" s="133"/>
      <c r="N14" s="134"/>
      <c r="O14" s="134"/>
      <c r="P14" s="135"/>
      <c r="Q14" s="135"/>
      <c r="R14" s="135"/>
      <c r="S14" s="135"/>
      <c r="T14" s="135"/>
      <c r="U14" s="135"/>
      <c r="V14" s="135"/>
      <c r="W14" s="135"/>
      <c r="X14" s="135"/>
      <c r="Y14" s="135"/>
      <c r="Z14" s="135"/>
      <c r="AA14" s="135"/>
      <c r="AB14" s="135"/>
      <c r="AC14" s="135"/>
      <c r="AD14" s="135"/>
      <c r="AE14" s="135"/>
      <c r="AF14" s="135"/>
      <c r="AG14" s="135"/>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row>
    <row r="15" spans="1:256" ht="48" customHeight="1" thickBot="1">
      <c r="A15" s="157"/>
      <c r="B15" s="157"/>
      <c r="C15" s="153" t="s">
        <v>127</v>
      </c>
      <c r="D15" s="154"/>
      <c r="E15" s="155"/>
      <c r="F15" s="156"/>
      <c r="G15" s="309"/>
      <c r="H15" s="309"/>
      <c r="I15" s="309"/>
      <c r="J15" s="309"/>
      <c r="K15" s="310"/>
      <c r="L15" s="310"/>
      <c r="M15" s="133"/>
      <c r="N15" s="134"/>
      <c r="O15" s="134"/>
      <c r="P15" s="135"/>
      <c r="Q15" s="135"/>
      <c r="R15" s="135"/>
      <c r="S15" s="135"/>
      <c r="T15" s="135"/>
      <c r="U15" s="135"/>
      <c r="V15" s="135"/>
      <c r="W15" s="135"/>
      <c r="X15" s="135"/>
      <c r="Y15" s="135"/>
      <c r="Z15" s="135"/>
      <c r="AA15" s="135"/>
      <c r="AB15" s="135"/>
      <c r="AC15" s="135"/>
      <c r="AD15" s="135"/>
      <c r="AE15" s="135"/>
      <c r="AF15" s="135"/>
      <c r="AG15" s="135"/>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c r="IU15" s="134"/>
      <c r="IV15" s="134"/>
    </row>
    <row r="16" spans="1:256" s="166" customFormat="1" ht="40.5" customHeight="1">
      <c r="A16" s="157"/>
      <c r="B16" s="157"/>
      <c r="C16" s="160" t="s">
        <v>122</v>
      </c>
      <c r="D16" s="160" t="s">
        <v>8</v>
      </c>
      <c r="E16" s="193" t="s">
        <v>9</v>
      </c>
      <c r="F16" s="160" t="s">
        <v>3</v>
      </c>
      <c r="G16" s="309"/>
      <c r="H16" s="309"/>
      <c r="I16" s="309"/>
      <c r="J16" s="309"/>
      <c r="K16" s="310"/>
      <c r="L16" s="310"/>
      <c r="M16" s="133"/>
      <c r="N16" s="161" t="s">
        <v>123</v>
      </c>
      <c r="O16" s="162"/>
      <c r="P16" s="163" t="s">
        <v>122</v>
      </c>
      <c r="Q16" s="163" t="s">
        <v>8</v>
      </c>
      <c r="R16" s="163" t="s">
        <v>9</v>
      </c>
      <c r="S16" s="163" t="s">
        <v>3</v>
      </c>
      <c r="T16" s="164"/>
      <c r="U16" s="161"/>
      <c r="V16" s="161"/>
      <c r="W16" s="161"/>
      <c r="X16" s="161"/>
      <c r="Y16" s="163" t="s">
        <v>122</v>
      </c>
      <c r="Z16" s="163" t="s">
        <v>8</v>
      </c>
      <c r="AA16" s="163" t="s">
        <v>9</v>
      </c>
      <c r="AB16" s="163" t="s">
        <v>3</v>
      </c>
      <c r="AC16" s="163"/>
      <c r="AD16" s="163"/>
      <c r="AE16" s="163"/>
      <c r="AF16" s="163"/>
      <c r="AG16" s="165" t="s">
        <v>124</v>
      </c>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row>
    <row r="17" spans="1:256" ht="72.75" customHeight="1">
      <c r="A17" s="167">
        <v>2</v>
      </c>
      <c r="B17" s="168">
        <v>1</v>
      </c>
      <c r="C17" s="169">
        <f>UPPER(IF($A17="","",VLOOKUP($A17,'[3]m round robin žrebna lista'!$A$7:$R$128,2)))</f>
      </c>
      <c r="D17" s="170" t="str">
        <f>UPPER(IF($A17="","",VLOOKUP($A17,'[3]m round robin žrebna lista'!$A$7:$R$128,3)))</f>
        <v>STANIČ, TIMOTEJ</v>
      </c>
      <c r="E17" s="170">
        <f>PROPER(IF($A17="","",VLOOKUP($A17,'[3]m round robin žrebna lista'!$A$7:$R$128,4)))</f>
      </c>
      <c r="F17" s="171">
        <f>UPPER(IF($A17="","",VLOOKUP($A17,'[3]m round robin žrebna lista'!$A$7:$R$128,5)))</f>
      </c>
      <c r="G17" s="172"/>
      <c r="H17" s="173" t="s">
        <v>27</v>
      </c>
      <c r="I17" s="173" t="s">
        <v>27</v>
      </c>
      <c r="J17" s="173" t="s">
        <v>27</v>
      </c>
      <c r="K17" s="174">
        <v>3</v>
      </c>
      <c r="L17" s="174">
        <v>1</v>
      </c>
      <c r="M17" s="175">
        <f>IF($A17="","",VLOOKUP($A17,'[3]m round robin žrebna lista'!$A$7:$R$128,14))</f>
        <v>0</v>
      </c>
      <c r="N17" s="174">
        <f>IF(L17="","",IF(L17=1,8,IF(L17=2,6,IF(L17=3,4,2))))</f>
        <v>8</v>
      </c>
      <c r="O17" s="135"/>
      <c r="P17" s="176">
        <f>UPPER(IF($A17="","",VLOOKUP($A17,'[3]m round robin žrebna lista'!$A$7:$R$128,2)))</f>
      </c>
      <c r="Q17" s="176" t="str">
        <f>UPPER(IF($A17="","",VLOOKUP($A17,'[3]m round robin žrebna lista'!$A$7:$R$128,3)))</f>
        <v>STANIČ, TIMOTEJ</v>
      </c>
      <c r="R17" s="176">
        <f>PROPER(IF($A17="","",VLOOKUP($A17,'[3]m round robin žrebna lista'!$A$7:$R$128,4)))</f>
      </c>
      <c r="S17" s="176">
        <f>UPPER(IF($A17="","",VLOOKUP($A17,'[3]m round robin žrebna lista'!$A$7:$R$128,5)))</f>
      </c>
      <c r="T17" s="177"/>
      <c r="U17" s="178"/>
      <c r="V17" s="178"/>
      <c r="W17" s="178"/>
      <c r="X17" s="135"/>
      <c r="Y17" s="176">
        <f>UPPER(IF($A17="","",VLOOKUP($A17,'[3]m round robin žrebna lista'!$A$7:$R$128,2)))</f>
      </c>
      <c r="Z17" s="176" t="str">
        <f>UPPER(IF($A17="","",VLOOKUP($A17,'[3]m round robin žrebna lista'!$A$7:$R$128,3)))</f>
        <v>STANIČ, TIMOTEJ</v>
      </c>
      <c r="AA17" s="176">
        <f>PROPER(IF($A17="","",VLOOKUP($A17,'[3]m round robin žrebna lista'!$A$7:$R$128,4)))</f>
      </c>
      <c r="AB17" s="176">
        <f>UPPER(IF($A17="","",VLOOKUP($A17,'[3]m round robin žrebna lista'!$A$7:$R$128,5)))</f>
      </c>
      <c r="AC17" s="177"/>
      <c r="AD17" s="178">
        <f>IF(U17="","",IF(U17="1bb","1bb",IF(U17="2bb","2bb",IF(U17=1,$M18,0))))</f>
      </c>
      <c r="AE17" s="178">
        <f>IF(V17="","",IF(V17="1bb","1bb",IF(V17="3bb","3bb",IF(V17=1,$M19,0))))</f>
      </c>
      <c r="AF17" s="178">
        <f>IF(W17="","",IF(W17="1bb","1bb",IF(W17="4bb","4bb",IF(W17=1,$M20,0))))</f>
      </c>
      <c r="AG17" s="179">
        <f>SUM(AD17:AF17)</f>
        <v>0</v>
      </c>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row>
    <row r="18" spans="1:256" ht="72.75" customHeight="1">
      <c r="A18" s="167">
        <v>6</v>
      </c>
      <c r="B18" s="168">
        <v>2</v>
      </c>
      <c r="C18" s="169">
        <f>UPPER(IF($A18="","",VLOOKUP($A18,'[3]m round robin žrebna lista'!$A$7:$R$128,2)))</f>
      </c>
      <c r="D18" s="170" t="str">
        <f>UPPER(IF($A18="","",VLOOKUP($A18,'[3]m round robin žrebna lista'!$A$7:$R$128,3)))</f>
        <v>MARINOVIC, TEO</v>
      </c>
      <c r="E18" s="170">
        <f>PROPER(IF($A18="","",VLOOKUP($A18,'[3]m round robin žrebna lista'!$A$7:$R$128,4)))</f>
      </c>
      <c r="F18" s="171">
        <f>UPPER(IF($A18="","",VLOOKUP($A18,'[3]m round robin žrebna lista'!$A$7:$R$128,5)))</f>
      </c>
      <c r="G18" s="173" t="s">
        <v>125</v>
      </c>
      <c r="H18" s="172"/>
      <c r="I18" s="173" t="s">
        <v>20</v>
      </c>
      <c r="J18" s="173" t="s">
        <v>20</v>
      </c>
      <c r="K18" s="194" t="s">
        <v>126</v>
      </c>
      <c r="L18" s="174">
        <v>4</v>
      </c>
      <c r="M18" s="175"/>
      <c r="N18" s="174">
        <f>IF(L18="","",IF(L18=1,8,IF(L18=2,6,IF(L18=3,4,2))))</f>
        <v>2</v>
      </c>
      <c r="O18" s="135"/>
      <c r="P18" s="176">
        <f>UPPER(IF($A18="","",VLOOKUP($A18,'[3]m round robin žrebna lista'!$A$7:$R$128,2)))</f>
      </c>
      <c r="Q18" s="176" t="str">
        <f>UPPER(IF($A18="","",VLOOKUP($A18,'[3]m round robin žrebna lista'!$A$7:$R$128,3)))</f>
        <v>MARINOVIC, TEO</v>
      </c>
      <c r="R18" s="176">
        <f>PROPER(IF($A18="","",VLOOKUP($A18,'[3]m round robin žrebna lista'!$A$7:$R$128,4)))</f>
      </c>
      <c r="S18" s="176">
        <f>UPPER(IF($A18="","",VLOOKUP($A18,'[3]m round robin žrebna lista'!$A$7:$R$128,5)))</f>
      </c>
      <c r="T18" s="178"/>
      <c r="U18" s="177"/>
      <c r="V18" s="178"/>
      <c r="W18" s="178"/>
      <c r="X18" s="135"/>
      <c r="Y18" s="176">
        <f>UPPER(IF($A18="","",VLOOKUP($A18,'[3]m round robin žrebna lista'!$A$7:$R$128,2)))</f>
      </c>
      <c r="Z18" s="176" t="str">
        <f>UPPER(IF($A18="","",VLOOKUP($A18,'[3]m round robin žrebna lista'!$A$7:$R$128,3)))</f>
        <v>MARINOVIC, TEO</v>
      </c>
      <c r="AA18" s="176">
        <f>PROPER(IF($A18="","",VLOOKUP($A18,'[3]m round robin žrebna lista'!$A$7:$R$128,4)))</f>
      </c>
      <c r="AB18" s="176">
        <f>UPPER(IF($A18="","",VLOOKUP($A18,'[3]m round robin žrebna lista'!$A$7:$R$128,5)))</f>
      </c>
      <c r="AC18" s="178">
        <f>IF(T18="","",IF(T18="1bb","1bb",IF(T18="2bb","2bb",IF(T18=1,0,M17))))</f>
      </c>
      <c r="AD18" s="177"/>
      <c r="AE18" s="178">
        <f>IF(V18="","",IF(V18="2bb","2bb",IF(V18="3bb","3bb",IF(V18=2,M19,0))))</f>
      </c>
      <c r="AF18" s="178">
        <f>IF(W18="","",IF(W18="2bb","2bb",IF(W18="4bb","4bb",IF(W18=2,M20,0))))</f>
      </c>
      <c r="AG18" s="179">
        <f>SUM(AC18:AF18)</f>
        <v>0</v>
      </c>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c r="IU18" s="134"/>
      <c r="IV18" s="134"/>
    </row>
    <row r="19" spans="1:256" ht="72.75" customHeight="1">
      <c r="A19" s="167">
        <v>10</v>
      </c>
      <c r="B19" s="168">
        <v>3</v>
      </c>
      <c r="C19" s="169">
        <f>UPPER(IF($A19="","",VLOOKUP($A19,'[3]m round robin žrebna lista'!$A$7:$R$128,2)))</f>
      </c>
      <c r="D19" s="170" t="str">
        <f>UPPER(IF($A19="","",VLOOKUP($A19,'[3]m round robin žrebna lista'!$A$7:$R$128,3)))</f>
        <v>RAMPRE, LUKA</v>
      </c>
      <c r="E19" s="170">
        <f>PROPER(IF($A19="","",VLOOKUP($A19,'[3]m round robin žrebna lista'!$A$7:$R$128,4)))</f>
      </c>
      <c r="F19" s="171">
        <f>UPPER(IF($A19="","",VLOOKUP($A19,'[3]m round robin žrebna lista'!$A$7:$R$128,5)))</f>
      </c>
      <c r="G19" s="173" t="s">
        <v>125</v>
      </c>
      <c r="H19" s="173" t="s">
        <v>28</v>
      </c>
      <c r="I19" s="172"/>
      <c r="J19" s="173" t="s">
        <v>20</v>
      </c>
      <c r="K19" s="174">
        <v>1</v>
      </c>
      <c r="L19" s="174">
        <v>3</v>
      </c>
      <c r="M19" s="175">
        <f>IF($A19="","",VLOOKUP($A19,'[3]m round robin žrebna lista'!$A$7:$R$128,14))</f>
        <v>0</v>
      </c>
      <c r="N19" s="174">
        <f>IF(L19="","",IF(L19=1,8,IF(L19=2,6,IF(L19=3,4,2))))</f>
        <v>4</v>
      </c>
      <c r="O19" s="135"/>
      <c r="P19" s="176">
        <f>UPPER(IF($A19="","",VLOOKUP($A19,'[3]m round robin žrebna lista'!$A$7:$R$128,2)))</f>
      </c>
      <c r="Q19" s="176" t="str">
        <f>UPPER(IF($A19="","",VLOOKUP($A19,'[3]m round robin žrebna lista'!$A$7:$R$128,3)))</f>
        <v>RAMPRE, LUKA</v>
      </c>
      <c r="R19" s="176">
        <f>PROPER(IF($A19="","",VLOOKUP($A19,'[3]m round robin žrebna lista'!$A$7:$R$128,4)))</f>
      </c>
      <c r="S19" s="176">
        <f>UPPER(IF($A19="","",VLOOKUP($A19,'[3]m round robin žrebna lista'!$A$7:$R$128,5)))</f>
      </c>
      <c r="T19" s="178"/>
      <c r="U19" s="178"/>
      <c r="V19" s="177"/>
      <c r="W19" s="178"/>
      <c r="X19" s="135"/>
      <c r="Y19" s="176">
        <f>UPPER(IF($A19="","",VLOOKUP($A19,'[3]m round robin žrebna lista'!$A$7:$R$128,2)))</f>
      </c>
      <c r="Z19" s="176" t="str">
        <f>UPPER(IF($A19="","",VLOOKUP($A19,'[3]m round robin žrebna lista'!$A$7:$R$128,3)))</f>
        <v>RAMPRE, LUKA</v>
      </c>
      <c r="AA19" s="176">
        <f>PROPER(IF($A19="","",VLOOKUP($A19,'[3]m round robin žrebna lista'!$A$7:$R$128,4)))</f>
      </c>
      <c r="AB19" s="176">
        <f>UPPER(IF($A19="","",VLOOKUP($A19,'[3]m round robin žrebna lista'!$A$7:$R$128,5)))</f>
      </c>
      <c r="AC19" s="178">
        <f>IF(T19="","",IF(T19="1bb","1bb",IF(T19="3bb","3bb",IF(T19=1,0,M17))))</f>
      </c>
      <c r="AD19" s="178">
        <f>IF(U19="","",IF(U19="2bb","2bb",IF(U19="3bb","3bb",IF(U19=2,0,M18))))</f>
      </c>
      <c r="AE19" s="177"/>
      <c r="AF19" s="178">
        <f>IF(W19="","",IF(W19="3bb","3bb",IF(W19="4bb","4bb",IF(W19=3,M20,0))))</f>
      </c>
      <c r="AG19" s="179">
        <f>SUM(AC19:AF19)</f>
        <v>0</v>
      </c>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row>
    <row r="20" spans="1:256" ht="72.75" customHeight="1">
      <c r="A20" s="167">
        <v>17</v>
      </c>
      <c r="B20" s="168">
        <v>4</v>
      </c>
      <c r="C20" s="169">
        <f>UPPER(IF($A20="","",VLOOKUP($A20,'[3]m round robin žrebna lista'!$A$7:$R$128,2)))</f>
      </c>
      <c r="D20" s="170" t="str">
        <f>UPPER(IF($A20="","",VLOOKUP($A20,'[3]m round robin žrebna lista'!$A$7:$R$128,3)))</f>
        <v>CAJHEN, MATEVŽ</v>
      </c>
      <c r="E20" s="170">
        <f>PROPER(IF($A20="","",VLOOKUP($A20,'[3]m round robin žrebna lista'!$A$7:$R$128,4)))</f>
      </c>
      <c r="F20" s="171">
        <f>UPPER(IF($A20="","",VLOOKUP($A20,'[3]m round robin žrebna lista'!$A$7:$R$128,5)))</f>
      </c>
      <c r="G20" s="173" t="s">
        <v>125</v>
      </c>
      <c r="H20" s="173" t="s">
        <v>28</v>
      </c>
      <c r="I20" s="173" t="s">
        <v>28</v>
      </c>
      <c r="J20" s="172"/>
      <c r="K20" s="174">
        <v>2</v>
      </c>
      <c r="L20" s="174">
        <v>2</v>
      </c>
      <c r="M20" s="175">
        <f>IF($A20="","",VLOOKUP($A20,'[3]m round robin žrebna lista'!$A$7:$R$128,14))</f>
        <v>0</v>
      </c>
      <c r="N20" s="174">
        <f>IF(L20="","",IF(L20=1,8,IF(L20=2,6,IF(L20=3,4,2))))</f>
        <v>6</v>
      </c>
      <c r="O20" s="135"/>
      <c r="P20" s="176">
        <f>UPPER(IF($A20="","",VLOOKUP($A20,'[3]m round robin žrebna lista'!$A$7:$R$128,2)))</f>
      </c>
      <c r="Q20" s="176" t="str">
        <f>UPPER(IF($A20="","",VLOOKUP($A20,'[3]m round robin žrebna lista'!$A$7:$R$128,3)))</f>
        <v>CAJHEN, MATEVŽ</v>
      </c>
      <c r="R20" s="176">
        <f>PROPER(IF($A20="","",VLOOKUP($A20,'[3]m round robin žrebna lista'!$A$7:$R$128,4)))</f>
      </c>
      <c r="S20" s="176">
        <f>UPPER(IF($A20="","",VLOOKUP($A20,'[3]m round robin žrebna lista'!$A$7:$R$128,5)))</f>
      </c>
      <c r="T20" s="178"/>
      <c r="U20" s="178"/>
      <c r="V20" s="178"/>
      <c r="W20" s="177"/>
      <c r="X20" s="135"/>
      <c r="Y20" s="176">
        <f>UPPER(IF($A20="","",VLOOKUP($A20,'[3]m round robin žrebna lista'!$A$7:$R$128,2)))</f>
      </c>
      <c r="Z20" s="176" t="str">
        <f>UPPER(IF($A20="","",VLOOKUP($A20,'[3]m round robin žrebna lista'!$A$7:$R$128,3)))</f>
        <v>CAJHEN, MATEVŽ</v>
      </c>
      <c r="AA20" s="176">
        <f>PROPER(IF($A20="","",VLOOKUP($A20,'[3]m round robin žrebna lista'!$A$7:$R$128,4)))</f>
      </c>
      <c r="AB20" s="176">
        <f>UPPER(IF($A20="","",VLOOKUP($A20,'[3]m round robin žrebna lista'!$A$7:$R$128,5)))</f>
      </c>
      <c r="AC20" s="178">
        <f>IF(T20="","",IF(T20="1bb","1bb",IF(T20="4bb","4bb",IF(T20=1,0,M17))))</f>
      </c>
      <c r="AD20" s="178">
        <f>IF(U20="","",IF(U20="2bb","2bb",IF(U20="4bb","4bb",IF(U20=2,0,M18))))</f>
      </c>
      <c r="AE20" s="178">
        <f>IF(V20="","",IF(V20="3bb","3bb",IF(V20="4bb","4bb",IF(V20=3,0,M19))))</f>
      </c>
      <c r="AF20" s="177"/>
      <c r="AG20" s="179">
        <f>SUM(AC20:AE20)</f>
        <v>0</v>
      </c>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row>
    <row r="21" spans="1:256" ht="27.75" customHeight="1" thickBot="1">
      <c r="A21" s="195"/>
      <c r="B21" s="196"/>
      <c r="C21" s="197"/>
      <c r="D21" s="198"/>
      <c r="E21" s="198"/>
      <c r="F21" s="199"/>
      <c r="G21" s="200"/>
      <c r="H21" s="200"/>
      <c r="I21" s="200"/>
      <c r="J21" s="201"/>
      <c r="K21" s="202"/>
      <c r="L21" s="202"/>
      <c r="M21" s="175"/>
      <c r="N21" s="202"/>
      <c r="O21" s="135"/>
      <c r="P21" s="142"/>
      <c r="Q21" s="142"/>
      <c r="R21" s="142"/>
      <c r="S21" s="142"/>
      <c r="T21" s="164"/>
      <c r="U21" s="164"/>
      <c r="V21" s="164"/>
      <c r="W21" s="192"/>
      <c r="X21" s="135"/>
      <c r="Y21" s="142"/>
      <c r="Z21" s="142"/>
      <c r="AA21" s="142"/>
      <c r="AB21" s="142"/>
      <c r="AC21" s="164"/>
      <c r="AD21" s="164"/>
      <c r="AE21" s="164"/>
      <c r="AF21" s="192"/>
      <c r="AG21" s="163"/>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row>
    <row r="22" spans="1:256" ht="46.5" customHeight="1" thickBot="1">
      <c r="A22" s="309"/>
      <c r="B22" s="309"/>
      <c r="C22" s="153" t="s">
        <v>128</v>
      </c>
      <c r="D22" s="154"/>
      <c r="E22" s="155"/>
      <c r="F22" s="156"/>
      <c r="G22" s="309"/>
      <c r="H22" s="309"/>
      <c r="I22" s="309"/>
      <c r="J22" s="309"/>
      <c r="K22" s="310" t="s">
        <v>119</v>
      </c>
      <c r="L22" s="310" t="s">
        <v>120</v>
      </c>
      <c r="M22" s="133"/>
      <c r="N22" s="134"/>
      <c r="O22" s="134"/>
      <c r="P22" s="135"/>
      <c r="Q22" s="135"/>
      <c r="R22" s="135"/>
      <c r="S22" s="135"/>
      <c r="T22" s="135"/>
      <c r="U22" s="135"/>
      <c r="V22" s="135"/>
      <c r="W22" s="135"/>
      <c r="X22" s="135"/>
      <c r="Y22" s="135"/>
      <c r="Z22" s="135"/>
      <c r="AA22" s="135"/>
      <c r="AB22" s="135"/>
      <c r="AC22" s="135"/>
      <c r="AD22" s="135"/>
      <c r="AE22" s="135"/>
      <c r="AF22" s="135"/>
      <c r="AG22" s="135"/>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c r="IR22" s="134"/>
      <c r="IS22" s="134"/>
      <c r="IT22" s="134"/>
      <c r="IU22" s="134"/>
      <c r="IV22" s="134"/>
    </row>
    <row r="23" spans="1:256" s="166" customFormat="1" ht="40.5" customHeight="1">
      <c r="A23" s="309"/>
      <c r="B23" s="309"/>
      <c r="C23" s="160" t="s">
        <v>122</v>
      </c>
      <c r="D23" s="160" t="s">
        <v>8</v>
      </c>
      <c r="E23" s="193" t="s">
        <v>9</v>
      </c>
      <c r="F23" s="160" t="s">
        <v>3</v>
      </c>
      <c r="G23" s="309"/>
      <c r="H23" s="309"/>
      <c r="I23" s="309"/>
      <c r="J23" s="309"/>
      <c r="K23" s="310"/>
      <c r="L23" s="310"/>
      <c r="M23" s="133"/>
      <c r="N23" s="161" t="s">
        <v>123</v>
      </c>
      <c r="O23" s="162"/>
      <c r="P23" s="163" t="s">
        <v>122</v>
      </c>
      <c r="Q23" s="163" t="s">
        <v>8</v>
      </c>
      <c r="R23" s="163" t="s">
        <v>9</v>
      </c>
      <c r="S23" s="163" t="s">
        <v>3</v>
      </c>
      <c r="T23" s="164"/>
      <c r="U23" s="161"/>
      <c r="V23" s="161"/>
      <c r="W23" s="161"/>
      <c r="X23" s="161"/>
      <c r="Y23" s="163" t="s">
        <v>122</v>
      </c>
      <c r="Z23" s="163" t="s">
        <v>8</v>
      </c>
      <c r="AA23" s="163" t="s">
        <v>9</v>
      </c>
      <c r="AB23" s="163" t="s">
        <v>3</v>
      </c>
      <c r="AC23" s="163"/>
      <c r="AD23" s="163"/>
      <c r="AE23" s="163"/>
      <c r="AF23" s="163"/>
      <c r="AG23" s="165" t="s">
        <v>124</v>
      </c>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62"/>
      <c r="HL23" s="162"/>
      <c r="HM23" s="162"/>
      <c r="HN23" s="162"/>
      <c r="HO23" s="162"/>
      <c r="HP23" s="162"/>
      <c r="HQ23" s="162"/>
      <c r="HR23" s="162"/>
      <c r="HS23" s="162"/>
      <c r="HT23" s="162"/>
      <c r="HU23" s="162"/>
      <c r="HV23" s="162"/>
      <c r="HW23" s="162"/>
      <c r="HX23" s="162"/>
      <c r="HY23" s="162"/>
      <c r="HZ23" s="162"/>
      <c r="IA23" s="162"/>
      <c r="IB23" s="162"/>
      <c r="IC23" s="162"/>
      <c r="ID23" s="162"/>
      <c r="IE23" s="162"/>
      <c r="IF23" s="162"/>
      <c r="IG23" s="162"/>
      <c r="IH23" s="162"/>
      <c r="II23" s="162"/>
      <c r="IJ23" s="162"/>
      <c r="IK23" s="162"/>
      <c r="IL23" s="162"/>
      <c r="IM23" s="162"/>
      <c r="IN23" s="162"/>
      <c r="IO23" s="162"/>
      <c r="IP23" s="162"/>
      <c r="IQ23" s="162"/>
      <c r="IR23" s="162"/>
      <c r="IS23" s="162"/>
      <c r="IT23" s="162"/>
      <c r="IU23" s="162"/>
      <c r="IV23" s="162"/>
    </row>
    <row r="24" spans="1:256" ht="72.75" customHeight="1">
      <c r="A24" s="167">
        <v>3</v>
      </c>
      <c r="B24" s="168">
        <v>1</v>
      </c>
      <c r="C24" s="169">
        <f>UPPER(IF($A24="","",VLOOKUP($A24,'[3]m round robin žrebna lista'!$A$7:$R$128,2)))</f>
      </c>
      <c r="D24" s="170" t="s">
        <v>87</v>
      </c>
      <c r="E24" s="170" t="s">
        <v>129</v>
      </c>
      <c r="F24" s="171">
        <f>UPPER(IF($A24="","",VLOOKUP($A24,'[3]m round robin žrebna lista'!$A$7:$R$128,5)))</f>
      </c>
      <c r="G24" s="172"/>
      <c r="H24" s="173" t="s">
        <v>28</v>
      </c>
      <c r="I24" s="173" t="s">
        <v>28</v>
      </c>
      <c r="J24" s="173" t="s">
        <v>20</v>
      </c>
      <c r="K24" s="174">
        <v>2</v>
      </c>
      <c r="L24" s="174">
        <v>2</v>
      </c>
      <c r="M24" s="175">
        <f>IF($A24="","",VLOOKUP($A24,'[3]m round robin žrebna lista'!$A$7:$R$128,14))</f>
        <v>0</v>
      </c>
      <c r="N24" s="174">
        <f>IF(L24="","",IF(L24=1,8,IF(L24=2,6,IF(L24=3,4,2))))</f>
        <v>6</v>
      </c>
      <c r="O24" s="135"/>
      <c r="P24" s="176">
        <f>UPPER(IF($A24="","",VLOOKUP($A24,'[3]m round robin žrebna lista'!$A$7:$R$128,2)))</f>
      </c>
      <c r="Q24" s="176" t="str">
        <f>UPPER(IF($A24="","",VLOOKUP($A24,'[3]m round robin žrebna lista'!$A$7:$R$128,3)))</f>
        <v>SKETAKO, VAL</v>
      </c>
      <c r="R24" s="176">
        <f>PROPER(IF($A24="","",VLOOKUP($A24,'[3]m round robin žrebna lista'!$A$7:$R$128,4)))</f>
      </c>
      <c r="S24" s="176">
        <f>UPPER(IF($A24="","",VLOOKUP($A24,'[3]m round robin žrebna lista'!$A$7:$R$128,5)))</f>
      </c>
      <c r="T24" s="177"/>
      <c r="U24" s="178"/>
      <c r="V24" s="178"/>
      <c r="W24" s="178"/>
      <c r="X24" s="135"/>
      <c r="Y24" s="176">
        <f>UPPER(IF($A24="","",VLOOKUP($A24,'[3]m round robin žrebna lista'!$A$7:$R$128,2)))</f>
      </c>
      <c r="Z24" s="176" t="str">
        <f>UPPER(IF($A24="","",VLOOKUP($A24,'[3]m round robin žrebna lista'!$A$7:$R$128,3)))</f>
        <v>SKETAKO, VAL</v>
      </c>
      <c r="AA24" s="176">
        <f>PROPER(IF($A24="","",VLOOKUP($A24,'[3]m round robin žrebna lista'!$A$7:$R$128,4)))</f>
      </c>
      <c r="AB24" s="176">
        <f>UPPER(IF($A24="","",VLOOKUP($A24,'[3]m round robin žrebna lista'!$A$7:$R$128,5)))</f>
      </c>
      <c r="AC24" s="177"/>
      <c r="AD24" s="178">
        <f>IF(U24="","",IF(U24="1bb","1bb",IF(U24="2bb","2bb",IF(U24=1,$M25,0))))</f>
      </c>
      <c r="AE24" s="178">
        <f>IF(V24="","",IF(V24="1bb","1bb",IF(V24="3bb","3bb",IF(V24=1,$M26,0))))</f>
      </c>
      <c r="AF24" s="178">
        <f>IF(W24="","",IF(W24="1bb","1bb",IF(W24="4bb","4bb",IF(W24=1,$M27,0))))</f>
      </c>
      <c r="AG24" s="179">
        <f>SUM(AD24:AF24)</f>
        <v>0</v>
      </c>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row>
    <row r="25" spans="1:256" ht="72.75" customHeight="1">
      <c r="A25" s="167">
        <v>7</v>
      </c>
      <c r="B25" s="168">
        <v>2</v>
      </c>
      <c r="C25" s="169">
        <f>UPPER(IF($A25="","",VLOOKUP($A25,'[3]m round robin žrebna lista'!$A$7:$R$128,2)))</f>
      </c>
      <c r="D25" s="170" t="str">
        <f>UPPER(IF($A25="","",VLOOKUP($A25,'[3]m round robin žrebna lista'!$A$7:$R$128,3)))</f>
        <v>OSOVNIKAR, ALJAZ</v>
      </c>
      <c r="E25" s="170">
        <f>PROPER(IF($A25="","",VLOOKUP($A25,'[3]m round robin žrebna lista'!$A$7:$R$128,4)))</f>
      </c>
      <c r="F25" s="171">
        <f>UPPER(IF($A25="","",VLOOKUP($A25,'[3]m round robin žrebna lista'!$A$7:$R$128,5)))</f>
      </c>
      <c r="G25" s="173" t="s">
        <v>20</v>
      </c>
      <c r="H25" s="172"/>
      <c r="I25" s="173" t="s">
        <v>28</v>
      </c>
      <c r="J25" s="173" t="s">
        <v>27</v>
      </c>
      <c r="K25" s="174">
        <v>2</v>
      </c>
      <c r="L25" s="174">
        <v>1</v>
      </c>
      <c r="M25" s="175">
        <f>IF($A25="","",VLOOKUP($A25,'[3]m round robin žrebna lista'!$A$7:$R$128,14))</f>
        <v>0</v>
      </c>
      <c r="N25" s="174">
        <f>IF(L25="","",IF(L25=1,8,IF(L25=2,6,IF(L25=3,4,2))))</f>
        <v>8</v>
      </c>
      <c r="O25" s="135"/>
      <c r="P25" s="176">
        <f>UPPER(IF($A25="","",VLOOKUP($A25,'[3]m round robin žrebna lista'!$A$7:$R$128,2)))</f>
      </c>
      <c r="Q25" s="176" t="str">
        <f>UPPER(IF($A25="","",VLOOKUP($A25,'[3]m round robin žrebna lista'!$A$7:$R$128,3)))</f>
        <v>OSOVNIKAR, ALJAZ</v>
      </c>
      <c r="R25" s="176">
        <f>PROPER(IF($A25="","",VLOOKUP($A25,'[3]m round robin žrebna lista'!$A$7:$R$128,4)))</f>
      </c>
      <c r="S25" s="176">
        <f>UPPER(IF($A25="","",VLOOKUP($A25,'[3]m round robin žrebna lista'!$A$7:$R$128,5)))</f>
      </c>
      <c r="T25" s="178"/>
      <c r="U25" s="177"/>
      <c r="V25" s="178"/>
      <c r="W25" s="178"/>
      <c r="X25" s="135"/>
      <c r="Y25" s="176">
        <f>UPPER(IF($A25="","",VLOOKUP($A25,'[3]m round robin žrebna lista'!$A$7:$R$128,2)))</f>
      </c>
      <c r="Z25" s="176" t="str">
        <f>UPPER(IF($A25="","",VLOOKUP($A25,'[3]m round robin žrebna lista'!$A$7:$R$128,3)))</f>
        <v>OSOVNIKAR, ALJAZ</v>
      </c>
      <c r="AA25" s="176">
        <f>PROPER(IF($A25="","",VLOOKUP($A25,'[3]m round robin žrebna lista'!$A$7:$R$128,4)))</f>
      </c>
      <c r="AB25" s="176">
        <f>UPPER(IF($A25="","",VLOOKUP($A25,'[3]m round robin žrebna lista'!$A$7:$R$128,5)))</f>
      </c>
      <c r="AC25" s="178">
        <f>IF(T25="","",IF(T25="1bb","1bb",IF(T25="2bb","2bb",IF(T25=1,0,M24))))</f>
      </c>
      <c r="AD25" s="177"/>
      <c r="AE25" s="178">
        <f>IF(V25="","",IF(V25="2bb","2bb",IF(V25="3bb","3bb",IF(V25=2,M26,0))))</f>
      </c>
      <c r="AF25" s="178">
        <f>IF(W25="","",IF(W25="2bb","2bb",IF(W25="4bb","4bb",IF(W25=2,M27,0))))</f>
      </c>
      <c r="AG25" s="179">
        <f>SUM(AC25:AF25)</f>
        <v>0</v>
      </c>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256" ht="72.75" customHeight="1">
      <c r="A26" s="167">
        <v>11</v>
      </c>
      <c r="B26" s="168">
        <v>3</v>
      </c>
      <c r="C26" s="169">
        <f>UPPER(IF($A26="","",VLOOKUP($A26,'[3]m round robin žrebna lista'!$A$7:$R$128,2)))</f>
      </c>
      <c r="D26" s="170" t="str">
        <f>UPPER(IF($A26="","",VLOOKUP($A26,'[3]m round robin žrebna lista'!$A$7:$R$128,3)))</f>
        <v>SLEVEC, IZAK</v>
      </c>
      <c r="E26" s="170">
        <f>PROPER(IF($A26="","",VLOOKUP($A26,'[3]m round robin žrebna lista'!$A$7:$R$128,4)))</f>
      </c>
      <c r="F26" s="171">
        <f>UPPER(IF($A26="","",VLOOKUP($A26,'[3]m round robin žrebna lista'!$A$7:$R$128,5)))</f>
      </c>
      <c r="G26" s="173" t="s">
        <v>20</v>
      </c>
      <c r="H26" s="173" t="s">
        <v>20</v>
      </c>
      <c r="I26" s="172"/>
      <c r="J26" s="173" t="s">
        <v>125</v>
      </c>
      <c r="K26" s="194" t="s">
        <v>126</v>
      </c>
      <c r="L26" s="174">
        <v>4</v>
      </c>
      <c r="M26" s="175">
        <f>IF($A26="","",VLOOKUP($A26,'[3]m round robin žrebna lista'!$A$7:$R$128,14))</f>
        <v>0</v>
      </c>
      <c r="N26" s="174">
        <f>IF(L26="","",IF(L26=1,8,IF(L26=2,6,IF(L26=3,4,2))))</f>
        <v>2</v>
      </c>
      <c r="O26" s="135"/>
      <c r="P26" s="176">
        <f>UPPER(IF($A26="","",VLOOKUP($A26,'[3]m round robin žrebna lista'!$A$7:$R$128,2)))</f>
      </c>
      <c r="Q26" s="176" t="str">
        <f>UPPER(IF($A26="","",VLOOKUP($A26,'[3]m round robin žrebna lista'!$A$7:$R$128,3)))</f>
        <v>SLEVEC, IZAK</v>
      </c>
      <c r="R26" s="176">
        <f>PROPER(IF($A26="","",VLOOKUP($A26,'[3]m round robin žrebna lista'!$A$7:$R$128,4)))</f>
      </c>
      <c r="S26" s="176">
        <f>UPPER(IF($A26="","",VLOOKUP($A26,'[3]m round robin žrebna lista'!$A$7:$R$128,5)))</f>
      </c>
      <c r="T26" s="178"/>
      <c r="U26" s="178"/>
      <c r="V26" s="177"/>
      <c r="W26" s="178"/>
      <c r="X26" s="135"/>
      <c r="Y26" s="176">
        <f>UPPER(IF($A26="","",VLOOKUP($A26,'[3]m round robin žrebna lista'!$A$7:$R$128,2)))</f>
      </c>
      <c r="Z26" s="176" t="str">
        <f>UPPER(IF($A26="","",VLOOKUP($A26,'[3]m round robin žrebna lista'!$A$7:$R$128,3)))</f>
        <v>SLEVEC, IZAK</v>
      </c>
      <c r="AA26" s="176">
        <f>PROPER(IF($A26="","",VLOOKUP($A26,'[3]m round robin žrebna lista'!$A$7:$R$128,4)))</f>
      </c>
      <c r="AB26" s="176">
        <f>UPPER(IF($A26="","",VLOOKUP($A26,'[3]m round robin žrebna lista'!$A$7:$R$128,5)))</f>
      </c>
      <c r="AC26" s="178">
        <f>IF(T26="","",IF(T26="1bb","1bb",IF(T26="3bb","3bb",IF(T26=1,0,M24))))</f>
      </c>
      <c r="AD26" s="178">
        <f>IF(U26="","",IF(U26="2bb","2bb",IF(U26="3bb","3bb",IF(U26=2,0,M25))))</f>
      </c>
      <c r="AE26" s="177"/>
      <c r="AF26" s="178">
        <f>IF(W26="","",IF(W26="3bb","3bb",IF(W26="4bb","4bb",IF(W26=3,M27,0))))</f>
      </c>
      <c r="AG26" s="179">
        <f>SUM(AC26:AF26)</f>
        <v>0</v>
      </c>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row>
    <row r="27" spans="1:256" ht="72.75" customHeight="1">
      <c r="A27" s="167"/>
      <c r="B27" s="168">
        <v>4</v>
      </c>
      <c r="C27" s="169">
        <f>UPPER(IF($A27="","",VLOOKUP($A27,'[3]m round robin žrebna lista'!$A$7:$R$128,2)))</f>
      </c>
      <c r="D27" s="170" t="s">
        <v>197</v>
      </c>
      <c r="E27" s="170"/>
      <c r="F27" s="171">
        <f>UPPER(IF($A27="","",VLOOKUP($A27,'[3]m round robin žrebna lista'!$A$7:$R$128,5)))</f>
      </c>
      <c r="G27" s="173" t="s">
        <v>28</v>
      </c>
      <c r="H27" s="173" t="s">
        <v>125</v>
      </c>
      <c r="I27" s="173" t="s">
        <v>27</v>
      </c>
      <c r="J27" s="172"/>
      <c r="K27" s="174">
        <v>2</v>
      </c>
      <c r="L27" s="174">
        <v>3</v>
      </c>
      <c r="M27" s="175">
        <f>IF($A27="","",VLOOKUP($A27,'[3]m round robin žrebna lista'!$A$7:$R$128,14))</f>
      </c>
      <c r="N27" s="174">
        <f>IF(L27="","",IF(L27=1,8,IF(L27=2,6,IF(L27=3,4,2))))</f>
        <v>4</v>
      </c>
      <c r="O27" s="135"/>
      <c r="P27" s="176">
        <f>UPPER(IF($A27="","",VLOOKUP($A27,'[3]m round robin žrebna lista'!$A$7:$R$128,2)))</f>
      </c>
      <c r="Q27" s="176">
        <f>UPPER(IF($A27="","",VLOOKUP($A27,'[3]m round robin žrebna lista'!$A$7:$R$128,3)))</f>
      </c>
      <c r="R27" s="176">
        <f>PROPER(IF($A27="","",VLOOKUP($A27,'[3]m round robin žrebna lista'!$A$7:$R$128,4)))</f>
      </c>
      <c r="S27" s="176">
        <f>UPPER(IF($A27="","",VLOOKUP($A27,'[3]m round robin žrebna lista'!$A$7:$R$128,5)))</f>
      </c>
      <c r="T27" s="178"/>
      <c r="U27" s="178"/>
      <c r="V27" s="178"/>
      <c r="W27" s="177"/>
      <c r="X27" s="135"/>
      <c r="Y27" s="176">
        <f>UPPER(IF($A27="","",VLOOKUP($A27,'[3]m round robin žrebna lista'!$A$7:$R$128,2)))</f>
      </c>
      <c r="Z27" s="176">
        <f>UPPER(IF($A27="","",VLOOKUP($A27,'[3]m round robin žrebna lista'!$A$7:$R$128,3)))</f>
      </c>
      <c r="AA27" s="176">
        <f>PROPER(IF($A27="","",VLOOKUP($A27,'[3]m round robin žrebna lista'!$A$7:$R$128,4)))</f>
      </c>
      <c r="AB27" s="176">
        <f>UPPER(IF($A27="","",VLOOKUP($A27,'[3]m round robin žrebna lista'!$A$7:$R$128,5)))</f>
      </c>
      <c r="AC27" s="178">
        <f>IF(T27="","",IF(T27="1bb","1bb",IF(T27="4bb","4bb",IF(T27=1,0,M24))))</f>
      </c>
      <c r="AD27" s="178">
        <f>IF(U27="","",IF(U27="2bb","2bb",IF(U27="4bb","4bb",IF(U27=2,0,M25))))</f>
      </c>
      <c r="AE27" s="178">
        <f>IF(V27="","",IF(V27="3bb","3bb",IF(V27="4bb","4bb",IF(V27=3,0,M26))))</f>
      </c>
      <c r="AF27" s="177"/>
      <c r="AG27" s="179">
        <f>SUM(AC27:AE27)</f>
        <v>0</v>
      </c>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row>
    <row r="28" spans="1:256" ht="112.5" customHeight="1">
      <c r="A28" s="308"/>
      <c r="B28" s="308"/>
      <c r="C28" s="311"/>
      <c r="D28" s="311"/>
      <c r="E28" s="132"/>
      <c r="F28" s="203" t="s">
        <v>130</v>
      </c>
      <c r="G28" s="204"/>
      <c r="H28" s="204"/>
      <c r="I28" s="204"/>
      <c r="J28" s="205" t="s">
        <v>131</v>
      </c>
      <c r="K28" s="312"/>
      <c r="L28" s="312"/>
      <c r="M28" s="133"/>
      <c r="N28" s="134"/>
      <c r="O28" s="134"/>
      <c r="P28" s="135"/>
      <c r="Q28" s="135"/>
      <c r="R28" s="135"/>
      <c r="S28" s="135"/>
      <c r="T28" s="135"/>
      <c r="U28" s="135"/>
      <c r="V28" s="135"/>
      <c r="W28" s="135"/>
      <c r="X28" s="135"/>
      <c r="Y28" s="135"/>
      <c r="Z28" s="135"/>
      <c r="AA28" s="135"/>
      <c r="AB28" s="135"/>
      <c r="AC28" s="135"/>
      <c r="AD28" s="135"/>
      <c r="AE28" s="135"/>
      <c r="AF28" s="135"/>
      <c r="AG28" s="135"/>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c r="IR28" s="134"/>
      <c r="IS28" s="134"/>
      <c r="IT28" s="134"/>
      <c r="IU28" s="134"/>
      <c r="IV28" s="134"/>
    </row>
    <row r="29" spans="1:256" s="159" customFormat="1" ht="49.5" customHeight="1">
      <c r="A29" s="308"/>
      <c r="B29" s="308"/>
      <c r="C29" s="206" t="s">
        <v>132</v>
      </c>
      <c r="D29" s="132"/>
      <c r="E29" s="132"/>
      <c r="F29" s="207" t="s">
        <v>133</v>
      </c>
      <c r="G29" s="313" t="str">
        <f>'[3]vnos podatkov'!$E$10</f>
        <v>ANJA REGENT</v>
      </c>
      <c r="H29" s="313" t="str">
        <f>'[3]vnos podatkov'!$E$10</f>
        <v>ANJA REGENT</v>
      </c>
      <c r="I29" s="313" t="str">
        <f>'[3]vnos podatkov'!$E$10</f>
        <v>ANJA REGENT</v>
      </c>
      <c r="J29" s="205" t="s">
        <v>131</v>
      </c>
      <c r="K29" s="307"/>
      <c r="L29" s="307"/>
      <c r="M29" s="133"/>
      <c r="N29" s="158"/>
      <c r="O29" s="158"/>
      <c r="P29" s="208"/>
      <c r="Q29" s="208"/>
      <c r="R29" s="208"/>
      <c r="S29" s="208"/>
      <c r="T29" s="208"/>
      <c r="U29" s="208"/>
      <c r="V29" s="208"/>
      <c r="W29" s="208"/>
      <c r="X29" s="208"/>
      <c r="Y29" s="208"/>
      <c r="Z29" s="208"/>
      <c r="AA29" s="208"/>
      <c r="AB29" s="208"/>
      <c r="AC29" s="208"/>
      <c r="AD29" s="208"/>
      <c r="AE29" s="208"/>
      <c r="AF29" s="208"/>
      <c r="AG29" s="20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c r="GR29" s="158"/>
      <c r="GS29" s="158"/>
      <c r="GT29" s="158"/>
      <c r="GU29" s="158"/>
      <c r="GV29" s="158"/>
      <c r="GW29" s="158"/>
      <c r="GX29" s="158"/>
      <c r="GY29" s="158"/>
      <c r="GZ29" s="158"/>
      <c r="HA29" s="158"/>
      <c r="HB29" s="158"/>
      <c r="HC29" s="158"/>
      <c r="HD29" s="158"/>
      <c r="HE29" s="158"/>
      <c r="HF29" s="158"/>
      <c r="HG29" s="158"/>
      <c r="HH29" s="158"/>
      <c r="HI29" s="158"/>
      <c r="HJ29" s="158"/>
      <c r="HK29" s="158"/>
      <c r="HL29" s="158"/>
      <c r="HM29" s="158"/>
      <c r="HN29" s="158"/>
      <c r="HO29" s="158"/>
      <c r="HP29" s="158"/>
      <c r="HQ29" s="158"/>
      <c r="HR29" s="158"/>
      <c r="HS29" s="158"/>
      <c r="HT29" s="158"/>
      <c r="HU29" s="158"/>
      <c r="HV29" s="158"/>
      <c r="HW29" s="158"/>
      <c r="HX29" s="158"/>
      <c r="HY29" s="158"/>
      <c r="HZ29" s="158"/>
      <c r="IA29" s="158"/>
      <c r="IB29" s="158"/>
      <c r="IC29" s="158"/>
      <c r="ID29" s="158"/>
      <c r="IE29" s="158"/>
      <c r="IF29" s="158"/>
      <c r="IG29" s="158"/>
      <c r="IH29" s="158"/>
      <c r="II29" s="158"/>
      <c r="IJ29" s="158"/>
      <c r="IK29" s="158"/>
      <c r="IL29" s="158"/>
      <c r="IM29" s="158"/>
      <c r="IN29" s="158"/>
      <c r="IO29" s="158"/>
      <c r="IP29" s="158"/>
      <c r="IQ29" s="158"/>
      <c r="IR29" s="158"/>
      <c r="IS29" s="158"/>
      <c r="IT29" s="158"/>
      <c r="IU29" s="158"/>
      <c r="IV29" s="158"/>
    </row>
    <row r="30" spans="1:13" ht="49.5" customHeight="1">
      <c r="A30" s="308"/>
      <c r="B30" s="308"/>
      <c r="C30" s="209" t="s">
        <v>134</v>
      </c>
      <c r="D30" s="132"/>
      <c r="E30" s="132"/>
      <c r="F30" s="203" t="s">
        <v>135</v>
      </c>
      <c r="G30" s="313"/>
      <c r="H30" s="313"/>
      <c r="I30" s="313"/>
      <c r="J30" s="205" t="s">
        <v>131</v>
      </c>
      <c r="K30" s="307"/>
      <c r="L30" s="307"/>
      <c r="M30" s="133"/>
    </row>
    <row r="31" spans="1:256" ht="20.25">
      <c r="A31" s="308"/>
      <c r="B31" s="308"/>
      <c r="C31" s="308"/>
      <c r="D31" s="308"/>
      <c r="E31" s="308"/>
      <c r="F31" s="308"/>
      <c r="G31" s="308"/>
      <c r="H31" s="308"/>
      <c r="I31" s="308"/>
      <c r="J31" s="308"/>
      <c r="K31" s="308"/>
      <c r="L31" s="308"/>
      <c r="M31" s="133"/>
      <c r="N31" s="211"/>
      <c r="O31" s="211"/>
      <c r="P31" s="212"/>
      <c r="Q31" s="212"/>
      <c r="R31" s="212"/>
      <c r="S31" s="212"/>
      <c r="T31" s="212"/>
      <c r="U31" s="212"/>
      <c r="V31" s="212"/>
      <c r="W31" s="212"/>
      <c r="X31" s="212"/>
      <c r="Y31" s="212"/>
      <c r="Z31" s="212"/>
      <c r="AA31" s="212"/>
      <c r="AB31" s="212"/>
      <c r="AC31" s="212"/>
      <c r="AD31" s="212"/>
      <c r="AE31" s="212"/>
      <c r="AF31" s="212"/>
      <c r="AG31" s="212"/>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1"/>
      <c r="IG31" s="211"/>
      <c r="IH31" s="211"/>
      <c r="II31" s="211"/>
      <c r="IJ31" s="211"/>
      <c r="IK31" s="211"/>
      <c r="IL31" s="211"/>
      <c r="IM31" s="211"/>
      <c r="IN31" s="211"/>
      <c r="IO31" s="211"/>
      <c r="IP31" s="211"/>
      <c r="IQ31" s="211"/>
      <c r="IR31" s="211"/>
      <c r="IS31" s="211"/>
      <c r="IT31" s="211"/>
      <c r="IU31" s="211"/>
      <c r="IV31" s="211"/>
    </row>
    <row r="32" spans="1:256" s="159" customFormat="1" ht="31.5">
      <c r="A32" s="206"/>
      <c r="B32" s="206"/>
      <c r="C32" s="206"/>
      <c r="D32" s="206"/>
      <c r="E32" s="206"/>
      <c r="F32" s="136"/>
      <c r="G32" s="206"/>
      <c r="H32" s="206"/>
      <c r="I32" s="206"/>
      <c r="J32" s="206"/>
      <c r="K32" s="206"/>
      <c r="L32" s="206"/>
      <c r="M32" s="213"/>
      <c r="N32" s="158"/>
      <c r="O32" s="158"/>
      <c r="P32" s="208"/>
      <c r="Q32" s="208"/>
      <c r="R32" s="208"/>
      <c r="S32" s="208"/>
      <c r="T32" s="208"/>
      <c r="U32" s="208"/>
      <c r="V32" s="208"/>
      <c r="W32" s="208"/>
      <c r="X32" s="208"/>
      <c r="Y32" s="208"/>
      <c r="Z32" s="208"/>
      <c r="AA32" s="208"/>
      <c r="AB32" s="208"/>
      <c r="AC32" s="208"/>
      <c r="AD32" s="208"/>
      <c r="AE32" s="208"/>
      <c r="AF32" s="208"/>
      <c r="AG32" s="20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158"/>
      <c r="FV32" s="158"/>
      <c r="FW32" s="158"/>
      <c r="FX32" s="158"/>
      <c r="FY32" s="158"/>
      <c r="FZ32" s="158"/>
      <c r="GA32" s="158"/>
      <c r="GB32" s="158"/>
      <c r="GC32" s="158"/>
      <c r="GD32" s="158"/>
      <c r="GE32" s="158"/>
      <c r="GF32" s="158"/>
      <c r="GG32" s="158"/>
      <c r="GH32" s="158"/>
      <c r="GI32" s="158"/>
      <c r="GJ32" s="158"/>
      <c r="GK32" s="158"/>
      <c r="GL32" s="158"/>
      <c r="GM32" s="158"/>
      <c r="GN32" s="158"/>
      <c r="GO32" s="158"/>
      <c r="GP32" s="158"/>
      <c r="GQ32" s="158"/>
      <c r="GR32" s="158"/>
      <c r="GS32" s="158"/>
      <c r="GT32" s="158"/>
      <c r="GU32" s="158"/>
      <c r="GV32" s="158"/>
      <c r="GW32" s="158"/>
      <c r="GX32" s="158"/>
      <c r="GY32" s="158"/>
      <c r="GZ32" s="158"/>
      <c r="HA32" s="158"/>
      <c r="HB32" s="158"/>
      <c r="HC32" s="158"/>
      <c r="HD32" s="158"/>
      <c r="HE32" s="158"/>
      <c r="HF32" s="158"/>
      <c r="HG32" s="158"/>
      <c r="HH32" s="158"/>
      <c r="HI32" s="158"/>
      <c r="HJ32" s="158"/>
      <c r="HK32" s="158"/>
      <c r="HL32" s="158"/>
      <c r="HM32" s="158"/>
      <c r="HN32" s="158"/>
      <c r="HO32" s="158"/>
      <c r="HP32" s="158"/>
      <c r="HQ32" s="158"/>
      <c r="HR32" s="158"/>
      <c r="HS32" s="158"/>
      <c r="HT32" s="158"/>
      <c r="HU32" s="158"/>
      <c r="HV32" s="158"/>
      <c r="HW32" s="158"/>
      <c r="HX32" s="158"/>
      <c r="HY32" s="158"/>
      <c r="HZ32" s="158"/>
      <c r="IA32" s="158"/>
      <c r="IB32" s="158"/>
      <c r="IC32" s="158"/>
      <c r="ID32" s="158"/>
      <c r="IE32" s="158"/>
      <c r="IF32" s="158"/>
      <c r="IG32" s="158"/>
      <c r="IH32" s="158"/>
      <c r="II32" s="158"/>
      <c r="IJ32" s="158"/>
      <c r="IK32" s="158"/>
      <c r="IL32" s="158"/>
      <c r="IM32" s="158"/>
      <c r="IN32" s="158"/>
      <c r="IO32" s="158"/>
      <c r="IP32" s="158"/>
      <c r="IQ32" s="158"/>
      <c r="IR32" s="158"/>
      <c r="IS32" s="158"/>
      <c r="IT32" s="158"/>
      <c r="IU32" s="158"/>
      <c r="IV32" s="158"/>
    </row>
    <row r="33" spans="1:256" ht="21">
      <c r="A33" s="137"/>
      <c r="B33" s="214"/>
      <c r="C33" s="214"/>
      <c r="D33" s="214"/>
      <c r="E33" s="214"/>
      <c r="F33" s="214"/>
      <c r="G33" s="214"/>
      <c r="H33" s="214"/>
      <c r="I33" s="214"/>
      <c r="J33" s="214"/>
      <c r="K33" s="214"/>
      <c r="L33" s="214"/>
      <c r="M33" s="215"/>
      <c r="N33" s="211"/>
      <c r="O33" s="211"/>
      <c r="P33" s="212"/>
      <c r="Q33" s="212"/>
      <c r="R33" s="212"/>
      <c r="S33" s="212"/>
      <c r="T33" s="212"/>
      <c r="U33" s="212"/>
      <c r="V33" s="212"/>
      <c r="W33" s="212"/>
      <c r="X33" s="212"/>
      <c r="Y33" s="212"/>
      <c r="Z33" s="212"/>
      <c r="AA33" s="212"/>
      <c r="AB33" s="212"/>
      <c r="AC33" s="212"/>
      <c r="AD33" s="212"/>
      <c r="AE33" s="212"/>
      <c r="AF33" s="212"/>
      <c r="AG33" s="212"/>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c r="EA33" s="211"/>
      <c r="EB33" s="211"/>
      <c r="EC33" s="211"/>
      <c r="ED33" s="211"/>
      <c r="EE33" s="211"/>
      <c r="EF33" s="211"/>
      <c r="EG33" s="211"/>
      <c r="EH33" s="211"/>
      <c r="EI33" s="211"/>
      <c r="EJ33" s="211"/>
      <c r="EK33" s="211"/>
      <c r="EL33" s="211"/>
      <c r="EM33" s="211"/>
      <c r="EN33" s="211"/>
      <c r="EO33" s="211"/>
      <c r="EP33" s="211"/>
      <c r="EQ33" s="211"/>
      <c r="ER33" s="211"/>
      <c r="ES33" s="211"/>
      <c r="ET33" s="211"/>
      <c r="EU33" s="211"/>
      <c r="EV33" s="211"/>
      <c r="EW33" s="211"/>
      <c r="EX33" s="211"/>
      <c r="EY33" s="211"/>
      <c r="EZ33" s="211"/>
      <c r="FA33" s="211"/>
      <c r="FB33" s="211"/>
      <c r="FC33" s="211"/>
      <c r="FD33" s="211"/>
      <c r="FE33" s="211"/>
      <c r="FF33" s="211"/>
      <c r="FG33" s="211"/>
      <c r="FH33" s="211"/>
      <c r="FI33" s="211"/>
      <c r="FJ33" s="211"/>
      <c r="FK33" s="211"/>
      <c r="FL33" s="211"/>
      <c r="FM33" s="211"/>
      <c r="FN33" s="211"/>
      <c r="FO33" s="211"/>
      <c r="FP33" s="211"/>
      <c r="FQ33" s="211"/>
      <c r="FR33" s="211"/>
      <c r="FS33" s="211"/>
      <c r="FT33" s="211"/>
      <c r="FU33" s="211"/>
      <c r="FV33" s="211"/>
      <c r="FW33" s="211"/>
      <c r="FX33" s="211"/>
      <c r="FY33" s="211"/>
      <c r="FZ33" s="211"/>
      <c r="GA33" s="211"/>
      <c r="GB33" s="211"/>
      <c r="GC33" s="211"/>
      <c r="GD33" s="211"/>
      <c r="GE33" s="211"/>
      <c r="GF33" s="211"/>
      <c r="GG33" s="211"/>
      <c r="GH33" s="211"/>
      <c r="GI33" s="211"/>
      <c r="GJ33" s="211"/>
      <c r="GK33" s="211"/>
      <c r="GL33" s="211"/>
      <c r="GM33" s="211"/>
      <c r="GN33" s="211"/>
      <c r="GO33" s="211"/>
      <c r="GP33" s="211"/>
      <c r="GQ33" s="211"/>
      <c r="GR33" s="211"/>
      <c r="GS33" s="211"/>
      <c r="GT33" s="211"/>
      <c r="GU33" s="211"/>
      <c r="GV33" s="211"/>
      <c r="GW33" s="211"/>
      <c r="GX33" s="211"/>
      <c r="GY33" s="211"/>
      <c r="GZ33" s="211"/>
      <c r="HA33" s="211"/>
      <c r="HB33" s="211"/>
      <c r="HC33" s="211"/>
      <c r="HD33" s="211"/>
      <c r="HE33" s="211"/>
      <c r="HF33" s="211"/>
      <c r="HG33" s="211"/>
      <c r="HH33" s="211"/>
      <c r="HI33" s="211"/>
      <c r="HJ33" s="211"/>
      <c r="HK33" s="211"/>
      <c r="HL33" s="211"/>
      <c r="HM33" s="211"/>
      <c r="HN33" s="211"/>
      <c r="HO33" s="211"/>
      <c r="HP33" s="211"/>
      <c r="HQ33" s="211"/>
      <c r="HR33" s="211"/>
      <c r="HS33" s="211"/>
      <c r="HT33" s="211"/>
      <c r="HU33" s="211"/>
      <c r="HV33" s="211"/>
      <c r="HW33" s="211"/>
      <c r="HX33" s="211"/>
      <c r="HY33" s="211"/>
      <c r="HZ33" s="211"/>
      <c r="IA33" s="211"/>
      <c r="IB33" s="211"/>
      <c r="IC33" s="211"/>
      <c r="ID33" s="211"/>
      <c r="IE33" s="211"/>
      <c r="IF33" s="211"/>
      <c r="IG33" s="211"/>
      <c r="IH33" s="211"/>
      <c r="II33" s="211"/>
      <c r="IJ33" s="211"/>
      <c r="IK33" s="211"/>
      <c r="IL33" s="211"/>
      <c r="IM33" s="211"/>
      <c r="IN33" s="211"/>
      <c r="IO33" s="211"/>
      <c r="IP33" s="211"/>
      <c r="IQ33" s="211"/>
      <c r="IR33" s="211"/>
      <c r="IS33" s="211"/>
      <c r="IT33" s="211"/>
      <c r="IU33" s="211"/>
      <c r="IV33" s="211"/>
    </row>
    <row r="34" spans="14:256" ht="21">
      <c r="N34" s="134"/>
      <c r="O34" s="134"/>
      <c r="P34" s="135"/>
      <c r="Q34" s="135"/>
      <c r="R34" s="135"/>
      <c r="S34" s="135"/>
      <c r="T34" s="135"/>
      <c r="U34" s="135"/>
      <c r="V34" s="135"/>
      <c r="W34" s="135"/>
      <c r="X34" s="135"/>
      <c r="Y34" s="135"/>
      <c r="Z34" s="135"/>
      <c r="AA34" s="135"/>
      <c r="AB34" s="135"/>
      <c r="AC34" s="135"/>
      <c r="AD34" s="135"/>
      <c r="AE34" s="135"/>
      <c r="AF34" s="135"/>
      <c r="AG34" s="135"/>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4:256" ht="21">
      <c r="N35" s="134"/>
      <c r="O35" s="134"/>
      <c r="P35" s="135"/>
      <c r="Q35" s="135"/>
      <c r="R35" s="135"/>
      <c r="S35" s="135"/>
      <c r="T35" s="135"/>
      <c r="U35" s="135"/>
      <c r="V35" s="135"/>
      <c r="W35" s="135"/>
      <c r="X35" s="135"/>
      <c r="Y35" s="135"/>
      <c r="Z35" s="135"/>
      <c r="AA35" s="135"/>
      <c r="AB35" s="135"/>
      <c r="AC35" s="135"/>
      <c r="AD35" s="135"/>
      <c r="AE35" s="135"/>
      <c r="AF35" s="135"/>
      <c r="AG35" s="135"/>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0:256" ht="30">
      <c r="J36" s="218"/>
      <c r="K36" s="218"/>
      <c r="N36" s="134"/>
      <c r="O36" s="134"/>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row>
    <row r="37" spans="10:256" ht="30">
      <c r="J37" s="218"/>
      <c r="K37" s="218"/>
      <c r="N37" s="134"/>
      <c r="O37" s="134"/>
      <c r="P37" s="135"/>
      <c r="Q37" s="135"/>
      <c r="R37" s="135"/>
      <c r="S37" s="135"/>
      <c r="T37" s="135"/>
      <c r="U37" s="135"/>
      <c r="V37" s="135"/>
      <c r="W37" s="135"/>
      <c r="X37" s="135"/>
      <c r="Y37" s="135"/>
      <c r="Z37" s="135"/>
      <c r="AA37" s="135"/>
      <c r="AB37" s="135"/>
      <c r="AC37" s="135"/>
      <c r="AD37" s="135"/>
      <c r="AE37" s="135"/>
      <c r="AF37" s="135"/>
      <c r="AG37" s="135"/>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row>
    <row r="38" spans="10:256" ht="30">
      <c r="J38" s="218"/>
      <c r="K38" s="218"/>
      <c r="N38" s="134"/>
      <c r="O38" s="134"/>
      <c r="P38" s="135"/>
      <c r="Q38" s="135"/>
      <c r="R38" s="135"/>
      <c r="S38" s="135"/>
      <c r="T38" s="135"/>
      <c r="U38" s="135"/>
      <c r="V38" s="135"/>
      <c r="W38" s="135"/>
      <c r="X38" s="135"/>
      <c r="Y38" s="135"/>
      <c r="Z38" s="135"/>
      <c r="AA38" s="135"/>
      <c r="AB38" s="135"/>
      <c r="AC38" s="135"/>
      <c r="AD38" s="135"/>
      <c r="AE38" s="135"/>
      <c r="AF38" s="135"/>
      <c r="AG38" s="135"/>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row>
    <row r="39" spans="10:256" ht="30">
      <c r="J39" s="218"/>
      <c r="K39" s="218"/>
      <c r="N39" s="134"/>
      <c r="O39" s="134"/>
      <c r="P39" s="135"/>
      <c r="Q39" s="135"/>
      <c r="R39" s="135"/>
      <c r="S39" s="135"/>
      <c r="T39" s="135"/>
      <c r="U39" s="135"/>
      <c r="V39" s="135"/>
      <c r="W39" s="135"/>
      <c r="X39" s="135"/>
      <c r="Y39" s="135"/>
      <c r="Z39" s="135"/>
      <c r="AA39" s="135"/>
      <c r="AB39" s="135"/>
      <c r="AC39" s="135"/>
      <c r="AD39" s="135"/>
      <c r="AE39" s="135"/>
      <c r="AF39" s="135"/>
      <c r="AG39" s="135"/>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row>
    <row r="40" spans="10:256" ht="30">
      <c r="J40" s="218"/>
      <c r="K40" s="218"/>
      <c r="N40" s="134"/>
      <c r="O40" s="134"/>
      <c r="P40" s="135"/>
      <c r="Q40" s="135"/>
      <c r="R40" s="135"/>
      <c r="S40" s="135"/>
      <c r="T40" s="135"/>
      <c r="U40" s="135"/>
      <c r="V40" s="135"/>
      <c r="W40" s="135"/>
      <c r="X40" s="135"/>
      <c r="Y40" s="135"/>
      <c r="Z40" s="135"/>
      <c r="AA40" s="135"/>
      <c r="AB40" s="135"/>
      <c r="AC40" s="135"/>
      <c r="AD40" s="135"/>
      <c r="AE40" s="135"/>
      <c r="AF40" s="135"/>
      <c r="AG40" s="135"/>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row>
    <row r="41" spans="10:256" ht="30">
      <c r="J41" s="218"/>
      <c r="K41" s="218"/>
      <c r="N41" s="134"/>
      <c r="O41" s="134"/>
      <c r="P41" s="135"/>
      <c r="Q41" s="135"/>
      <c r="R41" s="135"/>
      <c r="S41" s="135"/>
      <c r="T41" s="135"/>
      <c r="U41" s="135"/>
      <c r="V41" s="135"/>
      <c r="W41" s="135"/>
      <c r="X41" s="135"/>
      <c r="Y41" s="135"/>
      <c r="Z41" s="135"/>
      <c r="AA41" s="135"/>
      <c r="AB41" s="135"/>
      <c r="AC41" s="135"/>
      <c r="AD41" s="135"/>
      <c r="AE41" s="135"/>
      <c r="AF41" s="135"/>
      <c r="AG41" s="135"/>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row>
    <row r="42" spans="10:256" ht="30">
      <c r="J42" s="218"/>
      <c r="K42" s="218"/>
      <c r="N42" s="134"/>
      <c r="O42" s="134"/>
      <c r="P42" s="135"/>
      <c r="Q42" s="135"/>
      <c r="R42" s="135"/>
      <c r="S42" s="135"/>
      <c r="T42" s="135"/>
      <c r="U42" s="135"/>
      <c r="V42" s="135"/>
      <c r="W42" s="135"/>
      <c r="X42" s="135"/>
      <c r="Y42" s="135"/>
      <c r="Z42" s="135"/>
      <c r="AA42" s="135"/>
      <c r="AB42" s="135"/>
      <c r="AC42" s="135"/>
      <c r="AD42" s="135"/>
      <c r="AE42" s="135"/>
      <c r="AF42" s="135"/>
      <c r="AG42" s="135"/>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c r="IC42" s="134"/>
      <c r="ID42" s="134"/>
      <c r="IE42" s="134"/>
      <c r="IF42" s="134"/>
      <c r="IG42" s="134"/>
      <c r="IH42" s="134"/>
      <c r="II42" s="134"/>
      <c r="IJ42" s="134"/>
      <c r="IK42" s="134"/>
      <c r="IL42" s="134"/>
      <c r="IM42" s="134"/>
      <c r="IN42" s="134"/>
      <c r="IO42" s="134"/>
      <c r="IP42" s="134"/>
      <c r="IQ42" s="134"/>
      <c r="IR42" s="134"/>
      <c r="IS42" s="134"/>
      <c r="IT42" s="134"/>
      <c r="IU42" s="134"/>
      <c r="IV42" s="134"/>
    </row>
    <row r="43" spans="10:21" ht="30">
      <c r="J43" s="218"/>
      <c r="K43" s="218"/>
      <c r="N43" s="219"/>
      <c r="O43" s="219"/>
      <c r="P43" s="220"/>
      <c r="Q43" s="220"/>
      <c r="R43" s="220"/>
      <c r="S43" s="220"/>
      <c r="T43" s="220"/>
      <c r="U43" s="220"/>
    </row>
    <row r="44" spans="10:21" ht="30">
      <c r="J44" s="218"/>
      <c r="K44" s="218"/>
      <c r="N44" s="219"/>
      <c r="O44" s="219"/>
      <c r="P44" s="220"/>
      <c r="Q44" s="220"/>
      <c r="R44" s="220"/>
      <c r="S44" s="220"/>
      <c r="T44" s="220"/>
      <c r="U44" s="220"/>
    </row>
    <row r="45" spans="10:21" ht="30">
      <c r="J45" s="218"/>
      <c r="K45" s="218"/>
      <c r="N45" s="219"/>
      <c r="O45" s="219"/>
      <c r="P45" s="220"/>
      <c r="Q45" s="220"/>
      <c r="R45" s="220"/>
      <c r="S45" s="220"/>
      <c r="T45" s="220"/>
      <c r="U45" s="220"/>
    </row>
    <row r="46" spans="10:21" ht="30">
      <c r="J46" s="218"/>
      <c r="K46" s="218"/>
      <c r="N46" s="219"/>
      <c r="O46" s="219"/>
      <c r="P46" s="220"/>
      <c r="Q46" s="220"/>
      <c r="R46" s="220"/>
      <c r="S46" s="220"/>
      <c r="T46" s="220"/>
      <c r="U46" s="220"/>
    </row>
    <row r="47" spans="10:21" ht="30">
      <c r="J47" s="218"/>
      <c r="K47" s="218"/>
      <c r="N47" s="219"/>
      <c r="O47" s="219"/>
      <c r="P47" s="220"/>
      <c r="Q47" s="220"/>
      <c r="R47" s="220"/>
      <c r="S47" s="220"/>
      <c r="T47" s="220"/>
      <c r="U47" s="220"/>
    </row>
    <row r="48" spans="10:21" ht="30">
      <c r="J48" s="218"/>
      <c r="K48" s="218"/>
      <c r="N48" s="219"/>
      <c r="O48" s="219"/>
      <c r="P48" s="220"/>
      <c r="Q48" s="220"/>
      <c r="R48" s="220"/>
      <c r="S48" s="220"/>
      <c r="T48" s="220"/>
      <c r="U48" s="220"/>
    </row>
    <row r="49" spans="10:21" ht="30">
      <c r="J49" s="218"/>
      <c r="K49" s="218"/>
      <c r="N49" s="219"/>
      <c r="O49" s="219"/>
      <c r="P49" s="220"/>
      <c r="Q49" s="220"/>
      <c r="R49" s="220"/>
      <c r="S49" s="220"/>
      <c r="T49" s="220"/>
      <c r="U49" s="220"/>
    </row>
    <row r="50" spans="10:21" ht="30">
      <c r="J50" s="218"/>
      <c r="K50" s="218"/>
      <c r="N50" s="219"/>
      <c r="O50" s="219"/>
      <c r="P50" s="220"/>
      <c r="Q50" s="220"/>
      <c r="R50" s="220"/>
      <c r="S50" s="220"/>
      <c r="T50" s="220"/>
      <c r="U50" s="220"/>
    </row>
    <row r="51" spans="10:21" ht="30">
      <c r="J51" s="218"/>
      <c r="K51" s="218"/>
      <c r="N51" s="219"/>
      <c r="O51" s="219"/>
      <c r="P51" s="220"/>
      <c r="Q51" s="220"/>
      <c r="R51" s="220"/>
      <c r="S51" s="220"/>
      <c r="T51" s="220"/>
      <c r="U51" s="220"/>
    </row>
    <row r="52" spans="10:21" ht="30">
      <c r="J52" s="218"/>
      <c r="K52" s="218"/>
      <c r="N52" s="219"/>
      <c r="O52" s="219"/>
      <c r="P52" s="220"/>
      <c r="Q52" s="220"/>
      <c r="R52" s="220"/>
      <c r="S52" s="220"/>
      <c r="T52" s="220"/>
      <c r="U52" s="220"/>
    </row>
    <row r="53" spans="10:21" ht="30">
      <c r="J53" s="218"/>
      <c r="K53" s="218"/>
      <c r="N53" s="219"/>
      <c r="O53" s="219"/>
      <c r="P53" s="220"/>
      <c r="Q53" s="220"/>
      <c r="R53" s="220"/>
      <c r="S53" s="220"/>
      <c r="T53" s="220"/>
      <c r="U53" s="220"/>
    </row>
    <row r="54" spans="10:21" ht="30">
      <c r="J54" s="218"/>
      <c r="K54" s="218"/>
      <c r="N54" s="219"/>
      <c r="O54" s="219"/>
      <c r="P54" s="220"/>
      <c r="Q54" s="220"/>
      <c r="R54" s="220"/>
      <c r="S54" s="220"/>
      <c r="T54" s="220"/>
      <c r="U54" s="220"/>
    </row>
    <row r="55" spans="10:21" ht="30">
      <c r="J55" s="218"/>
      <c r="K55" s="218"/>
      <c r="N55" s="219"/>
      <c r="O55" s="219"/>
      <c r="P55" s="220"/>
      <c r="Q55" s="220"/>
      <c r="R55" s="220"/>
      <c r="S55" s="220"/>
      <c r="T55" s="220"/>
      <c r="U55" s="220"/>
    </row>
    <row r="56" spans="10:21" ht="30">
      <c r="J56" s="218"/>
      <c r="K56" s="218"/>
      <c r="N56" s="219"/>
      <c r="O56" s="219"/>
      <c r="P56" s="220"/>
      <c r="Q56" s="220"/>
      <c r="R56" s="220"/>
      <c r="S56" s="220"/>
      <c r="T56" s="220"/>
      <c r="U56" s="220"/>
    </row>
    <row r="57" spans="10:21" ht="30">
      <c r="J57" s="218"/>
      <c r="K57" s="218"/>
      <c r="N57" s="219"/>
      <c r="O57" s="219"/>
      <c r="P57" s="220"/>
      <c r="Q57" s="220"/>
      <c r="R57" s="220"/>
      <c r="S57" s="220"/>
      <c r="T57" s="220"/>
      <c r="U57" s="220"/>
    </row>
    <row r="58" spans="10:21" ht="30">
      <c r="J58" s="218"/>
      <c r="K58" s="218"/>
      <c r="N58" s="219"/>
      <c r="O58" s="219"/>
      <c r="P58" s="220"/>
      <c r="Q58" s="220"/>
      <c r="R58" s="220"/>
      <c r="S58" s="220"/>
      <c r="T58" s="220"/>
      <c r="U58" s="220"/>
    </row>
    <row r="59" spans="10:21" ht="30">
      <c r="J59" s="218"/>
      <c r="K59" s="218"/>
      <c r="N59" s="219"/>
      <c r="O59" s="219"/>
      <c r="P59" s="220"/>
      <c r="Q59" s="220"/>
      <c r="R59" s="220"/>
      <c r="S59" s="220"/>
      <c r="T59" s="220"/>
      <c r="U59" s="220"/>
    </row>
    <row r="60" spans="10:21" ht="30">
      <c r="J60" s="218"/>
      <c r="K60" s="218"/>
      <c r="N60" s="219"/>
      <c r="O60" s="219"/>
      <c r="P60" s="220"/>
      <c r="Q60" s="220"/>
      <c r="R60" s="220"/>
      <c r="S60" s="220"/>
      <c r="T60" s="220"/>
      <c r="U60" s="220"/>
    </row>
    <row r="61" spans="10:21" ht="30">
      <c r="J61" s="218"/>
      <c r="K61" s="218"/>
      <c r="N61" s="219"/>
      <c r="O61" s="219"/>
      <c r="P61" s="220"/>
      <c r="Q61" s="220"/>
      <c r="R61" s="220"/>
      <c r="S61" s="220"/>
      <c r="T61" s="220"/>
      <c r="U61" s="220"/>
    </row>
    <row r="62" spans="10:21" ht="30">
      <c r="J62" s="218"/>
      <c r="K62" s="218"/>
      <c r="N62" s="219"/>
      <c r="O62" s="219"/>
      <c r="P62" s="220"/>
      <c r="Q62" s="220"/>
      <c r="R62" s="220"/>
      <c r="S62" s="220"/>
      <c r="T62" s="220"/>
      <c r="U62" s="220"/>
    </row>
    <row r="63" spans="10:21" ht="30">
      <c r="J63" s="218"/>
      <c r="K63" s="218"/>
      <c r="N63" s="219"/>
      <c r="O63" s="219"/>
      <c r="P63" s="220"/>
      <c r="Q63" s="220"/>
      <c r="R63" s="220"/>
      <c r="S63" s="220"/>
      <c r="T63" s="220"/>
      <c r="U63" s="220"/>
    </row>
    <row r="64" spans="10:21" ht="30">
      <c r="J64" s="218"/>
      <c r="K64" s="218"/>
      <c r="N64" s="219"/>
      <c r="O64" s="219"/>
      <c r="P64" s="220"/>
      <c r="Q64" s="220"/>
      <c r="R64" s="220"/>
      <c r="S64" s="220"/>
      <c r="T64" s="220"/>
      <c r="U64" s="220"/>
    </row>
    <row r="65" spans="10:21" ht="30">
      <c r="J65" s="218"/>
      <c r="K65" s="218"/>
      <c r="N65" s="219"/>
      <c r="O65" s="219"/>
      <c r="P65" s="220"/>
      <c r="Q65" s="220"/>
      <c r="R65" s="220"/>
      <c r="S65" s="220"/>
      <c r="T65" s="220"/>
      <c r="U65" s="220"/>
    </row>
    <row r="66" spans="10:21" ht="30">
      <c r="J66" s="218"/>
      <c r="K66" s="218"/>
      <c r="N66" s="219"/>
      <c r="O66" s="219"/>
      <c r="P66" s="220"/>
      <c r="Q66" s="220"/>
      <c r="R66" s="220"/>
      <c r="S66" s="220"/>
      <c r="T66" s="220"/>
      <c r="U66" s="220"/>
    </row>
    <row r="67" spans="10:21" ht="30">
      <c r="J67" s="218"/>
      <c r="K67" s="218"/>
      <c r="N67" s="219"/>
      <c r="O67" s="219"/>
      <c r="P67" s="220"/>
      <c r="Q67" s="220"/>
      <c r="R67" s="220"/>
      <c r="S67" s="220"/>
      <c r="T67" s="220"/>
      <c r="U67" s="220"/>
    </row>
    <row r="68" spans="10:21" ht="30">
      <c r="J68" s="218"/>
      <c r="K68" s="218"/>
      <c r="N68" s="219"/>
      <c r="O68" s="219"/>
      <c r="P68" s="220"/>
      <c r="Q68" s="220"/>
      <c r="R68" s="220"/>
      <c r="S68" s="220"/>
      <c r="T68" s="220"/>
      <c r="U68" s="220"/>
    </row>
    <row r="69" spans="10:21" ht="30">
      <c r="J69" s="218"/>
      <c r="K69" s="218"/>
      <c r="N69" s="219"/>
      <c r="O69" s="219"/>
      <c r="P69" s="220"/>
      <c r="Q69" s="220"/>
      <c r="R69" s="220"/>
      <c r="S69" s="220"/>
      <c r="T69" s="220"/>
      <c r="U69" s="220"/>
    </row>
    <row r="70" spans="10:21" ht="30">
      <c r="J70" s="218"/>
      <c r="K70" s="218"/>
      <c r="N70" s="219"/>
      <c r="O70" s="219"/>
      <c r="P70" s="220"/>
      <c r="Q70" s="220"/>
      <c r="R70" s="220"/>
      <c r="S70" s="220"/>
      <c r="T70" s="220"/>
      <c r="U70" s="220"/>
    </row>
    <row r="71" spans="10:21" ht="30">
      <c r="J71" s="218"/>
      <c r="K71" s="218"/>
      <c r="N71" s="219"/>
      <c r="O71" s="219"/>
      <c r="P71" s="220"/>
      <c r="Q71" s="220"/>
      <c r="R71" s="220"/>
      <c r="S71" s="220"/>
      <c r="T71" s="220"/>
      <c r="U71" s="220"/>
    </row>
    <row r="72" spans="10:21" ht="30">
      <c r="J72" s="218"/>
      <c r="K72" s="218"/>
      <c r="N72" s="219"/>
      <c r="O72" s="219"/>
      <c r="P72" s="220"/>
      <c r="Q72" s="220"/>
      <c r="R72" s="220"/>
      <c r="S72" s="220"/>
      <c r="T72" s="220"/>
      <c r="U72" s="220"/>
    </row>
    <row r="73" spans="10:21" ht="30">
      <c r="J73" s="218"/>
      <c r="K73" s="218"/>
      <c r="N73" s="219"/>
      <c r="O73" s="219"/>
      <c r="P73" s="220"/>
      <c r="Q73" s="220"/>
      <c r="R73" s="220"/>
      <c r="S73" s="220"/>
      <c r="T73" s="220"/>
      <c r="U73" s="220"/>
    </row>
    <row r="74" spans="10:21" ht="30">
      <c r="J74" s="218"/>
      <c r="K74" s="218"/>
      <c r="N74" s="219"/>
      <c r="O74" s="219"/>
      <c r="P74" s="220"/>
      <c r="Q74" s="220"/>
      <c r="R74" s="220"/>
      <c r="S74" s="220"/>
      <c r="T74" s="220"/>
      <c r="U74" s="220"/>
    </row>
    <row r="75" spans="10:21" ht="30">
      <c r="J75" s="218"/>
      <c r="K75" s="218"/>
      <c r="N75" s="219"/>
      <c r="O75" s="219"/>
      <c r="P75" s="220"/>
      <c r="Q75" s="220"/>
      <c r="R75" s="220"/>
      <c r="S75" s="220"/>
      <c r="T75" s="220"/>
      <c r="U75" s="220"/>
    </row>
    <row r="76" spans="10:21" ht="30">
      <c r="J76" s="218"/>
      <c r="K76" s="218"/>
      <c r="N76" s="219"/>
      <c r="O76" s="219"/>
      <c r="P76" s="220"/>
      <c r="Q76" s="220"/>
      <c r="R76" s="220"/>
      <c r="S76" s="220"/>
      <c r="T76" s="220"/>
      <c r="U76" s="220"/>
    </row>
    <row r="77" spans="10:21" ht="30">
      <c r="J77" s="218"/>
      <c r="K77" s="218"/>
      <c r="N77" s="219"/>
      <c r="O77" s="219"/>
      <c r="P77" s="220"/>
      <c r="Q77" s="220"/>
      <c r="R77" s="220"/>
      <c r="S77" s="220"/>
      <c r="T77" s="220"/>
      <c r="U77" s="220"/>
    </row>
    <row r="78" spans="10:21" ht="30">
      <c r="J78" s="218"/>
      <c r="K78" s="218"/>
      <c r="N78" s="219"/>
      <c r="O78" s="219"/>
      <c r="P78" s="220"/>
      <c r="Q78" s="220"/>
      <c r="R78" s="220"/>
      <c r="S78" s="220"/>
      <c r="T78" s="220"/>
      <c r="U78" s="220"/>
    </row>
    <row r="79" spans="10:21" ht="30">
      <c r="J79" s="218"/>
      <c r="K79" s="218"/>
      <c r="N79" s="219"/>
      <c r="O79" s="219"/>
      <c r="P79" s="220"/>
      <c r="Q79" s="220"/>
      <c r="R79" s="220"/>
      <c r="S79" s="220"/>
      <c r="T79" s="220"/>
      <c r="U79" s="220"/>
    </row>
    <row r="80" spans="10:21" ht="30">
      <c r="J80" s="218"/>
      <c r="K80" s="218"/>
      <c r="N80" s="219"/>
      <c r="O80" s="219"/>
      <c r="P80" s="220"/>
      <c r="Q80" s="220"/>
      <c r="R80" s="220"/>
      <c r="S80" s="220"/>
      <c r="T80" s="220"/>
      <c r="U80" s="220"/>
    </row>
    <row r="81" spans="10:21" ht="30">
      <c r="J81" s="218"/>
      <c r="K81" s="218"/>
      <c r="N81" s="219"/>
      <c r="O81" s="219"/>
      <c r="P81" s="220"/>
      <c r="Q81" s="220"/>
      <c r="R81" s="220"/>
      <c r="S81" s="220"/>
      <c r="T81" s="220"/>
      <c r="U81" s="220"/>
    </row>
    <row r="82" spans="10:21" ht="30">
      <c r="J82" s="218"/>
      <c r="K82" s="218"/>
      <c r="N82" s="219"/>
      <c r="O82" s="219"/>
      <c r="P82" s="220"/>
      <c r="Q82" s="220"/>
      <c r="R82" s="220"/>
      <c r="S82" s="220"/>
      <c r="T82" s="220"/>
      <c r="U82" s="220"/>
    </row>
    <row r="83" spans="10:21" ht="30">
      <c r="J83" s="218"/>
      <c r="K83" s="218"/>
      <c r="N83" s="219"/>
      <c r="O83" s="219"/>
      <c r="P83" s="220"/>
      <c r="Q83" s="220"/>
      <c r="R83" s="220"/>
      <c r="S83" s="220"/>
      <c r="T83" s="220"/>
      <c r="U83" s="220"/>
    </row>
    <row r="84" spans="10:21" ht="30">
      <c r="J84" s="218"/>
      <c r="K84" s="221"/>
      <c r="N84" s="219"/>
      <c r="O84" s="219"/>
      <c r="P84" s="220"/>
      <c r="Q84" s="220"/>
      <c r="R84" s="220"/>
      <c r="S84" s="220"/>
      <c r="T84" s="220"/>
      <c r="U84" s="220"/>
    </row>
    <row r="85" spans="10:21" ht="30">
      <c r="J85" s="218"/>
      <c r="K85" s="218"/>
      <c r="N85" s="219"/>
      <c r="O85" s="219"/>
      <c r="P85" s="220"/>
      <c r="Q85" s="220"/>
      <c r="R85" s="220"/>
      <c r="S85" s="220"/>
      <c r="T85" s="220"/>
      <c r="U85" s="220"/>
    </row>
    <row r="86" spans="10:21" ht="30">
      <c r="J86" s="218"/>
      <c r="K86" s="218"/>
      <c r="N86" s="219"/>
      <c r="O86" s="219"/>
      <c r="P86" s="220"/>
      <c r="Q86" s="220"/>
      <c r="R86" s="220"/>
      <c r="S86" s="220"/>
      <c r="T86" s="220"/>
      <c r="U86" s="220"/>
    </row>
    <row r="87" spans="10:21" ht="30">
      <c r="J87" s="218"/>
      <c r="K87" s="218"/>
      <c r="N87" s="219"/>
      <c r="O87" s="219"/>
      <c r="P87" s="220"/>
      <c r="Q87" s="220"/>
      <c r="R87" s="220"/>
      <c r="S87" s="220"/>
      <c r="T87" s="220"/>
      <c r="U87" s="220"/>
    </row>
    <row r="88" spans="10:21" ht="30">
      <c r="J88" s="218"/>
      <c r="K88" s="218"/>
      <c r="N88" s="219"/>
      <c r="O88" s="219"/>
      <c r="P88" s="220"/>
      <c r="Q88" s="220"/>
      <c r="R88" s="220"/>
      <c r="S88" s="220"/>
      <c r="T88" s="220"/>
      <c r="U88" s="220"/>
    </row>
    <row r="89" spans="10:21" ht="30">
      <c r="J89" s="218"/>
      <c r="K89" s="218"/>
      <c r="N89" s="219"/>
      <c r="O89" s="219"/>
      <c r="P89" s="220"/>
      <c r="Q89" s="220"/>
      <c r="R89" s="220"/>
      <c r="S89" s="220"/>
      <c r="T89" s="220"/>
      <c r="U89" s="220"/>
    </row>
    <row r="90" spans="10:21" ht="30">
      <c r="J90" s="218"/>
      <c r="K90" s="218"/>
      <c r="N90" s="219"/>
      <c r="O90" s="219"/>
      <c r="P90" s="220"/>
      <c r="Q90" s="220"/>
      <c r="R90" s="220"/>
      <c r="S90" s="220"/>
      <c r="T90" s="220"/>
      <c r="U90" s="220"/>
    </row>
    <row r="91" spans="10:21" ht="30">
      <c r="J91" s="218"/>
      <c r="K91" s="218"/>
      <c r="N91" s="219"/>
      <c r="O91" s="219"/>
      <c r="P91" s="220"/>
      <c r="Q91" s="220"/>
      <c r="R91" s="220"/>
      <c r="S91" s="220"/>
      <c r="T91" s="220"/>
      <c r="U91" s="220"/>
    </row>
    <row r="92" spans="10:21" ht="30">
      <c r="J92" s="218"/>
      <c r="K92" s="218"/>
      <c r="N92" s="219"/>
      <c r="O92" s="219"/>
      <c r="P92" s="220"/>
      <c r="Q92" s="220"/>
      <c r="R92" s="220"/>
      <c r="S92" s="220"/>
      <c r="T92" s="220"/>
      <c r="U92" s="220"/>
    </row>
    <row r="93" spans="10:21" ht="30">
      <c r="J93" s="218"/>
      <c r="K93" s="218"/>
      <c r="N93" s="219"/>
      <c r="O93" s="219"/>
      <c r="P93" s="220"/>
      <c r="Q93" s="220"/>
      <c r="R93" s="220"/>
      <c r="S93" s="220"/>
      <c r="T93" s="220"/>
      <c r="U93" s="220"/>
    </row>
    <row r="94" spans="10:21" ht="30">
      <c r="J94" s="218"/>
      <c r="K94" s="218"/>
      <c r="N94" s="219"/>
      <c r="O94" s="219"/>
      <c r="P94" s="220"/>
      <c r="Q94" s="220"/>
      <c r="R94" s="220"/>
      <c r="S94" s="220"/>
      <c r="T94" s="220"/>
      <c r="U94" s="220"/>
    </row>
    <row r="95" spans="10:21" ht="30">
      <c r="J95" s="218"/>
      <c r="K95" s="218"/>
      <c r="N95" s="219"/>
      <c r="O95" s="219"/>
      <c r="P95" s="220"/>
      <c r="Q95" s="220"/>
      <c r="R95" s="220"/>
      <c r="S95" s="220"/>
      <c r="T95" s="220"/>
      <c r="U95" s="220"/>
    </row>
    <row r="96" spans="10:21" ht="30">
      <c r="J96" s="218"/>
      <c r="K96" s="218"/>
      <c r="N96" s="219"/>
      <c r="O96" s="219"/>
      <c r="P96" s="220"/>
      <c r="Q96" s="220"/>
      <c r="R96" s="220"/>
      <c r="S96" s="220"/>
      <c r="T96" s="220"/>
      <c r="U96" s="220"/>
    </row>
    <row r="97" spans="10:21" ht="30">
      <c r="J97" s="218"/>
      <c r="K97" s="218"/>
      <c r="N97" s="219"/>
      <c r="O97" s="219"/>
      <c r="P97" s="220"/>
      <c r="Q97" s="220"/>
      <c r="R97" s="220"/>
      <c r="S97" s="220"/>
      <c r="T97" s="220"/>
      <c r="U97" s="220"/>
    </row>
    <row r="98" spans="10:21" ht="30">
      <c r="J98" s="218"/>
      <c r="K98" s="218"/>
      <c r="N98" s="219"/>
      <c r="O98" s="219"/>
      <c r="P98" s="220"/>
      <c r="Q98" s="220"/>
      <c r="R98" s="220"/>
      <c r="S98" s="220"/>
      <c r="T98" s="220"/>
      <c r="U98" s="220"/>
    </row>
    <row r="99" spans="10:21" ht="30">
      <c r="J99" s="218"/>
      <c r="K99" s="218"/>
      <c r="N99" s="219"/>
      <c r="O99" s="219"/>
      <c r="P99" s="220"/>
      <c r="Q99" s="220"/>
      <c r="R99" s="220"/>
      <c r="S99" s="220"/>
      <c r="T99" s="220"/>
      <c r="U99" s="220"/>
    </row>
    <row r="100" spans="10:21" ht="30">
      <c r="J100" s="218"/>
      <c r="K100" s="218"/>
      <c r="N100" s="219"/>
      <c r="O100" s="219"/>
      <c r="P100" s="220"/>
      <c r="Q100" s="220"/>
      <c r="R100" s="220"/>
      <c r="S100" s="220"/>
      <c r="T100" s="220"/>
      <c r="U100" s="220"/>
    </row>
    <row r="101" spans="10:21" ht="30">
      <c r="J101" s="218"/>
      <c r="K101" s="218"/>
      <c r="N101" s="219"/>
      <c r="O101" s="219"/>
      <c r="P101" s="220"/>
      <c r="Q101" s="220"/>
      <c r="R101" s="220"/>
      <c r="S101" s="220"/>
      <c r="T101" s="220"/>
      <c r="U101" s="220"/>
    </row>
    <row r="102" spans="10:21" ht="30">
      <c r="J102" s="218"/>
      <c r="K102" s="218"/>
      <c r="N102" s="219"/>
      <c r="O102" s="219"/>
      <c r="P102" s="220"/>
      <c r="Q102" s="220"/>
      <c r="R102" s="220"/>
      <c r="S102" s="220"/>
      <c r="T102" s="220"/>
      <c r="U102" s="220"/>
    </row>
    <row r="103" spans="10:21" ht="30">
      <c r="J103" s="218"/>
      <c r="K103" s="218"/>
      <c r="N103" s="219"/>
      <c r="O103" s="219"/>
      <c r="P103" s="220"/>
      <c r="Q103" s="220"/>
      <c r="R103" s="220"/>
      <c r="S103" s="220"/>
      <c r="T103" s="220"/>
      <c r="U103" s="220"/>
    </row>
    <row r="104" spans="10:21" ht="30">
      <c r="J104" s="218"/>
      <c r="K104" s="218"/>
      <c r="N104" s="219"/>
      <c r="O104" s="219"/>
      <c r="P104" s="220"/>
      <c r="Q104" s="220"/>
      <c r="R104" s="220"/>
      <c r="S104" s="220"/>
      <c r="T104" s="220"/>
      <c r="U104" s="220"/>
    </row>
    <row r="105" spans="10:21" ht="30">
      <c r="J105" s="218"/>
      <c r="K105" s="218"/>
      <c r="N105" s="219"/>
      <c r="O105" s="219"/>
      <c r="P105" s="220"/>
      <c r="Q105" s="220"/>
      <c r="R105" s="220"/>
      <c r="S105" s="220"/>
      <c r="T105" s="220"/>
      <c r="U105" s="220"/>
    </row>
    <row r="106" spans="10:21" ht="30">
      <c r="J106" s="218"/>
      <c r="K106" s="218"/>
      <c r="N106" s="219"/>
      <c r="O106" s="219"/>
      <c r="P106" s="220"/>
      <c r="Q106" s="220"/>
      <c r="R106" s="220"/>
      <c r="S106" s="220"/>
      <c r="T106" s="220"/>
      <c r="U106" s="220"/>
    </row>
    <row r="107" spans="10:21" ht="30">
      <c r="J107" s="218"/>
      <c r="K107" s="218"/>
      <c r="N107" s="219"/>
      <c r="O107" s="219"/>
      <c r="P107" s="220"/>
      <c r="Q107" s="220"/>
      <c r="R107" s="220"/>
      <c r="S107" s="220"/>
      <c r="T107" s="220"/>
      <c r="U107" s="220"/>
    </row>
    <row r="108" spans="10:21" ht="30">
      <c r="J108" s="218"/>
      <c r="K108" s="218"/>
      <c r="N108" s="219"/>
      <c r="O108" s="219"/>
      <c r="P108" s="220"/>
      <c r="Q108" s="220"/>
      <c r="R108" s="220"/>
      <c r="S108" s="220"/>
      <c r="T108" s="220"/>
      <c r="U108" s="220"/>
    </row>
    <row r="109" spans="10:21" ht="30">
      <c r="J109" s="218"/>
      <c r="K109" s="218"/>
      <c r="N109" s="219"/>
      <c r="O109" s="219"/>
      <c r="P109" s="220"/>
      <c r="Q109" s="220"/>
      <c r="R109" s="220"/>
      <c r="S109" s="220"/>
      <c r="T109" s="220"/>
      <c r="U109" s="220"/>
    </row>
    <row r="110" spans="10:21" ht="30">
      <c r="J110" s="218"/>
      <c r="K110" s="218"/>
      <c r="N110" s="219"/>
      <c r="O110" s="219"/>
      <c r="P110" s="220"/>
      <c r="Q110" s="220"/>
      <c r="R110" s="220"/>
      <c r="S110" s="220"/>
      <c r="T110" s="220"/>
      <c r="U110" s="220"/>
    </row>
    <row r="111" spans="10:21" ht="30">
      <c r="J111" s="218"/>
      <c r="K111" s="218"/>
      <c r="N111" s="219"/>
      <c r="O111" s="219"/>
      <c r="P111" s="220"/>
      <c r="Q111" s="220"/>
      <c r="R111" s="220"/>
      <c r="S111" s="220"/>
      <c r="T111" s="220"/>
      <c r="U111" s="220"/>
    </row>
    <row r="112" spans="10:21" ht="30">
      <c r="J112" s="218"/>
      <c r="K112" s="218"/>
      <c r="N112" s="219"/>
      <c r="O112" s="219"/>
      <c r="P112" s="220"/>
      <c r="Q112" s="220"/>
      <c r="R112" s="220"/>
      <c r="S112" s="220"/>
      <c r="T112" s="220"/>
      <c r="U112" s="220"/>
    </row>
    <row r="113" spans="10:21" ht="30">
      <c r="J113" s="218"/>
      <c r="K113" s="218"/>
      <c r="N113" s="219"/>
      <c r="O113" s="219"/>
      <c r="P113" s="220"/>
      <c r="Q113" s="220"/>
      <c r="R113" s="220"/>
      <c r="S113" s="220"/>
      <c r="T113" s="220"/>
      <c r="U113" s="220"/>
    </row>
    <row r="114" spans="10:21" ht="30">
      <c r="J114" s="218"/>
      <c r="K114" s="218"/>
      <c r="N114" s="219"/>
      <c r="O114" s="219"/>
      <c r="P114" s="220"/>
      <c r="Q114" s="220"/>
      <c r="R114" s="220"/>
      <c r="S114" s="220"/>
      <c r="T114" s="220"/>
      <c r="U114" s="220"/>
    </row>
    <row r="115" spans="10:21" ht="30">
      <c r="J115" s="218"/>
      <c r="K115" s="218"/>
      <c r="N115" s="219"/>
      <c r="O115" s="219"/>
      <c r="P115" s="220"/>
      <c r="Q115" s="220"/>
      <c r="R115" s="220"/>
      <c r="S115" s="220"/>
      <c r="T115" s="220"/>
      <c r="U115" s="220"/>
    </row>
    <row r="116" spans="10:21" ht="30">
      <c r="J116" s="218"/>
      <c r="K116" s="218"/>
      <c r="N116" s="219"/>
      <c r="O116" s="219"/>
      <c r="P116" s="220"/>
      <c r="Q116" s="220"/>
      <c r="R116" s="220"/>
      <c r="S116" s="220"/>
      <c r="T116" s="220"/>
      <c r="U116" s="220"/>
    </row>
    <row r="117" spans="10:21" ht="30">
      <c r="J117" s="218"/>
      <c r="K117" s="218"/>
      <c r="N117" s="219"/>
      <c r="O117" s="219"/>
      <c r="P117" s="220"/>
      <c r="Q117" s="220"/>
      <c r="R117" s="220"/>
      <c r="S117" s="220"/>
      <c r="T117" s="220"/>
      <c r="U117" s="220"/>
    </row>
    <row r="118" spans="10:21" ht="30">
      <c r="J118" s="218"/>
      <c r="K118" s="218"/>
      <c r="N118" s="219"/>
      <c r="O118" s="219"/>
      <c r="P118" s="220"/>
      <c r="Q118" s="220"/>
      <c r="R118" s="220"/>
      <c r="S118" s="220"/>
      <c r="T118" s="220"/>
      <c r="U118" s="220"/>
    </row>
    <row r="119" spans="10:21" ht="30">
      <c r="J119" s="218"/>
      <c r="K119" s="218"/>
      <c r="N119" s="219"/>
      <c r="O119" s="219"/>
      <c r="P119" s="220"/>
      <c r="Q119" s="220"/>
      <c r="R119" s="220"/>
      <c r="S119" s="220"/>
      <c r="T119" s="220"/>
      <c r="U119" s="220"/>
    </row>
    <row r="120" spans="10:21" ht="30">
      <c r="J120" s="218"/>
      <c r="K120" s="218"/>
      <c r="N120" s="219"/>
      <c r="O120" s="219"/>
      <c r="P120" s="220"/>
      <c r="Q120" s="220"/>
      <c r="R120" s="220"/>
      <c r="S120" s="220"/>
      <c r="T120" s="220"/>
      <c r="U120" s="220"/>
    </row>
    <row r="121" spans="10:21" ht="30">
      <c r="J121" s="218"/>
      <c r="K121" s="218"/>
      <c r="N121" s="219"/>
      <c r="O121" s="219"/>
      <c r="P121" s="220"/>
      <c r="Q121" s="220"/>
      <c r="R121" s="220"/>
      <c r="S121" s="220"/>
      <c r="T121" s="220"/>
      <c r="U121" s="220"/>
    </row>
    <row r="122" spans="10:21" ht="30">
      <c r="J122" s="218"/>
      <c r="K122" s="218"/>
      <c r="N122" s="219"/>
      <c r="O122" s="219"/>
      <c r="P122" s="220"/>
      <c r="Q122" s="220"/>
      <c r="R122" s="220"/>
      <c r="S122" s="220"/>
      <c r="T122" s="220"/>
      <c r="U122" s="220"/>
    </row>
    <row r="123" spans="10:21" ht="30">
      <c r="J123" s="218"/>
      <c r="K123" s="218"/>
      <c r="N123" s="219"/>
      <c r="O123" s="219"/>
      <c r="P123" s="220"/>
      <c r="Q123" s="220"/>
      <c r="R123" s="220"/>
      <c r="S123" s="220"/>
      <c r="T123" s="220"/>
      <c r="U123" s="220"/>
    </row>
    <row r="124" spans="10:21" ht="30">
      <c r="J124" s="218"/>
      <c r="K124" s="218"/>
      <c r="N124" s="219"/>
      <c r="O124" s="219"/>
      <c r="P124" s="220"/>
      <c r="Q124" s="220"/>
      <c r="R124" s="220"/>
      <c r="S124" s="220"/>
      <c r="T124" s="220"/>
      <c r="U124" s="220"/>
    </row>
    <row r="125" spans="10:21" ht="30">
      <c r="J125" s="218"/>
      <c r="K125" s="218"/>
      <c r="N125" s="219"/>
      <c r="O125" s="219"/>
      <c r="P125" s="220"/>
      <c r="Q125" s="220"/>
      <c r="R125" s="220"/>
      <c r="S125" s="220"/>
      <c r="T125" s="220"/>
      <c r="U125" s="220"/>
    </row>
    <row r="126" spans="10:21" ht="30">
      <c r="J126" s="218"/>
      <c r="K126" s="218"/>
      <c r="N126" s="219"/>
      <c r="O126" s="219"/>
      <c r="P126" s="220"/>
      <c r="Q126" s="220"/>
      <c r="R126" s="220"/>
      <c r="S126" s="220"/>
      <c r="T126" s="220"/>
      <c r="U126" s="220"/>
    </row>
    <row r="127" spans="10:21" ht="30">
      <c r="J127" s="218"/>
      <c r="K127" s="218"/>
      <c r="N127" s="219"/>
      <c r="O127" s="219"/>
      <c r="P127" s="220"/>
      <c r="Q127" s="220"/>
      <c r="R127" s="220"/>
      <c r="S127" s="220"/>
      <c r="T127" s="220"/>
      <c r="U127" s="220"/>
    </row>
    <row r="128" spans="10:21" ht="30">
      <c r="J128" s="218"/>
      <c r="K128" s="218"/>
      <c r="N128" s="219"/>
      <c r="O128" s="219"/>
      <c r="P128" s="220"/>
      <c r="Q128" s="220"/>
      <c r="R128" s="220"/>
      <c r="S128" s="220"/>
      <c r="T128" s="220"/>
      <c r="U128" s="220"/>
    </row>
    <row r="129" spans="10:21" ht="30">
      <c r="J129" s="218"/>
      <c r="K129" s="218"/>
      <c r="N129" s="219"/>
      <c r="O129" s="219"/>
      <c r="P129" s="220"/>
      <c r="Q129" s="220"/>
      <c r="R129" s="220"/>
      <c r="S129" s="220"/>
      <c r="T129" s="220"/>
      <c r="U129" s="220"/>
    </row>
    <row r="130" spans="10:21" ht="30">
      <c r="J130" s="218"/>
      <c r="K130" s="218"/>
      <c r="N130" s="219"/>
      <c r="O130" s="219"/>
      <c r="P130" s="220"/>
      <c r="Q130" s="220"/>
      <c r="R130" s="220"/>
      <c r="S130" s="220"/>
      <c r="T130" s="220"/>
      <c r="U130" s="220"/>
    </row>
    <row r="131" spans="10:21" ht="30">
      <c r="J131" s="218"/>
      <c r="K131" s="218"/>
      <c r="N131" s="219"/>
      <c r="O131" s="219"/>
      <c r="P131" s="220"/>
      <c r="Q131" s="220"/>
      <c r="R131" s="220"/>
      <c r="S131" s="220"/>
      <c r="T131" s="220"/>
      <c r="U131" s="220"/>
    </row>
    <row r="132" spans="10:21" ht="30">
      <c r="J132" s="218"/>
      <c r="K132" s="218"/>
      <c r="N132" s="219"/>
      <c r="O132" s="219"/>
      <c r="P132" s="220"/>
      <c r="Q132" s="220"/>
      <c r="R132" s="220"/>
      <c r="S132" s="220"/>
      <c r="T132" s="220"/>
      <c r="U132" s="220"/>
    </row>
    <row r="133" spans="10:21" ht="30">
      <c r="J133" s="218"/>
      <c r="K133" s="218"/>
      <c r="N133" s="219"/>
      <c r="O133" s="219"/>
      <c r="P133" s="220"/>
      <c r="Q133" s="220"/>
      <c r="R133" s="220"/>
      <c r="S133" s="220"/>
      <c r="T133" s="220"/>
      <c r="U133" s="220"/>
    </row>
    <row r="134" spans="10:21" ht="30">
      <c r="J134" s="218"/>
      <c r="K134" s="218"/>
      <c r="N134" s="219"/>
      <c r="O134" s="219"/>
      <c r="P134" s="220"/>
      <c r="Q134" s="220"/>
      <c r="R134" s="220"/>
      <c r="S134" s="220"/>
      <c r="T134" s="220"/>
      <c r="U134" s="220"/>
    </row>
    <row r="135" spans="10:21" ht="30">
      <c r="J135" s="218"/>
      <c r="K135" s="218"/>
      <c r="N135" s="219"/>
      <c r="O135" s="219"/>
      <c r="P135" s="220"/>
      <c r="Q135" s="220"/>
      <c r="R135" s="220"/>
      <c r="S135" s="220"/>
      <c r="T135" s="220"/>
      <c r="U135" s="220"/>
    </row>
    <row r="136" spans="10:21" ht="30">
      <c r="J136" s="218"/>
      <c r="K136" s="218"/>
      <c r="N136" s="219"/>
      <c r="O136" s="219"/>
      <c r="P136" s="220"/>
      <c r="Q136" s="220"/>
      <c r="R136" s="220"/>
      <c r="S136" s="220"/>
      <c r="T136" s="220"/>
      <c r="U136" s="220"/>
    </row>
    <row r="137" spans="10:21" ht="30">
      <c r="J137" s="218"/>
      <c r="K137" s="218"/>
      <c r="N137" s="219"/>
      <c r="O137" s="219"/>
      <c r="P137" s="220"/>
      <c r="Q137" s="220"/>
      <c r="R137" s="220"/>
      <c r="S137" s="220"/>
      <c r="T137" s="220"/>
      <c r="U137" s="220"/>
    </row>
    <row r="138" spans="10:21" ht="30">
      <c r="J138" s="218"/>
      <c r="K138" s="218"/>
      <c r="N138" s="219"/>
      <c r="O138" s="219"/>
      <c r="P138" s="220"/>
      <c r="Q138" s="220"/>
      <c r="R138" s="220"/>
      <c r="S138" s="220"/>
      <c r="T138" s="220"/>
      <c r="U138" s="220"/>
    </row>
    <row r="139" spans="10:21" ht="30">
      <c r="J139" s="218"/>
      <c r="K139" s="218"/>
      <c r="N139" s="219"/>
      <c r="O139" s="219"/>
      <c r="P139" s="220"/>
      <c r="Q139" s="220"/>
      <c r="R139" s="220"/>
      <c r="S139" s="220"/>
      <c r="T139" s="220"/>
      <c r="U139" s="220"/>
    </row>
    <row r="140" spans="10:21" ht="30">
      <c r="J140" s="218"/>
      <c r="K140" s="218"/>
      <c r="N140" s="219"/>
      <c r="O140" s="219"/>
      <c r="P140" s="220"/>
      <c r="Q140" s="220"/>
      <c r="R140" s="220"/>
      <c r="S140" s="220"/>
      <c r="T140" s="220"/>
      <c r="U140" s="220"/>
    </row>
    <row r="141" spans="10:21" ht="30">
      <c r="J141" s="218"/>
      <c r="K141" s="218"/>
      <c r="N141" s="219"/>
      <c r="O141" s="219"/>
      <c r="P141" s="220"/>
      <c r="Q141" s="220"/>
      <c r="R141" s="220"/>
      <c r="S141" s="220"/>
      <c r="T141" s="220"/>
      <c r="U141" s="220"/>
    </row>
    <row r="142" spans="10:21" ht="30">
      <c r="J142" s="218"/>
      <c r="K142" s="218"/>
      <c r="N142" s="219"/>
      <c r="O142" s="219"/>
      <c r="P142" s="220"/>
      <c r="Q142" s="220"/>
      <c r="R142" s="220"/>
      <c r="S142" s="220"/>
      <c r="T142" s="220"/>
      <c r="U142" s="220"/>
    </row>
    <row r="143" spans="10:21" ht="30">
      <c r="J143" s="218"/>
      <c r="K143" s="218"/>
      <c r="N143" s="219"/>
      <c r="O143" s="219"/>
      <c r="P143" s="220"/>
      <c r="Q143" s="220"/>
      <c r="R143" s="220"/>
      <c r="S143" s="220"/>
      <c r="T143" s="220"/>
      <c r="U143" s="220"/>
    </row>
    <row r="144" spans="10:21" ht="30">
      <c r="J144" s="218"/>
      <c r="K144" s="218"/>
      <c r="N144" s="219"/>
      <c r="O144" s="219"/>
      <c r="P144" s="220"/>
      <c r="Q144" s="220"/>
      <c r="R144" s="220"/>
      <c r="S144" s="220"/>
      <c r="T144" s="220"/>
      <c r="U144" s="220"/>
    </row>
    <row r="145" spans="10:21" ht="30">
      <c r="J145" s="218"/>
      <c r="K145" s="218"/>
      <c r="N145" s="219"/>
      <c r="O145" s="219"/>
      <c r="P145" s="220"/>
      <c r="Q145" s="220"/>
      <c r="R145" s="220"/>
      <c r="S145" s="220"/>
      <c r="T145" s="220"/>
      <c r="U145" s="220"/>
    </row>
    <row r="146" spans="10:21" ht="30">
      <c r="J146" s="218"/>
      <c r="K146" s="218"/>
      <c r="N146" s="219"/>
      <c r="O146" s="219"/>
      <c r="P146" s="220"/>
      <c r="Q146" s="220"/>
      <c r="R146" s="220"/>
      <c r="S146" s="220"/>
      <c r="T146" s="220"/>
      <c r="U146" s="220"/>
    </row>
    <row r="147" spans="10:21" ht="30">
      <c r="J147" s="218"/>
      <c r="K147" s="218"/>
      <c r="N147" s="219"/>
      <c r="O147" s="219"/>
      <c r="P147" s="220"/>
      <c r="Q147" s="220"/>
      <c r="R147" s="220"/>
      <c r="S147" s="220"/>
      <c r="T147" s="220"/>
      <c r="U147" s="220"/>
    </row>
    <row r="148" spans="10:21" ht="30">
      <c r="J148" s="218"/>
      <c r="K148" s="218"/>
      <c r="N148" s="219"/>
      <c r="O148" s="219"/>
      <c r="P148" s="220"/>
      <c r="Q148" s="220"/>
      <c r="R148" s="220"/>
      <c r="S148" s="220"/>
      <c r="T148" s="220"/>
      <c r="U148" s="220"/>
    </row>
    <row r="149" spans="10:21" ht="30">
      <c r="J149" s="218"/>
      <c r="K149" s="218"/>
      <c r="N149" s="219"/>
      <c r="O149" s="219"/>
      <c r="P149" s="220"/>
      <c r="Q149" s="220"/>
      <c r="R149" s="220"/>
      <c r="S149" s="220"/>
      <c r="T149" s="220"/>
      <c r="U149" s="220"/>
    </row>
    <row r="150" spans="10:21" ht="30">
      <c r="J150" s="218"/>
      <c r="K150" s="218"/>
      <c r="N150" s="219"/>
      <c r="O150" s="219"/>
      <c r="P150" s="220"/>
      <c r="Q150" s="220"/>
      <c r="R150" s="220"/>
      <c r="S150" s="220"/>
      <c r="T150" s="220"/>
      <c r="U150" s="220"/>
    </row>
    <row r="151" spans="10:21" ht="30">
      <c r="J151" s="218"/>
      <c r="K151" s="218"/>
      <c r="N151" s="219"/>
      <c r="O151" s="219"/>
      <c r="P151" s="220"/>
      <c r="Q151" s="220"/>
      <c r="R151" s="220"/>
      <c r="S151" s="220"/>
      <c r="T151" s="220"/>
      <c r="U151" s="220"/>
    </row>
    <row r="152" spans="10:21" ht="30">
      <c r="J152" s="218"/>
      <c r="K152" s="218"/>
      <c r="N152" s="219"/>
      <c r="O152" s="219"/>
      <c r="P152" s="220"/>
      <c r="Q152" s="220"/>
      <c r="R152" s="220"/>
      <c r="S152" s="220"/>
      <c r="T152" s="220"/>
      <c r="U152" s="220"/>
    </row>
    <row r="153" spans="10:21" ht="30">
      <c r="J153" s="218"/>
      <c r="K153" s="218"/>
      <c r="N153" s="219"/>
      <c r="O153" s="219"/>
      <c r="P153" s="220"/>
      <c r="Q153" s="220"/>
      <c r="R153" s="220"/>
      <c r="S153" s="220"/>
      <c r="T153" s="220"/>
      <c r="U153" s="220"/>
    </row>
    <row r="154" spans="10:21" ht="30">
      <c r="J154" s="218"/>
      <c r="K154" s="218"/>
      <c r="N154" s="219"/>
      <c r="O154" s="219"/>
      <c r="P154" s="220"/>
      <c r="Q154" s="220"/>
      <c r="R154" s="220"/>
      <c r="S154" s="220"/>
      <c r="T154" s="220"/>
      <c r="U154" s="220"/>
    </row>
    <row r="155" spans="10:21" ht="30">
      <c r="J155" s="218"/>
      <c r="K155" s="218"/>
      <c r="N155" s="219"/>
      <c r="O155" s="219"/>
      <c r="P155" s="220"/>
      <c r="Q155" s="220"/>
      <c r="R155" s="220"/>
      <c r="S155" s="220"/>
      <c r="T155" s="220"/>
      <c r="U155" s="220"/>
    </row>
    <row r="156" spans="10:21" ht="30">
      <c r="J156" s="218"/>
      <c r="K156" s="218"/>
      <c r="N156" s="219"/>
      <c r="O156" s="219"/>
      <c r="P156" s="220"/>
      <c r="Q156" s="220"/>
      <c r="R156" s="220"/>
      <c r="S156" s="220"/>
      <c r="T156" s="220"/>
      <c r="U156" s="220"/>
    </row>
    <row r="157" spans="10:21" ht="30">
      <c r="J157" s="218"/>
      <c r="K157" s="218"/>
      <c r="N157" s="219"/>
      <c r="O157" s="219"/>
      <c r="P157" s="220"/>
      <c r="Q157" s="220"/>
      <c r="R157" s="220"/>
      <c r="S157" s="220"/>
      <c r="T157" s="220"/>
      <c r="U157" s="220"/>
    </row>
    <row r="158" spans="10:21" ht="30">
      <c r="J158" s="218"/>
      <c r="K158" s="218"/>
      <c r="N158" s="219"/>
      <c r="O158" s="219"/>
      <c r="P158" s="220"/>
      <c r="Q158" s="220"/>
      <c r="R158" s="220"/>
      <c r="S158" s="220"/>
      <c r="T158" s="220"/>
      <c r="U158" s="220"/>
    </row>
    <row r="159" spans="10:21" ht="30">
      <c r="J159" s="218"/>
      <c r="K159" s="218"/>
      <c r="N159" s="219"/>
      <c r="O159" s="219"/>
      <c r="P159" s="220"/>
      <c r="Q159" s="220"/>
      <c r="R159" s="220"/>
      <c r="S159" s="220"/>
      <c r="T159" s="220"/>
      <c r="U159" s="220"/>
    </row>
    <row r="160" spans="10:21" ht="30">
      <c r="J160" s="218"/>
      <c r="K160" s="218"/>
      <c r="N160" s="219"/>
      <c r="O160" s="219"/>
      <c r="P160" s="220"/>
      <c r="Q160" s="220"/>
      <c r="R160" s="220"/>
      <c r="S160" s="220"/>
      <c r="T160" s="220"/>
      <c r="U160" s="220"/>
    </row>
    <row r="161" spans="10:21" ht="30">
      <c r="J161" s="218"/>
      <c r="K161" s="218"/>
      <c r="N161" s="219"/>
      <c r="O161" s="219"/>
      <c r="P161" s="220"/>
      <c r="Q161" s="220"/>
      <c r="R161" s="220"/>
      <c r="S161" s="220"/>
      <c r="T161" s="220"/>
      <c r="U161" s="220"/>
    </row>
    <row r="162" spans="10:21" ht="30">
      <c r="J162" s="218"/>
      <c r="K162" s="218"/>
      <c r="N162" s="219"/>
      <c r="O162" s="219"/>
      <c r="P162" s="220"/>
      <c r="Q162" s="220"/>
      <c r="R162" s="220"/>
      <c r="S162" s="220"/>
      <c r="T162" s="220"/>
      <c r="U162" s="220"/>
    </row>
    <row r="163" spans="10:21" ht="30">
      <c r="J163" s="218"/>
      <c r="K163" s="218"/>
      <c r="N163" s="219"/>
      <c r="O163" s="219"/>
      <c r="P163" s="220"/>
      <c r="Q163" s="220"/>
      <c r="R163" s="220"/>
      <c r="S163" s="220"/>
      <c r="T163" s="220"/>
      <c r="U163" s="220"/>
    </row>
    <row r="164" spans="10:21" ht="30">
      <c r="J164" s="218"/>
      <c r="K164" s="218"/>
      <c r="N164" s="219"/>
      <c r="O164" s="219"/>
      <c r="P164" s="220"/>
      <c r="Q164" s="220"/>
      <c r="R164" s="220"/>
      <c r="S164" s="220"/>
      <c r="T164" s="220"/>
      <c r="U164" s="220"/>
    </row>
    <row r="165" spans="10:21" ht="30">
      <c r="J165" s="218"/>
      <c r="K165" s="218"/>
      <c r="N165" s="219"/>
      <c r="O165" s="219"/>
      <c r="P165" s="220"/>
      <c r="Q165" s="220"/>
      <c r="R165" s="220"/>
      <c r="S165" s="220"/>
      <c r="T165" s="220"/>
      <c r="U165" s="220"/>
    </row>
    <row r="166" spans="10:21" ht="30">
      <c r="J166" s="218"/>
      <c r="K166" s="218"/>
      <c r="N166" s="219"/>
      <c r="O166" s="219"/>
      <c r="P166" s="220"/>
      <c r="Q166" s="220"/>
      <c r="R166" s="220"/>
      <c r="S166" s="220"/>
      <c r="T166" s="220"/>
      <c r="U166" s="220"/>
    </row>
    <row r="167" spans="10:21" ht="30">
      <c r="J167" s="218"/>
      <c r="K167" s="218"/>
      <c r="N167" s="219"/>
      <c r="O167" s="219"/>
      <c r="P167" s="220"/>
      <c r="Q167" s="220"/>
      <c r="R167" s="220"/>
      <c r="S167" s="220"/>
      <c r="T167" s="220"/>
      <c r="U167" s="220"/>
    </row>
    <row r="168" spans="10:21" ht="30">
      <c r="J168" s="218"/>
      <c r="K168" s="218"/>
      <c r="N168" s="219"/>
      <c r="O168" s="219"/>
      <c r="P168" s="220"/>
      <c r="Q168" s="220"/>
      <c r="R168" s="220"/>
      <c r="S168" s="220"/>
      <c r="T168" s="220"/>
      <c r="U168" s="220"/>
    </row>
    <row r="169" spans="10:21" ht="30">
      <c r="J169" s="218"/>
      <c r="K169" s="218"/>
      <c r="N169" s="219"/>
      <c r="O169" s="219"/>
      <c r="P169" s="220"/>
      <c r="Q169" s="220"/>
      <c r="R169" s="220"/>
      <c r="S169" s="220"/>
      <c r="T169" s="220"/>
      <c r="U169" s="220"/>
    </row>
    <row r="170" spans="10:21" ht="30">
      <c r="J170" s="218"/>
      <c r="K170" s="218"/>
      <c r="N170" s="219"/>
      <c r="O170" s="219"/>
      <c r="P170" s="220"/>
      <c r="Q170" s="220"/>
      <c r="R170" s="220"/>
      <c r="S170" s="220"/>
      <c r="T170" s="220"/>
      <c r="U170" s="220"/>
    </row>
    <row r="171" spans="10:21" ht="30">
      <c r="J171" s="218"/>
      <c r="K171" s="218"/>
      <c r="N171" s="219"/>
      <c r="O171" s="219"/>
      <c r="P171" s="220"/>
      <c r="Q171" s="220"/>
      <c r="R171" s="220"/>
      <c r="S171" s="220"/>
      <c r="T171" s="220"/>
      <c r="U171" s="220"/>
    </row>
    <row r="172" spans="10:21" ht="30">
      <c r="J172" s="218"/>
      <c r="K172" s="218"/>
      <c r="N172" s="219"/>
      <c r="O172" s="219"/>
      <c r="P172" s="220"/>
      <c r="Q172" s="220"/>
      <c r="R172" s="220"/>
      <c r="S172" s="220"/>
      <c r="T172" s="220"/>
      <c r="U172" s="220"/>
    </row>
    <row r="173" spans="10:21" ht="30">
      <c r="J173" s="218"/>
      <c r="K173" s="218"/>
      <c r="N173" s="219"/>
      <c r="O173" s="219"/>
      <c r="P173" s="220"/>
      <c r="Q173" s="220"/>
      <c r="R173" s="220"/>
      <c r="S173" s="220"/>
      <c r="T173" s="220"/>
      <c r="U173" s="220"/>
    </row>
    <row r="174" spans="14:21" ht="21">
      <c r="N174" s="219"/>
      <c r="O174" s="219"/>
      <c r="P174" s="220"/>
      <c r="Q174" s="220"/>
      <c r="R174" s="220"/>
      <c r="S174" s="220"/>
      <c r="T174" s="220"/>
      <c r="U174" s="220"/>
    </row>
    <row r="175" spans="14:21" ht="21">
      <c r="N175" s="219"/>
      <c r="O175" s="219"/>
      <c r="P175" s="220"/>
      <c r="Q175" s="220"/>
      <c r="R175" s="220"/>
      <c r="S175" s="220"/>
      <c r="T175" s="220"/>
      <c r="U175" s="220"/>
    </row>
    <row r="176" spans="14:21" ht="21">
      <c r="N176" s="219"/>
      <c r="O176" s="219"/>
      <c r="P176" s="220"/>
      <c r="Q176" s="220"/>
      <c r="R176" s="220"/>
      <c r="S176" s="220"/>
      <c r="T176" s="220"/>
      <c r="U176" s="220"/>
    </row>
    <row r="177" spans="14:21" ht="21">
      <c r="N177" s="219"/>
      <c r="O177" s="219"/>
      <c r="P177" s="220"/>
      <c r="Q177" s="220"/>
      <c r="R177" s="220"/>
      <c r="S177" s="220"/>
      <c r="T177" s="220"/>
      <c r="U177" s="220"/>
    </row>
    <row r="178" spans="14:21" ht="21">
      <c r="N178" s="219"/>
      <c r="O178" s="219"/>
      <c r="P178" s="220"/>
      <c r="Q178" s="220"/>
      <c r="R178" s="220"/>
      <c r="S178" s="220"/>
      <c r="T178" s="220"/>
      <c r="U178" s="220"/>
    </row>
    <row r="179" spans="14:21" ht="21">
      <c r="N179" s="219"/>
      <c r="O179" s="219"/>
      <c r="P179" s="220"/>
      <c r="Q179" s="220"/>
      <c r="R179" s="220"/>
      <c r="S179" s="220"/>
      <c r="T179" s="220"/>
      <c r="U179" s="220"/>
    </row>
    <row r="180" spans="14:21" ht="21">
      <c r="N180" s="219"/>
      <c r="O180" s="219"/>
      <c r="P180" s="220"/>
      <c r="Q180" s="220"/>
      <c r="R180" s="220"/>
      <c r="S180" s="220"/>
      <c r="T180" s="220"/>
      <c r="U180" s="220"/>
    </row>
    <row r="181" spans="14:21" ht="21">
      <c r="N181" s="219"/>
      <c r="O181" s="219"/>
      <c r="P181" s="220"/>
      <c r="Q181" s="220"/>
      <c r="R181" s="220"/>
      <c r="S181" s="220"/>
      <c r="T181" s="220"/>
      <c r="U181" s="220"/>
    </row>
    <row r="182" spans="14:21" ht="21">
      <c r="N182" s="219"/>
      <c r="O182" s="219"/>
      <c r="P182" s="220"/>
      <c r="Q182" s="220"/>
      <c r="R182" s="220"/>
      <c r="S182" s="220"/>
      <c r="T182" s="220"/>
      <c r="U182" s="220"/>
    </row>
    <row r="183" spans="14:21" ht="21">
      <c r="N183" s="219"/>
      <c r="O183" s="219"/>
      <c r="P183" s="220"/>
      <c r="Q183" s="220"/>
      <c r="R183" s="220"/>
      <c r="S183" s="220"/>
      <c r="T183" s="220"/>
      <c r="U183" s="220"/>
    </row>
    <row r="184" spans="14:21" ht="21">
      <c r="N184" s="219"/>
      <c r="O184" s="219"/>
      <c r="P184" s="220"/>
      <c r="Q184" s="220"/>
      <c r="R184" s="220"/>
      <c r="S184" s="220"/>
      <c r="T184" s="220"/>
      <c r="U184" s="220"/>
    </row>
    <row r="185" spans="14:21" ht="21">
      <c r="N185" s="219"/>
      <c r="O185" s="219"/>
      <c r="P185" s="220"/>
      <c r="Q185" s="220"/>
      <c r="R185" s="220"/>
      <c r="S185" s="220"/>
      <c r="T185" s="220"/>
      <c r="U185" s="220"/>
    </row>
    <row r="186" spans="14:21" ht="21">
      <c r="N186" s="219"/>
      <c r="O186" s="219"/>
      <c r="P186" s="220"/>
      <c r="Q186" s="220"/>
      <c r="R186" s="220"/>
      <c r="S186" s="220"/>
      <c r="T186" s="220"/>
      <c r="U186" s="220"/>
    </row>
    <row r="187" spans="14:21" ht="21">
      <c r="N187" s="219"/>
      <c r="O187" s="219"/>
      <c r="P187" s="220"/>
      <c r="Q187" s="220"/>
      <c r="R187" s="220"/>
      <c r="S187" s="220"/>
      <c r="T187" s="220"/>
      <c r="U187" s="220"/>
    </row>
    <row r="188" spans="14:21" ht="21">
      <c r="N188" s="219"/>
      <c r="O188" s="219"/>
      <c r="P188" s="220"/>
      <c r="Q188" s="220"/>
      <c r="R188" s="220"/>
      <c r="S188" s="220"/>
      <c r="T188" s="220"/>
      <c r="U188" s="220"/>
    </row>
    <row r="189" spans="14:21" ht="21">
      <c r="N189" s="219"/>
      <c r="O189" s="219"/>
      <c r="P189" s="220"/>
      <c r="Q189" s="220"/>
      <c r="R189" s="220"/>
      <c r="S189" s="220"/>
      <c r="T189" s="220"/>
      <c r="U189" s="220"/>
    </row>
    <row r="190" spans="14:21" ht="21">
      <c r="N190" s="219"/>
      <c r="O190" s="219"/>
      <c r="P190" s="220"/>
      <c r="Q190" s="220"/>
      <c r="R190" s="220"/>
      <c r="S190" s="220"/>
      <c r="T190" s="220"/>
      <c r="U190" s="220"/>
    </row>
    <row r="191" spans="14:21" ht="21">
      <c r="N191" s="219"/>
      <c r="O191" s="219"/>
      <c r="P191" s="220"/>
      <c r="Q191" s="220"/>
      <c r="R191" s="220"/>
      <c r="S191" s="220"/>
      <c r="T191" s="220"/>
      <c r="U191" s="220"/>
    </row>
    <row r="192" spans="14:21" ht="21">
      <c r="N192" s="219"/>
      <c r="O192" s="219"/>
      <c r="P192" s="220"/>
      <c r="Q192" s="220"/>
      <c r="R192" s="220"/>
      <c r="S192" s="220"/>
      <c r="T192" s="220"/>
      <c r="U192" s="220"/>
    </row>
    <row r="193" spans="14:21" ht="21">
      <c r="N193" s="219"/>
      <c r="O193" s="219"/>
      <c r="P193" s="220"/>
      <c r="Q193" s="220"/>
      <c r="R193" s="220"/>
      <c r="S193" s="220"/>
      <c r="T193" s="220"/>
      <c r="U193" s="220"/>
    </row>
    <row r="194" spans="14:21" ht="21">
      <c r="N194" s="219"/>
      <c r="O194" s="219"/>
      <c r="P194" s="220"/>
      <c r="Q194" s="220"/>
      <c r="R194" s="220"/>
      <c r="S194" s="220"/>
      <c r="T194" s="220"/>
      <c r="U194" s="220"/>
    </row>
    <row r="195" spans="14:21" ht="21">
      <c r="N195" s="219"/>
      <c r="O195" s="219"/>
      <c r="P195" s="220"/>
      <c r="Q195" s="220"/>
      <c r="R195" s="220"/>
      <c r="S195" s="220"/>
      <c r="T195" s="220"/>
      <c r="U195" s="220"/>
    </row>
    <row r="196" spans="14:21" ht="21">
      <c r="N196" s="219"/>
      <c r="O196" s="219"/>
      <c r="P196" s="220"/>
      <c r="Q196" s="220"/>
      <c r="R196" s="220"/>
      <c r="S196" s="220"/>
      <c r="T196" s="220"/>
      <c r="U196" s="220"/>
    </row>
    <row r="197" spans="14:21" ht="21">
      <c r="N197" s="219"/>
      <c r="O197" s="219"/>
      <c r="P197" s="220"/>
      <c r="Q197" s="220"/>
      <c r="R197" s="220"/>
      <c r="S197" s="220"/>
      <c r="T197" s="220"/>
      <c r="U197" s="220"/>
    </row>
    <row r="198" spans="14:21" ht="21">
      <c r="N198" s="219"/>
      <c r="O198" s="219"/>
      <c r="P198" s="220"/>
      <c r="Q198" s="220"/>
      <c r="R198" s="220"/>
      <c r="S198" s="220"/>
      <c r="T198" s="220"/>
      <c r="U198" s="220"/>
    </row>
    <row r="199" spans="14:21" ht="21">
      <c r="N199" s="219"/>
      <c r="O199" s="219"/>
      <c r="P199" s="220"/>
      <c r="Q199" s="220"/>
      <c r="R199" s="220"/>
      <c r="S199" s="220"/>
      <c r="T199" s="220"/>
      <c r="U199" s="220"/>
    </row>
    <row r="200" spans="14:21" ht="21">
      <c r="N200" s="219"/>
      <c r="O200" s="219"/>
      <c r="P200" s="220"/>
      <c r="Q200" s="220"/>
      <c r="R200" s="220"/>
      <c r="S200" s="220"/>
      <c r="T200" s="220"/>
      <c r="U200" s="220"/>
    </row>
    <row r="201" spans="14:21" ht="21">
      <c r="N201" s="219"/>
      <c r="O201" s="219"/>
      <c r="P201" s="220"/>
      <c r="Q201" s="220"/>
      <c r="R201" s="220"/>
      <c r="S201" s="220"/>
      <c r="T201" s="220"/>
      <c r="U201" s="220"/>
    </row>
    <row r="202" spans="14:21" ht="21">
      <c r="N202" s="219"/>
      <c r="O202" s="219"/>
      <c r="P202" s="220"/>
      <c r="Q202" s="220"/>
      <c r="R202" s="220"/>
      <c r="S202" s="220"/>
      <c r="T202" s="220"/>
      <c r="U202" s="220"/>
    </row>
    <row r="203" spans="14:21" ht="21">
      <c r="N203" s="219"/>
      <c r="O203" s="219"/>
      <c r="P203" s="220"/>
      <c r="Q203" s="220"/>
      <c r="R203" s="220"/>
      <c r="S203" s="220"/>
      <c r="T203" s="220"/>
      <c r="U203" s="220"/>
    </row>
    <row r="204" spans="14:21" ht="21">
      <c r="N204" s="219"/>
      <c r="O204" s="219"/>
      <c r="P204" s="220"/>
      <c r="Q204" s="220"/>
      <c r="R204" s="220"/>
      <c r="S204" s="220"/>
      <c r="T204" s="220"/>
      <c r="U204" s="220"/>
    </row>
    <row r="205" spans="14:21" ht="21">
      <c r="N205" s="219"/>
      <c r="O205" s="219"/>
      <c r="P205" s="220"/>
      <c r="Q205" s="220"/>
      <c r="R205" s="220"/>
      <c r="S205" s="220"/>
      <c r="T205" s="220"/>
      <c r="U205" s="220"/>
    </row>
    <row r="206" spans="14:21" ht="21">
      <c r="N206" s="219"/>
      <c r="O206" s="219"/>
      <c r="P206" s="220"/>
      <c r="Q206" s="220"/>
      <c r="R206" s="220"/>
      <c r="S206" s="220"/>
      <c r="T206" s="220"/>
      <c r="U206" s="220"/>
    </row>
    <row r="207" spans="14:21" ht="21">
      <c r="N207" s="219"/>
      <c r="O207" s="219"/>
      <c r="P207" s="220"/>
      <c r="Q207" s="220"/>
      <c r="R207" s="220"/>
      <c r="S207" s="220"/>
      <c r="T207" s="220"/>
      <c r="U207" s="220"/>
    </row>
    <row r="208" spans="14:21" ht="21">
      <c r="N208" s="219"/>
      <c r="O208" s="219"/>
      <c r="P208" s="220"/>
      <c r="Q208" s="220"/>
      <c r="R208" s="220"/>
      <c r="S208" s="220"/>
      <c r="T208" s="220"/>
      <c r="U208" s="220"/>
    </row>
    <row r="209" spans="14:21" ht="21">
      <c r="N209" s="219"/>
      <c r="O209" s="219"/>
      <c r="P209" s="220"/>
      <c r="Q209" s="220"/>
      <c r="R209" s="220"/>
      <c r="S209" s="220"/>
      <c r="T209" s="220"/>
      <c r="U209" s="220"/>
    </row>
    <row r="210" spans="14:21" ht="21">
      <c r="N210" s="219"/>
      <c r="O210" s="219"/>
      <c r="P210" s="220"/>
      <c r="Q210" s="220"/>
      <c r="R210" s="220"/>
      <c r="S210" s="220"/>
      <c r="T210" s="220"/>
      <c r="U210" s="220"/>
    </row>
    <row r="211" spans="14:21" ht="21">
      <c r="N211" s="219"/>
      <c r="O211" s="219"/>
      <c r="P211" s="220"/>
      <c r="Q211" s="220"/>
      <c r="R211" s="220"/>
      <c r="S211" s="220"/>
      <c r="T211" s="220"/>
      <c r="U211" s="220"/>
    </row>
    <row r="212" spans="14:21" ht="21">
      <c r="N212" s="219"/>
      <c r="O212" s="219"/>
      <c r="P212" s="220"/>
      <c r="Q212" s="220"/>
      <c r="R212" s="220"/>
      <c r="S212" s="220"/>
      <c r="T212" s="220"/>
      <c r="U212" s="220"/>
    </row>
    <row r="213" spans="14:21" ht="21">
      <c r="N213" s="219"/>
      <c r="O213" s="219"/>
      <c r="P213" s="220"/>
      <c r="Q213" s="220"/>
      <c r="R213" s="220"/>
      <c r="S213" s="220"/>
      <c r="T213" s="220"/>
      <c r="U213" s="220"/>
    </row>
    <row r="214" spans="14:21" ht="21">
      <c r="N214" s="219"/>
      <c r="O214" s="219"/>
      <c r="P214" s="220"/>
      <c r="Q214" s="220"/>
      <c r="R214" s="220"/>
      <c r="S214" s="220"/>
      <c r="T214" s="220"/>
      <c r="U214" s="220"/>
    </row>
  </sheetData>
  <sheetProtection/>
  <mergeCells count="26">
    <mergeCell ref="H1:L1"/>
    <mergeCell ref="H2:H3"/>
    <mergeCell ref="C4:D4"/>
    <mergeCell ref="E4:H4"/>
    <mergeCell ref="C5:D5"/>
    <mergeCell ref="E5:H5"/>
    <mergeCell ref="I5:J5"/>
    <mergeCell ref="K29:L29"/>
    <mergeCell ref="G30:I30"/>
    <mergeCell ref="G7:J8"/>
    <mergeCell ref="K7:K8"/>
    <mergeCell ref="L7:L8"/>
    <mergeCell ref="P7:T7"/>
    <mergeCell ref="G14:J16"/>
    <mergeCell ref="K14:K16"/>
    <mergeCell ref="L14:L16"/>
    <mergeCell ref="K30:L30"/>
    <mergeCell ref="A31:L31"/>
    <mergeCell ref="A22:B23"/>
    <mergeCell ref="G22:J23"/>
    <mergeCell ref="K22:K23"/>
    <mergeCell ref="L22:L23"/>
    <mergeCell ref="A28:B30"/>
    <mergeCell ref="C28:D28"/>
    <mergeCell ref="K28:L28"/>
    <mergeCell ref="G29:I29"/>
  </mergeCells>
  <conditionalFormatting sqref="E4:H6 K3:K4 G28 G29:I29">
    <cfRule type="cellIs" priority="1" dxfId="20" operator="equal" stopIfTrue="1">
      <formula>0</formula>
    </cfRule>
  </conditionalFormatting>
  <conditionalFormatting sqref="A9:A13 A17:A21 A24:A27">
    <cfRule type="cellIs" priority="2" dxfId="19" operator="greaterThan" stopIfTrue="1">
      <formula>0</formula>
    </cfRule>
  </conditionalFormatting>
  <conditionalFormatting sqref="U9 U24">
    <cfRule type="expression" priority="3" dxfId="3" stopIfTrue="1">
      <formula>T10&lt;&gt;U9</formula>
    </cfRule>
  </conditionalFormatting>
  <conditionalFormatting sqref="T10">
    <cfRule type="expression" priority="4" dxfId="3" stopIfTrue="1">
      <formula>$T$10&lt;&gt;$U$9</formula>
    </cfRule>
  </conditionalFormatting>
  <conditionalFormatting sqref="T11 V9">
    <cfRule type="expression" priority="5" dxfId="5" stopIfTrue="1">
      <formula>$V$9&lt;&gt;$T$11</formula>
    </cfRule>
  </conditionalFormatting>
  <conditionalFormatting sqref="W9 T12:T13">
    <cfRule type="expression" priority="6" dxfId="4" stopIfTrue="1">
      <formula>$W$9&lt;&gt;$T$12</formula>
    </cfRule>
  </conditionalFormatting>
  <conditionalFormatting sqref="U11 V10">
    <cfRule type="expression" priority="7" dxfId="2" stopIfTrue="1">
      <formula>$V$10&lt;&gt;$U$11</formula>
    </cfRule>
  </conditionalFormatting>
  <conditionalFormatting sqref="U12:U13 W10">
    <cfRule type="expression" priority="8" dxfId="1" stopIfTrue="1">
      <formula>$W$10&lt;&gt;$U$12</formula>
    </cfRule>
  </conditionalFormatting>
  <conditionalFormatting sqref="W11 V12:V13">
    <cfRule type="expression" priority="9" dxfId="0" stopIfTrue="1">
      <formula>$W$11&lt;&gt;$V$12</formula>
    </cfRule>
  </conditionalFormatting>
  <conditionalFormatting sqref="U17 T18">
    <cfRule type="expression" priority="10" dxfId="3" stopIfTrue="1">
      <formula>$T$18&lt;&gt;$U$17</formula>
    </cfRule>
  </conditionalFormatting>
  <conditionalFormatting sqref="V17 T19">
    <cfRule type="expression" priority="11" dxfId="5" stopIfTrue="1">
      <formula>$V$17&lt;&gt;$T$19</formula>
    </cfRule>
  </conditionalFormatting>
  <conditionalFormatting sqref="W17 T20:T21">
    <cfRule type="expression" priority="12" dxfId="4" stopIfTrue="1">
      <formula>$W$17&lt;&gt;$T$20</formula>
    </cfRule>
  </conditionalFormatting>
  <conditionalFormatting sqref="V18 U19">
    <cfRule type="expression" priority="13" dxfId="2" stopIfTrue="1">
      <formula>$V$18&lt;&gt;$U$19</formula>
    </cfRule>
  </conditionalFormatting>
  <conditionalFormatting sqref="W18 U20:U21">
    <cfRule type="expression" priority="14" dxfId="1" stopIfTrue="1">
      <formula>$W$18&lt;&gt;$U$20</formula>
    </cfRule>
  </conditionalFormatting>
  <conditionalFormatting sqref="W19 V20:V21">
    <cfRule type="expression" priority="15" dxfId="0" stopIfTrue="1">
      <formula>$W$19&lt;&gt;$V$20</formula>
    </cfRule>
  </conditionalFormatting>
  <conditionalFormatting sqref="V24 T26">
    <cfRule type="expression" priority="16" dxfId="5" stopIfTrue="1">
      <formula>$V$24&lt;&gt;$T$26</formula>
    </cfRule>
  </conditionalFormatting>
  <conditionalFormatting sqref="W24 T27">
    <cfRule type="expression" priority="17" dxfId="4" stopIfTrue="1">
      <formula>$W$24&lt;&gt;$T$27</formula>
    </cfRule>
  </conditionalFormatting>
  <conditionalFormatting sqref="T25">
    <cfRule type="expression" priority="18" dxfId="3" stopIfTrue="1">
      <formula>U24&lt;&gt;T25</formula>
    </cfRule>
  </conditionalFormatting>
  <conditionalFormatting sqref="V25 U26">
    <cfRule type="expression" priority="19" dxfId="2" stopIfTrue="1">
      <formula>$V$25&lt;&gt;$U$26</formula>
    </cfRule>
  </conditionalFormatting>
  <conditionalFormatting sqref="W25 U27">
    <cfRule type="expression" priority="20" dxfId="1" stopIfTrue="1">
      <formula>$W$25&lt;&gt;$U$27</formula>
    </cfRule>
  </conditionalFormatting>
  <conditionalFormatting sqref="W26 V27">
    <cfRule type="expression" priority="21" dxfId="0" stopIfTrue="1">
      <formula>$W$26&lt;&gt;$V$27</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dimension ref="A1:IV213"/>
  <sheetViews>
    <sheetView showGridLines="0" showZeros="0" zoomScale="50" zoomScaleNormal="50" workbookViewId="0" topLeftCell="A1">
      <selection activeCell="G9" sqref="G9"/>
    </sheetView>
  </sheetViews>
  <sheetFormatPr defaultColWidth="15.28125" defaultRowHeight="12.75"/>
  <cols>
    <col min="1" max="1" width="10.421875" style="216" customWidth="1"/>
    <col min="2" max="2" width="5.57421875" style="216" customWidth="1"/>
    <col min="3" max="3" width="18.8515625" style="216" customWidth="1"/>
    <col min="4" max="4" width="48.140625" style="216" customWidth="1"/>
    <col min="5" max="5" width="31.7109375" style="216" customWidth="1"/>
    <col min="6" max="6" width="19.28125" style="216" customWidth="1"/>
    <col min="7" max="11" width="18.57421875" style="216" customWidth="1"/>
    <col min="12" max="12" width="18.8515625" style="216" customWidth="1"/>
    <col min="13" max="13" width="4.140625" style="217" customWidth="1"/>
    <col min="14" max="15" width="14.57421875" style="136" customWidth="1"/>
    <col min="16" max="16" width="11.140625" style="210" hidden="1" customWidth="1"/>
    <col min="17" max="17" width="24.8515625" style="210" hidden="1" customWidth="1"/>
    <col min="18" max="18" width="18.8515625" style="210" hidden="1" customWidth="1"/>
    <col min="19" max="25" width="14.57421875" style="210" hidden="1" customWidth="1"/>
    <col min="26" max="26" width="24.421875" style="210" hidden="1" customWidth="1"/>
    <col min="27" max="27" width="20.421875" style="210" hidden="1" customWidth="1"/>
    <col min="28" max="33" width="15.28125" style="210" hidden="1" customWidth="1"/>
    <col min="34" max="205" width="15.28125" style="136" customWidth="1"/>
    <col min="206" max="206" width="3.140625" style="136" customWidth="1"/>
    <col min="207" max="16384" width="15.28125" style="136" customWidth="1"/>
  </cols>
  <sheetData>
    <row r="1" spans="1:256" ht="45.75" customHeight="1">
      <c r="A1" s="132"/>
      <c r="B1" s="132"/>
      <c r="C1" s="132"/>
      <c r="D1" s="132"/>
      <c r="E1" s="132"/>
      <c r="F1" s="132"/>
      <c r="G1" s="132"/>
      <c r="H1" s="317" t="s">
        <v>111</v>
      </c>
      <c r="I1" s="317"/>
      <c r="J1" s="317"/>
      <c r="K1" s="317"/>
      <c r="L1" s="317"/>
      <c r="M1" s="133"/>
      <c r="N1" s="134"/>
      <c r="O1" s="134"/>
      <c r="P1" s="135"/>
      <c r="Q1" s="135"/>
      <c r="R1" s="135"/>
      <c r="S1" s="135"/>
      <c r="T1" s="135"/>
      <c r="U1" s="135"/>
      <c r="V1" s="135"/>
      <c r="W1" s="135"/>
      <c r="X1" s="135"/>
      <c r="Y1" s="135"/>
      <c r="Z1" s="135"/>
      <c r="AA1" s="135"/>
      <c r="AB1" s="135"/>
      <c r="AC1" s="135"/>
      <c r="AD1" s="135"/>
      <c r="AE1" s="135"/>
      <c r="AF1" s="135"/>
      <c r="AG1" s="135"/>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49.5" customHeight="1">
      <c r="A2" s="132"/>
      <c r="B2" s="132"/>
      <c r="C2" s="132"/>
      <c r="D2" s="132"/>
      <c r="E2" s="132"/>
      <c r="F2" s="132"/>
      <c r="G2" s="132"/>
      <c r="H2" s="318"/>
      <c r="I2" s="138" t="s">
        <v>112</v>
      </c>
      <c r="J2" s="138"/>
      <c r="K2" s="139">
        <v>2</v>
      </c>
      <c r="L2" s="140"/>
      <c r="M2" s="133"/>
      <c r="N2" s="134"/>
      <c r="O2" s="134"/>
      <c r="P2" s="141" t="str">
        <f>'[3]vnos podatkov'!$A$6</f>
        <v>OP 8-11 - MIDI TENIS</v>
      </c>
      <c r="Q2" s="142"/>
      <c r="R2" s="142"/>
      <c r="S2" s="135"/>
      <c r="T2" s="135"/>
      <c r="U2" s="135"/>
      <c r="V2" s="135"/>
      <c r="W2" s="135"/>
      <c r="X2" s="135"/>
      <c r="Y2" s="135"/>
      <c r="Z2" s="135"/>
      <c r="AA2" s="135"/>
      <c r="AB2" s="135"/>
      <c r="AC2" s="135"/>
      <c r="AD2" s="135"/>
      <c r="AE2" s="135"/>
      <c r="AF2" s="135"/>
      <c r="AG2" s="135"/>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row>
    <row r="3" spans="1:256" ht="49.5" customHeight="1">
      <c r="A3" s="132"/>
      <c r="B3" s="132"/>
      <c r="C3" s="132"/>
      <c r="D3" s="132"/>
      <c r="E3" s="132"/>
      <c r="F3" s="132"/>
      <c r="G3" s="132"/>
      <c r="H3" s="318"/>
      <c r="I3" s="143" t="s">
        <v>113</v>
      </c>
      <c r="J3" s="143"/>
      <c r="K3" s="144"/>
      <c r="L3" s="139">
        <f>'[3]vnos podatkov'!$B$8</f>
        <v>0</v>
      </c>
      <c r="M3" s="133"/>
      <c r="N3" s="134"/>
      <c r="O3" s="134"/>
      <c r="P3" s="145">
        <f>'[3]vnos podatkov'!$A$8</f>
        <v>0</v>
      </c>
      <c r="Q3" s="145">
        <f>'[3]vnos podatkov'!$B$8</f>
        <v>0</v>
      </c>
      <c r="R3" s="145">
        <f>'[3]vnos podatkov'!$A$10</f>
        <v>0</v>
      </c>
      <c r="S3" s="135"/>
      <c r="T3" s="135"/>
      <c r="U3" s="135"/>
      <c r="V3" s="135"/>
      <c r="W3" s="135"/>
      <c r="X3" s="135"/>
      <c r="Y3" s="135"/>
      <c r="Z3" s="135"/>
      <c r="AA3" s="135"/>
      <c r="AB3" s="135"/>
      <c r="AC3" s="135"/>
      <c r="AD3" s="135"/>
      <c r="AE3" s="135"/>
      <c r="AF3" s="135"/>
      <c r="AG3" s="135"/>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row>
    <row r="4" spans="1:256" ht="49.5" customHeight="1">
      <c r="A4" s="132"/>
      <c r="B4" s="132"/>
      <c r="C4" s="319" t="s">
        <v>114</v>
      </c>
      <c r="D4" s="319"/>
      <c r="E4" s="320" t="str">
        <f>'[3]vnos podatkov'!$C$10</f>
        <v>TK LUKA KOPER</v>
      </c>
      <c r="F4" s="320" t="str">
        <f>'[3]vnos podatkov'!$C$10</f>
        <v>TK LUKA KOPER</v>
      </c>
      <c r="G4" s="321" t="str">
        <f>'[3]vnos podatkov'!$C$10</f>
        <v>TK LUKA KOPER</v>
      </c>
      <c r="H4" s="321" t="str">
        <f>'[3]vnos podatkov'!$C$10</f>
        <v>TK LUKA KOPER</v>
      </c>
      <c r="I4" s="148" t="s">
        <v>115</v>
      </c>
      <c r="J4" s="149"/>
      <c r="K4" s="150"/>
      <c r="L4" s="151"/>
      <c r="M4" s="133"/>
      <c r="N4" s="134"/>
      <c r="O4" s="134"/>
      <c r="P4" s="135"/>
      <c r="Q4" s="135"/>
      <c r="R4" s="135"/>
      <c r="S4" s="135"/>
      <c r="T4" s="135"/>
      <c r="U4" s="135"/>
      <c r="V4" s="135"/>
      <c r="W4" s="135"/>
      <c r="X4" s="135"/>
      <c r="Y4" s="135"/>
      <c r="Z4" s="135"/>
      <c r="AA4" s="135"/>
      <c r="AB4" s="135"/>
      <c r="AC4" s="135"/>
      <c r="AD4" s="135"/>
      <c r="AE4" s="135"/>
      <c r="AF4" s="135"/>
      <c r="AG4" s="135"/>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256" ht="49.5" customHeight="1">
      <c r="A5" s="132"/>
      <c r="B5" s="132"/>
      <c r="C5" s="319" t="s">
        <v>116</v>
      </c>
      <c r="D5" s="319"/>
      <c r="E5" s="320" t="str">
        <f>'[3]vnos podatkov'!$A$6</f>
        <v>OP 8-11 - MIDI TENIS</v>
      </c>
      <c r="F5" s="320"/>
      <c r="G5" s="321"/>
      <c r="H5" s="321"/>
      <c r="I5" s="322" t="s">
        <v>117</v>
      </c>
      <c r="J5" s="322"/>
      <c r="K5" s="152"/>
      <c r="L5" s="140"/>
      <c r="M5" s="133"/>
      <c r="N5" s="134"/>
      <c r="O5" s="134"/>
      <c r="P5" s="135"/>
      <c r="Q5" s="135"/>
      <c r="R5" s="135"/>
      <c r="S5" s="135"/>
      <c r="T5" s="135"/>
      <c r="U5" s="135"/>
      <c r="V5" s="135"/>
      <c r="W5" s="135"/>
      <c r="X5" s="135"/>
      <c r="Y5" s="135"/>
      <c r="Z5" s="135"/>
      <c r="AA5" s="135"/>
      <c r="AB5" s="135"/>
      <c r="AC5" s="135"/>
      <c r="AD5" s="135"/>
      <c r="AE5" s="135"/>
      <c r="AF5" s="135"/>
      <c r="AG5" s="135"/>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row>
    <row r="6" spans="1:256" ht="31.5" customHeight="1" thickBot="1">
      <c r="A6" s="132"/>
      <c r="B6" s="132"/>
      <c r="C6" s="146"/>
      <c r="D6" s="146"/>
      <c r="E6" s="147"/>
      <c r="F6" s="147"/>
      <c r="G6" s="147"/>
      <c r="H6" s="147"/>
      <c r="I6" s="148"/>
      <c r="J6" s="148"/>
      <c r="K6" s="152"/>
      <c r="L6" s="140"/>
      <c r="M6" s="133"/>
      <c r="N6" s="134"/>
      <c r="O6" s="134"/>
      <c r="P6" s="135"/>
      <c r="Q6" s="135"/>
      <c r="R6" s="135"/>
      <c r="S6" s="135"/>
      <c r="T6" s="135"/>
      <c r="U6" s="135"/>
      <c r="V6" s="135"/>
      <c r="W6" s="135"/>
      <c r="X6" s="135"/>
      <c r="Y6" s="135"/>
      <c r="Z6" s="135"/>
      <c r="AA6" s="135"/>
      <c r="AB6" s="135"/>
      <c r="AC6" s="135"/>
      <c r="AD6" s="135"/>
      <c r="AE6" s="135"/>
      <c r="AF6" s="135"/>
      <c r="AG6" s="135"/>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59" customFormat="1" ht="49.5" customHeight="1" thickBot="1">
      <c r="A7" s="132"/>
      <c r="B7" s="132"/>
      <c r="C7" s="153" t="s">
        <v>136</v>
      </c>
      <c r="D7" s="154"/>
      <c r="E7" s="155"/>
      <c r="F7" s="156"/>
      <c r="G7" s="309"/>
      <c r="H7" s="309"/>
      <c r="I7" s="309"/>
      <c r="J7" s="309"/>
      <c r="K7" s="310" t="s">
        <v>119</v>
      </c>
      <c r="L7" s="310" t="s">
        <v>120</v>
      </c>
      <c r="M7" s="133"/>
      <c r="N7" s="158"/>
      <c r="O7" s="158"/>
      <c r="P7" s="314" t="s">
        <v>121</v>
      </c>
      <c r="Q7" s="315"/>
      <c r="R7" s="315"/>
      <c r="S7" s="315"/>
      <c r="T7" s="316"/>
      <c r="U7" s="145"/>
      <c r="V7" s="145"/>
      <c r="W7" s="145"/>
      <c r="X7" s="145"/>
      <c r="Y7" s="145"/>
      <c r="Z7" s="145"/>
      <c r="AA7" s="145"/>
      <c r="AB7" s="145"/>
      <c r="AC7" s="145"/>
      <c r="AD7" s="145"/>
      <c r="AE7" s="145"/>
      <c r="AF7" s="145"/>
      <c r="AG7" s="145"/>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c r="IR7" s="158"/>
      <c r="IS7" s="158"/>
      <c r="IT7" s="158"/>
      <c r="IU7" s="158"/>
      <c r="IV7" s="158"/>
    </row>
    <row r="8" spans="1:256" s="166" customFormat="1" ht="40.5" customHeight="1">
      <c r="A8" s="132"/>
      <c r="B8" s="132"/>
      <c r="C8" s="160" t="s">
        <v>122</v>
      </c>
      <c r="D8" s="160" t="s">
        <v>8</v>
      </c>
      <c r="E8" s="160" t="s">
        <v>9</v>
      </c>
      <c r="F8" s="160" t="s">
        <v>3</v>
      </c>
      <c r="G8" s="309"/>
      <c r="H8" s="309"/>
      <c r="I8" s="309"/>
      <c r="J8" s="309"/>
      <c r="K8" s="310"/>
      <c r="L8" s="310"/>
      <c r="M8" s="133"/>
      <c r="N8" s="161" t="s">
        <v>123</v>
      </c>
      <c r="O8" s="162"/>
      <c r="P8" s="163" t="s">
        <v>122</v>
      </c>
      <c r="Q8" s="163" t="s">
        <v>8</v>
      </c>
      <c r="R8" s="163" t="s">
        <v>9</v>
      </c>
      <c r="S8" s="163" t="s">
        <v>3</v>
      </c>
      <c r="T8" s="164"/>
      <c r="U8" s="164"/>
      <c r="V8" s="164"/>
      <c r="W8" s="164"/>
      <c r="X8" s="163"/>
      <c r="Y8" s="163" t="s">
        <v>122</v>
      </c>
      <c r="Z8" s="163" t="s">
        <v>8</v>
      </c>
      <c r="AA8" s="163" t="s">
        <v>9</v>
      </c>
      <c r="AB8" s="163" t="s">
        <v>3</v>
      </c>
      <c r="AC8" s="163"/>
      <c r="AD8" s="163"/>
      <c r="AE8" s="163"/>
      <c r="AF8" s="163"/>
      <c r="AG8" s="165" t="s">
        <v>124</v>
      </c>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row>
    <row r="9" spans="1:256" ht="72" customHeight="1">
      <c r="A9" s="167">
        <v>4</v>
      </c>
      <c r="B9" s="168">
        <v>1</v>
      </c>
      <c r="C9" s="169">
        <f>UPPER(IF($A9="","",VLOOKUP($A9,'[3]m round robin žrebna lista'!$A$7:$R$128,2)))</f>
      </c>
      <c r="D9" s="170" t="s">
        <v>106</v>
      </c>
      <c r="E9" s="170" t="s">
        <v>137</v>
      </c>
      <c r="F9" s="171">
        <f>UPPER(IF($A9="","",VLOOKUP($A9,'[3]m round robin žrebna lista'!$A$7:$R$128,5)))</f>
      </c>
      <c r="G9" s="172"/>
      <c r="H9" s="173" t="s">
        <v>125</v>
      </c>
      <c r="I9" s="173" t="s">
        <v>27</v>
      </c>
      <c r="J9" s="173" t="s">
        <v>125</v>
      </c>
      <c r="K9" s="174">
        <v>1</v>
      </c>
      <c r="L9" s="174">
        <v>3</v>
      </c>
      <c r="M9" s="175">
        <f>IF($A9="","",VLOOKUP($A9,'[3]m round robin žrebna lista'!$A$7:$R$128,14))</f>
        <v>0</v>
      </c>
      <c r="N9" s="174">
        <f>IF(L9="","",IF(L9=1,8,IF(L9=2,6,IF(L9=3,4,2))))</f>
        <v>4</v>
      </c>
      <c r="O9" s="135"/>
      <c r="P9" s="176">
        <f>UPPER(IF($A9="","",VLOOKUP($A9,'[3]m round robin žrebna lista'!$A$7:$R$128,2)))</f>
      </c>
      <c r="Q9" s="176" t="str">
        <f>UPPER(IF($A9="","",VLOOKUP($A9,'[3]m round robin žrebna lista'!$A$7:$R$128,3)))</f>
        <v>VUKOVIĆ, NIKOLAJ</v>
      </c>
      <c r="R9" s="176">
        <f>PROPER(IF($A9="","",VLOOKUP($A9,'[3]m round robin žrebna lista'!$A$7:$R$128,4)))</f>
      </c>
      <c r="S9" s="176">
        <f>UPPER(IF($A9="","",VLOOKUP($A9,'[3]m round robin žrebna lista'!$A$7:$R$128,5)))</f>
      </c>
      <c r="T9" s="177"/>
      <c r="U9" s="178"/>
      <c r="V9" s="178"/>
      <c r="W9" s="178"/>
      <c r="X9" s="142"/>
      <c r="Y9" s="176">
        <f>UPPER(IF($A9="","",VLOOKUP($A9,'[3]m round robin žrebna lista'!$A$7:$R$128,2)))</f>
      </c>
      <c r="Z9" s="176" t="str">
        <f>UPPER(IF($A9="","",VLOOKUP($A9,'[3]m round robin žrebna lista'!$A$7:$R$128,3)))</f>
        <v>VUKOVIĆ, NIKOLAJ</v>
      </c>
      <c r="AA9" s="176">
        <f>PROPER(IF($A9="","",VLOOKUP($A9,'[3]m round robin žrebna lista'!$A$7:$R$128,4)))</f>
      </c>
      <c r="AB9" s="176">
        <f>UPPER(IF($A9="","",VLOOKUP($A9,'[3]m round robin žrebna lista'!$A$7:$R$128,5)))</f>
      </c>
      <c r="AC9" s="177"/>
      <c r="AD9" s="178">
        <f>IF(U9="","",IF(U9="1bb","1bb",IF(U9="2bb","2bb",IF(U9=1,$M10,0))))</f>
      </c>
      <c r="AE9" s="178">
        <f>IF(V9="","",IF(V9="1bb","1bb",IF(V9="3bb","3bb",IF(V9=1,$M11,0))))</f>
      </c>
      <c r="AF9" s="178">
        <f>IF(W9="","",IF(W9="1bb","1bb",IF(W9="4bb","4bb",IF(W9=1,$M12,0))))</f>
      </c>
      <c r="AG9" s="179">
        <f>SUM(AD9:AF9)</f>
        <v>0</v>
      </c>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row>
    <row r="10" spans="1:256" ht="72" customHeight="1">
      <c r="A10" s="167">
        <v>13</v>
      </c>
      <c r="B10" s="168">
        <v>2</v>
      </c>
      <c r="C10" s="169">
        <f>UPPER(IF($A10="","",VLOOKUP($A10,'[3]m round robin žrebna lista'!$A$7:$R$128,2)))</f>
      </c>
      <c r="D10" s="170" t="s">
        <v>138</v>
      </c>
      <c r="E10" s="170" t="s">
        <v>139</v>
      </c>
      <c r="F10" s="171">
        <f>UPPER(IF($A10="","",VLOOKUP($A10,'[3]m round robin žrebna lista'!$A$7:$R$128,5)))</f>
      </c>
      <c r="G10" s="173" t="s">
        <v>27</v>
      </c>
      <c r="H10" s="172"/>
      <c r="I10" s="173" t="s">
        <v>27</v>
      </c>
      <c r="J10" s="173" t="s">
        <v>20</v>
      </c>
      <c r="K10" s="174">
        <v>2</v>
      </c>
      <c r="L10" s="174">
        <v>2</v>
      </c>
      <c r="M10" s="175">
        <f>IF($A10="","",VLOOKUP($A10,'[3]m round robin žrebna lista'!$A$7:$R$128,14))</f>
        <v>0</v>
      </c>
      <c r="N10" s="174">
        <f>IF(L10="","",IF(L10=1,8,IF(L10=2,6,IF(L10=3,4,2))))</f>
        <v>6</v>
      </c>
      <c r="O10" s="135"/>
      <c r="P10" s="176">
        <f>UPPER(IF($A10="","",VLOOKUP($A10,'[3]m round robin žrebna lista'!$A$7:$R$128,2)))</f>
      </c>
      <c r="Q10" s="176" t="str">
        <f>UPPER(IF($A10="","",VLOOKUP($A10,'[3]m round robin žrebna lista'!$A$7:$R$128,3)))</f>
        <v>STANOJEVIC, LAN</v>
      </c>
      <c r="R10" s="176">
        <f>PROPER(IF($A10="","",VLOOKUP($A10,'[3]m round robin žrebna lista'!$A$7:$R$128,4)))</f>
      </c>
      <c r="S10" s="176">
        <f>UPPER(IF($A10="","",VLOOKUP($A10,'[3]m round robin žrebna lista'!$A$7:$R$128,5)))</f>
      </c>
      <c r="T10" s="178"/>
      <c r="U10" s="177"/>
      <c r="V10" s="178"/>
      <c r="W10" s="178"/>
      <c r="X10" s="142"/>
      <c r="Y10" s="176">
        <f>UPPER(IF($A10="","",VLOOKUP($A10,'[3]m round robin žrebna lista'!$A$7:$R$128,2)))</f>
      </c>
      <c r="Z10" s="176" t="str">
        <f>UPPER(IF($A10="","",VLOOKUP($A10,'[3]m round robin žrebna lista'!$A$7:$R$128,3)))</f>
        <v>STANOJEVIC, LAN</v>
      </c>
      <c r="AA10" s="176">
        <f>PROPER(IF($A10="","",VLOOKUP($A10,'[3]m round robin žrebna lista'!$A$7:$R$128,4)))</f>
      </c>
      <c r="AB10" s="176">
        <f>UPPER(IF($A10="","",VLOOKUP($A10,'[3]m round robin žrebna lista'!$A$7:$R$128,5)))</f>
      </c>
      <c r="AC10" s="178">
        <f>IF(T10="","",IF(T10="1bb","1bb",IF(T10="2bb","2bb",IF(T10=1,0,M9))))</f>
      </c>
      <c r="AD10" s="177"/>
      <c r="AE10" s="178">
        <f>IF(V10="","",IF(V10="2bb","2bb",IF(V10="3bb","3bb",IF(V10=2,M11,0))))</f>
      </c>
      <c r="AF10" s="178">
        <f>IF(W10="","",IF(W10="2bb","2bb",IF(W10="4bb","4bb",IF(W10=2,M12,0))))</f>
      </c>
      <c r="AG10" s="179">
        <f>SUM(AC10:AF10)</f>
        <v>0</v>
      </c>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ht="72" customHeight="1">
      <c r="A11" s="167">
        <v>15</v>
      </c>
      <c r="B11" s="180">
        <v>3</v>
      </c>
      <c r="C11" s="169">
        <f>UPPER(IF($A11="","",VLOOKUP($A11,'[3]m round robin žrebna lista'!$A$7:$R$128,2)))</f>
      </c>
      <c r="D11" s="170" t="s">
        <v>140</v>
      </c>
      <c r="E11" s="170" t="s">
        <v>141</v>
      </c>
      <c r="F11" s="171">
        <f>UPPER(IF($A11="","",VLOOKUP($A11,'[3]m round robin žrebna lista'!$A$7:$R$128,5)))</f>
      </c>
      <c r="G11" s="173" t="s">
        <v>125</v>
      </c>
      <c r="H11" s="173" t="s">
        <v>125</v>
      </c>
      <c r="I11" s="172"/>
      <c r="J11" s="173" t="s">
        <v>125</v>
      </c>
      <c r="K11" s="194" t="s">
        <v>126</v>
      </c>
      <c r="L11" s="174">
        <v>4</v>
      </c>
      <c r="M11" s="175">
        <f>IF($A11="","",VLOOKUP($A11,'[3]m round robin žrebna lista'!$A$7:$R$128,14))</f>
        <v>0</v>
      </c>
      <c r="N11" s="174">
        <f>IF(L11="","",IF(L11=1,8,IF(L11=2,6,IF(L11=3,4,2))))</f>
        <v>2</v>
      </c>
      <c r="O11" s="135"/>
      <c r="P11" s="176">
        <f>UPPER(IF($A11="","",VLOOKUP($A11,'[3]m round robin žrebna lista'!$A$7:$R$128,2)))</f>
      </c>
      <c r="Q11" s="176" t="str">
        <f>UPPER(IF($A11="","",VLOOKUP($A11,'[3]m round robin žrebna lista'!$A$7:$R$128,3)))</f>
        <v>BAIER, KEVIN</v>
      </c>
      <c r="R11" s="176">
        <f>PROPER(IF($A11="","",VLOOKUP($A11,'[3]m round robin žrebna lista'!$A$7:$R$128,4)))</f>
      </c>
      <c r="S11" s="176">
        <f>UPPER(IF($A11="","",VLOOKUP($A11,'[3]m round robin žrebna lista'!$A$7:$R$128,5)))</f>
      </c>
      <c r="T11" s="178"/>
      <c r="U11" s="178"/>
      <c r="V11" s="177"/>
      <c r="W11" s="178"/>
      <c r="X11" s="142"/>
      <c r="Y11" s="176">
        <f>UPPER(IF($A11="","",VLOOKUP($A11,'[3]m round robin žrebna lista'!$A$7:$R$128,2)))</f>
      </c>
      <c r="Z11" s="176" t="str">
        <f>UPPER(IF($A11="","",VLOOKUP($A11,'[3]m round robin žrebna lista'!$A$7:$R$128,3)))</f>
        <v>BAIER, KEVIN</v>
      </c>
      <c r="AA11" s="176">
        <f>PROPER(IF($A11="","",VLOOKUP($A11,'[3]m round robin žrebna lista'!$A$7:$R$128,4)))</f>
      </c>
      <c r="AB11" s="176">
        <f>UPPER(IF($A11="","",VLOOKUP($A11,'[3]m round robin žrebna lista'!$A$7:$R$128,5)))</f>
      </c>
      <c r="AC11" s="178">
        <f>IF(T11="","",IF(T11="1bb","1bb",IF(T11="3bb","3bb",IF(T11=1,0,M9))))</f>
      </c>
      <c r="AD11" s="178">
        <f>IF(U11="","",IF(U11="2bb","2bb",IF(U11="3bb","3bb",IF(U11=2,0,M10))))</f>
      </c>
      <c r="AE11" s="177"/>
      <c r="AF11" s="178">
        <f>IF(W11="","",IF(W11="3bb","3bb",IF(W11="4bb","4bb",IF(W11=3,M12,0))))</f>
      </c>
      <c r="AG11" s="179">
        <f>SUM(AC11:AF11)</f>
        <v>0</v>
      </c>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row>
    <row r="12" spans="1:256" ht="72" customHeight="1">
      <c r="A12" s="167"/>
      <c r="B12" s="168">
        <v>4</v>
      </c>
      <c r="C12" s="169">
        <f>UPPER(IF($A12="","",VLOOKUP($A12,'[3]m round robin žrebna lista'!$A$7:$R$128,2)))</f>
      </c>
      <c r="D12" s="170" t="s">
        <v>93</v>
      </c>
      <c r="E12" s="170" t="s">
        <v>198</v>
      </c>
      <c r="F12" s="171">
        <f>UPPER(IF($A12="","",VLOOKUP($A12,'[3]m round robin žrebna lista'!$A$7:$R$128,5)))</f>
      </c>
      <c r="G12" s="173" t="s">
        <v>27</v>
      </c>
      <c r="H12" s="173" t="s">
        <v>28</v>
      </c>
      <c r="I12" s="173" t="s">
        <v>27</v>
      </c>
      <c r="J12" s="172"/>
      <c r="K12" s="174">
        <v>3</v>
      </c>
      <c r="L12" s="174">
        <v>1</v>
      </c>
      <c r="M12" s="175">
        <f>IF($A12="","",VLOOKUP($A12,'[3]m round robin žrebna lista'!$A$7:$R$128,14))</f>
      </c>
      <c r="N12" s="174">
        <f>IF(L12="","",IF(L12=1,8,IF(L12=2,6,IF(L12=3,4,2))))</f>
        <v>8</v>
      </c>
      <c r="O12" s="135"/>
      <c r="P12" s="176">
        <f>UPPER(IF($A12="","",VLOOKUP($A12,'[3]m round robin žrebna lista'!$A$7:$R$128,2)))</f>
      </c>
      <c r="Q12" s="176">
        <f>UPPER(IF($A12="","",VLOOKUP($A12,'[3]m round robin žrebna lista'!$A$7:$R$128,3)))</f>
      </c>
      <c r="R12" s="176">
        <f>PROPER(IF($A12="","",VLOOKUP($A12,'[3]m round robin žrebna lista'!$A$7:$R$128,4)))</f>
      </c>
      <c r="S12" s="176">
        <f>UPPER(IF($A12="","",VLOOKUP($A12,'[3]m round robin žrebna lista'!$A$7:$R$128,5)))</f>
      </c>
      <c r="T12" s="178"/>
      <c r="U12" s="178"/>
      <c r="V12" s="178"/>
      <c r="W12" s="177"/>
      <c r="X12" s="142"/>
      <c r="Y12" s="176">
        <f>UPPER(IF($A12="","",VLOOKUP($A12,'[3]m round robin žrebna lista'!$A$7:$R$128,2)))</f>
      </c>
      <c r="Z12" s="176">
        <f>UPPER(IF($A12="","",VLOOKUP($A12,'[3]m round robin žrebna lista'!$A$7:$R$128,3)))</f>
      </c>
      <c r="AA12" s="176">
        <f>PROPER(IF($A12="","",VLOOKUP($A12,'[3]m round robin žrebna lista'!$A$7:$R$128,4)))</f>
      </c>
      <c r="AB12" s="176">
        <f>UPPER(IF($A12="","",VLOOKUP($A12,'[3]m round robin žrebna lista'!$A$7:$R$128,5)))</f>
      </c>
      <c r="AC12" s="178">
        <f>IF(T12="","",IF(T12="1bb","1bb",IF(T12="4bb","4bb",IF(T12=1,0,M9))))</f>
      </c>
      <c r="AD12" s="178">
        <f>IF(U12="","",IF(U12="2bb","2bb",IF(U12="4bb","4bb",IF(U12=2,0,M10))))</f>
      </c>
      <c r="AE12" s="178">
        <f>IF(V12="","",IF(V12="3bb","3bb",IF(V12="4bb","4bb",IF(V12=3,0,M11))))</f>
      </c>
      <c r="AF12" s="177"/>
      <c r="AG12" s="179">
        <f>SUM(AC12:AF12)</f>
        <v>0</v>
      </c>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row>
    <row r="13" spans="1:256" ht="34.5" customHeight="1" thickBot="1">
      <c r="A13" s="195"/>
      <c r="B13" s="196"/>
      <c r="C13" s="197"/>
      <c r="D13" s="198"/>
      <c r="E13" s="198"/>
      <c r="F13" s="199"/>
      <c r="G13" s="200"/>
      <c r="H13" s="200"/>
      <c r="I13" s="200"/>
      <c r="J13" s="201"/>
      <c r="K13" s="202"/>
      <c r="L13" s="202"/>
      <c r="M13" s="175"/>
      <c r="N13" s="202"/>
      <c r="O13" s="135"/>
      <c r="P13" s="142"/>
      <c r="Q13" s="142"/>
      <c r="R13" s="142"/>
      <c r="S13" s="142"/>
      <c r="T13" s="164"/>
      <c r="U13" s="164"/>
      <c r="V13" s="164"/>
      <c r="W13" s="192"/>
      <c r="X13" s="142"/>
      <c r="Y13" s="142"/>
      <c r="Z13" s="142"/>
      <c r="AA13" s="142"/>
      <c r="AB13" s="142"/>
      <c r="AC13" s="164"/>
      <c r="AD13" s="164"/>
      <c r="AE13" s="164"/>
      <c r="AF13" s="192"/>
      <c r="AG13" s="163"/>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row>
    <row r="14" spans="1:256" ht="49.5" customHeight="1" thickBot="1">
      <c r="A14" s="157"/>
      <c r="B14" s="157"/>
      <c r="C14" s="153" t="s">
        <v>142</v>
      </c>
      <c r="D14" s="154"/>
      <c r="E14" s="155"/>
      <c r="F14" s="156"/>
      <c r="G14" s="309"/>
      <c r="H14" s="309"/>
      <c r="I14" s="309"/>
      <c r="J14" s="309"/>
      <c r="K14" s="310" t="s">
        <v>119</v>
      </c>
      <c r="L14" s="310" t="s">
        <v>120</v>
      </c>
      <c r="M14" s="133"/>
      <c r="N14" s="134"/>
      <c r="O14" s="134"/>
      <c r="P14" s="135"/>
      <c r="Q14" s="135"/>
      <c r="R14" s="135"/>
      <c r="S14" s="135"/>
      <c r="T14" s="135"/>
      <c r="U14" s="135"/>
      <c r="V14" s="135"/>
      <c r="W14" s="135"/>
      <c r="X14" s="135"/>
      <c r="Y14" s="135"/>
      <c r="Z14" s="135"/>
      <c r="AA14" s="135"/>
      <c r="AB14" s="135"/>
      <c r="AC14" s="135"/>
      <c r="AD14" s="135"/>
      <c r="AE14" s="135"/>
      <c r="AF14" s="135"/>
      <c r="AG14" s="135"/>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row>
    <row r="15" spans="1:256" s="166" customFormat="1" ht="40.5" customHeight="1">
      <c r="A15" s="157"/>
      <c r="B15" s="157"/>
      <c r="C15" s="160" t="s">
        <v>122</v>
      </c>
      <c r="D15" s="160" t="s">
        <v>8</v>
      </c>
      <c r="E15" s="193" t="s">
        <v>9</v>
      </c>
      <c r="F15" s="160" t="s">
        <v>3</v>
      </c>
      <c r="G15" s="309"/>
      <c r="H15" s="309"/>
      <c r="I15" s="309"/>
      <c r="J15" s="309"/>
      <c r="K15" s="310"/>
      <c r="L15" s="310"/>
      <c r="M15" s="133"/>
      <c r="N15" s="161" t="s">
        <v>123</v>
      </c>
      <c r="O15" s="162"/>
      <c r="P15" s="163" t="s">
        <v>122</v>
      </c>
      <c r="Q15" s="163" t="s">
        <v>8</v>
      </c>
      <c r="R15" s="163" t="s">
        <v>9</v>
      </c>
      <c r="S15" s="163" t="s">
        <v>3</v>
      </c>
      <c r="T15" s="164"/>
      <c r="U15" s="161"/>
      <c r="V15" s="161"/>
      <c r="W15" s="161"/>
      <c r="X15" s="161"/>
      <c r="Y15" s="163" t="s">
        <v>122</v>
      </c>
      <c r="Z15" s="163" t="s">
        <v>8</v>
      </c>
      <c r="AA15" s="163" t="s">
        <v>9</v>
      </c>
      <c r="AB15" s="163" t="s">
        <v>3</v>
      </c>
      <c r="AC15" s="163"/>
      <c r="AD15" s="163"/>
      <c r="AE15" s="163"/>
      <c r="AF15" s="163"/>
      <c r="AG15" s="165" t="s">
        <v>124</v>
      </c>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pans="1:256" ht="72.75" customHeight="1">
      <c r="A16" s="167">
        <v>8</v>
      </c>
      <c r="B16" s="168">
        <v>1</v>
      </c>
      <c r="C16" s="169">
        <f>UPPER(IF($A16="","",VLOOKUP($A16,'[3]m round robin žrebna lista'!$A$7:$R$128,2)))</f>
      </c>
      <c r="D16" s="170"/>
      <c r="E16" s="170">
        <f>PROPER(IF($A16="","",VLOOKUP($A16,'[3]m round robin žrebna lista'!$A$7:$R$128,4)))</f>
      </c>
      <c r="F16" s="171">
        <f>UPPER(IF($A16="","",VLOOKUP($A16,'[3]m round robin žrebna lista'!$A$7:$R$128,5)))</f>
      </c>
      <c r="G16" s="172"/>
      <c r="H16" s="173"/>
      <c r="I16" s="173"/>
      <c r="J16" s="173"/>
      <c r="K16" s="174"/>
      <c r="L16" s="174"/>
      <c r="M16" s="175">
        <f>IF($A16="","",VLOOKUP($A16,'[3]m round robin žrebna lista'!$A$7:$R$128,14))</f>
        <v>0</v>
      </c>
      <c r="N16" s="174">
        <f>IF(L16="","",IF(L16=1,8,IF(L16=2,6,IF(L16=3,4,2))))</f>
      </c>
      <c r="O16" s="135"/>
      <c r="P16" s="176">
        <f>UPPER(IF($A16="","",VLOOKUP($A16,'[3]m round robin žrebna lista'!$A$7:$R$128,2)))</f>
      </c>
      <c r="Q16" s="176" t="str">
        <f>UPPER(IF($A16="","",VLOOKUP($A16,'[3]m round robin žrebna lista'!$A$7:$R$128,3)))</f>
        <v>PEROŠA, BENJAMIN</v>
      </c>
      <c r="R16" s="176">
        <f>PROPER(IF($A16="","",VLOOKUP($A16,'[3]m round robin žrebna lista'!$A$7:$R$128,4)))</f>
      </c>
      <c r="S16" s="176">
        <f>UPPER(IF($A16="","",VLOOKUP($A16,'[3]m round robin žrebna lista'!$A$7:$R$128,5)))</f>
      </c>
      <c r="T16" s="177"/>
      <c r="U16" s="178"/>
      <c r="V16" s="178"/>
      <c r="W16" s="178"/>
      <c r="X16" s="135"/>
      <c r="Y16" s="176">
        <f>UPPER(IF($A16="","",VLOOKUP($A16,'[3]m round robin žrebna lista'!$A$7:$R$128,2)))</f>
      </c>
      <c r="Z16" s="176" t="str">
        <f>UPPER(IF($A16="","",VLOOKUP($A16,'[3]m round robin žrebna lista'!$A$7:$R$128,3)))</f>
        <v>PEROŠA, BENJAMIN</v>
      </c>
      <c r="AA16" s="176">
        <f>PROPER(IF($A16="","",VLOOKUP($A16,'[3]m round robin žrebna lista'!$A$7:$R$128,4)))</f>
      </c>
      <c r="AB16" s="176">
        <f>UPPER(IF($A16="","",VLOOKUP($A16,'[3]m round robin žrebna lista'!$A$7:$R$128,5)))</f>
      </c>
      <c r="AC16" s="177"/>
      <c r="AD16" s="178">
        <f>IF(U16="","",IF(U16="1bb","1bb",IF(U16="2bb","2bb",IF(U16=1,$M17,0))))</f>
      </c>
      <c r="AE16" s="178">
        <f>IF(V16="","",IF(V16="1bb","1bb",IF(V16="3bb","3bb",IF(V16=1,$M18,0))))</f>
      </c>
      <c r="AF16" s="178">
        <f>IF(W16="","",IF(W16="1bb","1bb",IF(W16="4bb","4bb",IF(W16=1,$M19,0))))</f>
      </c>
      <c r="AG16" s="179">
        <f>SUM(AD16:AF16)</f>
        <v>0</v>
      </c>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row>
    <row r="17" spans="1:256" ht="72.75" customHeight="1">
      <c r="A17" s="167">
        <v>14</v>
      </c>
      <c r="B17" s="168">
        <v>2</v>
      </c>
      <c r="C17" s="169">
        <f>UPPER(IF($A17="","",VLOOKUP($A17,'[3]m round robin žrebna lista'!$A$7:$R$128,2)))</f>
      </c>
      <c r="D17" s="170"/>
      <c r="E17" s="170">
        <f>PROPER(IF($A17="","",VLOOKUP($A17,'[3]m round robin žrebna lista'!$A$7:$R$128,4)))</f>
      </c>
      <c r="F17" s="171">
        <f>UPPER(IF($A17="","",VLOOKUP($A17,'[3]m round robin žrebna lista'!$A$7:$R$128,5)))</f>
      </c>
      <c r="G17" s="173"/>
      <c r="H17" s="172"/>
      <c r="I17" s="173"/>
      <c r="J17" s="173"/>
      <c r="K17" s="174"/>
      <c r="L17" s="174"/>
      <c r="M17" s="175">
        <f>IF($A17="","",VLOOKUP($A17,'[3]m round robin žrebna lista'!$A$7:$R$128,14))</f>
        <v>0</v>
      </c>
      <c r="N17" s="174">
        <f>IF(L17="","",IF(L17=1,8,IF(L17=2,6,IF(L17=3,4,2))))</f>
      </c>
      <c r="O17" s="135"/>
      <c r="P17" s="176">
        <f>UPPER(IF($A17="","",VLOOKUP($A17,'[3]m round robin žrebna lista'!$A$7:$R$128,2)))</f>
      </c>
      <c r="Q17" s="176" t="str">
        <f>UPPER(IF($A17="","",VLOOKUP($A17,'[3]m round robin žrebna lista'!$A$7:$R$128,3)))</f>
        <v>TAJTA, SOMA</v>
      </c>
      <c r="R17" s="176">
        <f>PROPER(IF($A17="","",VLOOKUP($A17,'[3]m round robin žrebna lista'!$A$7:$R$128,4)))</f>
      </c>
      <c r="S17" s="176">
        <f>UPPER(IF($A17="","",VLOOKUP($A17,'[3]m round robin žrebna lista'!$A$7:$R$128,5)))</f>
      </c>
      <c r="T17" s="178"/>
      <c r="U17" s="177"/>
      <c r="V17" s="178"/>
      <c r="W17" s="178"/>
      <c r="X17" s="135"/>
      <c r="Y17" s="176">
        <f>UPPER(IF($A17="","",VLOOKUP($A17,'[3]m round robin žrebna lista'!$A$7:$R$128,2)))</f>
      </c>
      <c r="Z17" s="176" t="str">
        <f>UPPER(IF($A17="","",VLOOKUP($A17,'[3]m round robin žrebna lista'!$A$7:$R$128,3)))</f>
        <v>TAJTA, SOMA</v>
      </c>
      <c r="AA17" s="176">
        <f>PROPER(IF($A17="","",VLOOKUP($A17,'[3]m round robin žrebna lista'!$A$7:$R$128,4)))</f>
      </c>
      <c r="AB17" s="176">
        <f>UPPER(IF($A17="","",VLOOKUP($A17,'[3]m round robin žrebna lista'!$A$7:$R$128,5)))</f>
      </c>
      <c r="AC17" s="178">
        <f>IF(T17="","",IF(T17="1bb","1bb",IF(T17="2bb","2bb",IF(T17=1,0,M16))))</f>
      </c>
      <c r="AD17" s="177"/>
      <c r="AE17" s="178">
        <f>IF(V17="","",IF(V17="2bb","2bb",IF(V17="3bb","3bb",IF(V17=2,M18,0))))</f>
      </c>
      <c r="AF17" s="178">
        <f>IF(W17="","",IF(W17="2bb","2bb",IF(W17="4bb","4bb",IF(W17=2,M19,0))))</f>
      </c>
      <c r="AG17" s="179">
        <f>SUM(AC17:AF17)</f>
        <v>0</v>
      </c>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row>
    <row r="18" spans="1:256" ht="72.75" customHeight="1">
      <c r="A18" s="167">
        <v>16</v>
      </c>
      <c r="B18" s="168">
        <v>3</v>
      </c>
      <c r="C18" s="169">
        <f>UPPER(IF($A18="","",VLOOKUP($A18,'[3]m round robin žrebna lista'!$A$7:$R$128,2)))</f>
      </c>
      <c r="D18" s="170"/>
      <c r="E18" s="170">
        <f>PROPER(IF($A18="","",VLOOKUP($A18,'[3]m round robin žrebna lista'!$A$7:$R$128,4)))</f>
      </c>
      <c r="F18" s="171">
        <f>UPPER(IF($A18="","",VLOOKUP($A18,'[3]m round robin žrebna lista'!$A$7:$R$128,5)))</f>
      </c>
      <c r="G18" s="173"/>
      <c r="H18" s="173"/>
      <c r="I18" s="172"/>
      <c r="J18" s="173"/>
      <c r="K18" s="174"/>
      <c r="L18" s="174"/>
      <c r="M18" s="175">
        <f>IF($A18="","",VLOOKUP($A18,'[3]m round robin žrebna lista'!$A$7:$R$128,14))</f>
        <v>0</v>
      </c>
      <c r="N18" s="174">
        <f>IF(L18="","",IF(L18=1,8,IF(L18=2,6,IF(L18=3,4,2))))</f>
      </c>
      <c r="O18" s="135"/>
      <c r="P18" s="176">
        <f>UPPER(IF($A18="","",VLOOKUP($A18,'[3]m round robin žrebna lista'!$A$7:$R$128,2)))</f>
      </c>
      <c r="Q18" s="176" t="str">
        <f>UPPER(IF($A18="","",VLOOKUP($A18,'[3]m round robin žrebna lista'!$A$7:$R$128,3)))</f>
        <v>ZRNIĆ, ALEKSEJ</v>
      </c>
      <c r="R18" s="176">
        <f>PROPER(IF($A18="","",VLOOKUP($A18,'[3]m round robin žrebna lista'!$A$7:$R$128,4)))</f>
      </c>
      <c r="S18" s="176">
        <f>UPPER(IF($A18="","",VLOOKUP($A18,'[3]m round robin žrebna lista'!$A$7:$R$128,5)))</f>
      </c>
      <c r="T18" s="178"/>
      <c r="U18" s="178"/>
      <c r="V18" s="177"/>
      <c r="W18" s="178"/>
      <c r="X18" s="135"/>
      <c r="Y18" s="176">
        <f>UPPER(IF($A18="","",VLOOKUP($A18,'[3]m round robin žrebna lista'!$A$7:$R$128,2)))</f>
      </c>
      <c r="Z18" s="176" t="str">
        <f>UPPER(IF($A18="","",VLOOKUP($A18,'[3]m round robin žrebna lista'!$A$7:$R$128,3)))</f>
        <v>ZRNIĆ, ALEKSEJ</v>
      </c>
      <c r="AA18" s="176">
        <f>PROPER(IF($A18="","",VLOOKUP($A18,'[3]m round robin žrebna lista'!$A$7:$R$128,4)))</f>
      </c>
      <c r="AB18" s="176">
        <f>UPPER(IF($A18="","",VLOOKUP($A18,'[3]m round robin žrebna lista'!$A$7:$R$128,5)))</f>
      </c>
      <c r="AC18" s="178">
        <f>IF(T18="","",IF(T18="1bb","1bb",IF(T18="3bb","3bb",IF(T18=1,0,M16))))</f>
      </c>
      <c r="AD18" s="178">
        <f>IF(U18="","",IF(U18="2bb","2bb",IF(U18="3bb","3bb",IF(U18=2,0,M17))))</f>
      </c>
      <c r="AE18" s="177"/>
      <c r="AF18" s="178">
        <f>IF(W18="","",IF(W18="3bb","3bb",IF(W18="4bb","4bb",IF(W18=3,M19,0))))</f>
      </c>
      <c r="AG18" s="179">
        <f>SUM(AC18:AF18)</f>
        <v>0</v>
      </c>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c r="IU18" s="134"/>
      <c r="IV18" s="134"/>
    </row>
    <row r="19" spans="1:256" ht="72.75" customHeight="1">
      <c r="A19" s="167"/>
      <c r="B19" s="168">
        <v>4</v>
      </c>
      <c r="C19" s="169">
        <f>UPPER(IF($A19="","",VLOOKUP($A19,'[3]m round robin žrebna lista'!$A$7:$R$128,2)))</f>
      </c>
      <c r="D19" s="170">
        <f>UPPER(IF($A19="","",VLOOKUP($A19,'[3]m round robin žrebna lista'!$A$7:$R$128,3)))</f>
      </c>
      <c r="E19" s="170">
        <f>PROPER(IF($A19="","",VLOOKUP($A19,'[3]m round robin žrebna lista'!$A$7:$R$128,4)))</f>
      </c>
      <c r="F19" s="171">
        <f>UPPER(IF($A19="","",VLOOKUP($A19,'[3]m round robin žrebna lista'!$A$7:$R$128,5)))</f>
      </c>
      <c r="G19" s="173"/>
      <c r="H19" s="173"/>
      <c r="I19" s="173"/>
      <c r="J19" s="172"/>
      <c r="K19" s="174"/>
      <c r="L19" s="174"/>
      <c r="M19" s="175">
        <f>IF($A19="","",VLOOKUP($A19,'[3]m round robin žrebna lista'!$A$7:$R$128,14))</f>
      </c>
      <c r="N19" s="174">
        <f>IF(L19="","",IF(L19=1,8,IF(L19=2,6,IF(L19=3,4,2))))</f>
      </c>
      <c r="O19" s="135"/>
      <c r="P19" s="176">
        <f>UPPER(IF($A19="","",VLOOKUP($A19,'[3]m round robin žrebna lista'!$A$7:$R$128,2)))</f>
      </c>
      <c r="Q19" s="176">
        <f>UPPER(IF($A19="","",VLOOKUP($A19,'[3]m round robin žrebna lista'!$A$7:$R$128,3)))</f>
      </c>
      <c r="R19" s="176">
        <f>PROPER(IF($A19="","",VLOOKUP($A19,'[3]m round robin žrebna lista'!$A$7:$R$128,4)))</f>
      </c>
      <c r="S19" s="176">
        <f>UPPER(IF($A19="","",VLOOKUP($A19,'[3]m round robin žrebna lista'!$A$7:$R$128,5)))</f>
      </c>
      <c r="T19" s="178"/>
      <c r="U19" s="178"/>
      <c r="V19" s="178"/>
      <c r="W19" s="177"/>
      <c r="X19" s="135"/>
      <c r="Y19" s="176">
        <f>UPPER(IF($A19="","",VLOOKUP($A19,'[3]m round robin žrebna lista'!$A$7:$R$128,2)))</f>
      </c>
      <c r="Z19" s="176">
        <f>UPPER(IF($A19="","",VLOOKUP($A19,'[3]m round robin žrebna lista'!$A$7:$R$128,3)))</f>
      </c>
      <c r="AA19" s="176">
        <f>PROPER(IF($A19="","",VLOOKUP($A19,'[3]m round robin žrebna lista'!$A$7:$R$128,4)))</f>
      </c>
      <c r="AB19" s="176">
        <f>UPPER(IF($A19="","",VLOOKUP($A19,'[3]m round robin žrebna lista'!$A$7:$R$128,5)))</f>
      </c>
      <c r="AC19" s="178">
        <f>IF(T19="","",IF(T19="1bb","1bb",IF(T19="4bb","4bb",IF(T19=1,0,M16))))</f>
      </c>
      <c r="AD19" s="178">
        <f>IF(U19="","",IF(U19="2bb","2bb",IF(U19="4bb","4bb",IF(U19=2,0,M17))))</f>
      </c>
      <c r="AE19" s="178">
        <f>IF(V19="","",IF(V19="3bb","3bb",IF(V19="4bb","4bb",IF(V19=3,0,M18))))</f>
      </c>
      <c r="AF19" s="177"/>
      <c r="AG19" s="179">
        <f>SUM(AC19:AE19)</f>
        <v>0</v>
      </c>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row>
    <row r="20" spans="1:256" ht="29.25" customHeight="1" thickBot="1">
      <c r="A20" s="195"/>
      <c r="B20" s="196"/>
      <c r="C20" s="197"/>
      <c r="D20" s="198"/>
      <c r="E20" s="198"/>
      <c r="F20" s="199"/>
      <c r="G20" s="200"/>
      <c r="H20" s="200"/>
      <c r="I20" s="200"/>
      <c r="J20" s="201"/>
      <c r="K20" s="202"/>
      <c r="L20" s="202"/>
      <c r="M20" s="175"/>
      <c r="N20" s="202"/>
      <c r="O20" s="135"/>
      <c r="P20" s="142"/>
      <c r="Q20" s="142"/>
      <c r="R20" s="142"/>
      <c r="S20" s="142"/>
      <c r="T20" s="164"/>
      <c r="U20" s="164"/>
      <c r="V20" s="164"/>
      <c r="W20" s="192"/>
      <c r="X20" s="135"/>
      <c r="Y20" s="142"/>
      <c r="Z20" s="142"/>
      <c r="AA20" s="142"/>
      <c r="AB20" s="142"/>
      <c r="AC20" s="164"/>
      <c r="AD20" s="164"/>
      <c r="AE20" s="164"/>
      <c r="AF20" s="192"/>
      <c r="AG20" s="163"/>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row>
    <row r="21" spans="1:256" ht="49.5" customHeight="1" thickBot="1">
      <c r="A21" s="309"/>
      <c r="B21" s="309"/>
      <c r="C21" s="153" t="s">
        <v>143</v>
      </c>
      <c r="D21" s="154"/>
      <c r="E21" s="155"/>
      <c r="F21" s="156"/>
      <c r="G21" s="309"/>
      <c r="H21" s="309"/>
      <c r="I21" s="309"/>
      <c r="J21" s="309"/>
      <c r="K21" s="310" t="s">
        <v>119</v>
      </c>
      <c r="L21" s="310" t="s">
        <v>120</v>
      </c>
      <c r="M21" s="133"/>
      <c r="N21" s="134"/>
      <c r="O21" s="134"/>
      <c r="P21" s="135"/>
      <c r="Q21" s="135"/>
      <c r="R21" s="135"/>
      <c r="S21" s="135"/>
      <c r="T21" s="135"/>
      <c r="U21" s="135"/>
      <c r="V21" s="135"/>
      <c r="W21" s="135"/>
      <c r="X21" s="135"/>
      <c r="Y21" s="135"/>
      <c r="Z21" s="135"/>
      <c r="AA21" s="135"/>
      <c r="AB21" s="135"/>
      <c r="AC21" s="135"/>
      <c r="AD21" s="135"/>
      <c r="AE21" s="135"/>
      <c r="AF21" s="135"/>
      <c r="AG21" s="135"/>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row>
    <row r="22" spans="1:256" s="166" customFormat="1" ht="40.5" customHeight="1">
      <c r="A22" s="309"/>
      <c r="B22" s="309"/>
      <c r="C22" s="160" t="s">
        <v>122</v>
      </c>
      <c r="D22" s="160" t="s">
        <v>8</v>
      </c>
      <c r="E22" s="193" t="s">
        <v>9</v>
      </c>
      <c r="F22" s="160" t="s">
        <v>3</v>
      </c>
      <c r="G22" s="309"/>
      <c r="H22" s="309"/>
      <c r="I22" s="309"/>
      <c r="J22" s="309"/>
      <c r="K22" s="310"/>
      <c r="L22" s="310"/>
      <c r="M22" s="133"/>
      <c r="N22" s="161" t="s">
        <v>123</v>
      </c>
      <c r="O22" s="162"/>
      <c r="P22" s="163" t="s">
        <v>122</v>
      </c>
      <c r="Q22" s="163" t="s">
        <v>8</v>
      </c>
      <c r="R22" s="163" t="s">
        <v>9</v>
      </c>
      <c r="S22" s="163" t="s">
        <v>3</v>
      </c>
      <c r="T22" s="164"/>
      <c r="U22" s="161"/>
      <c r="V22" s="161"/>
      <c r="W22" s="161"/>
      <c r="X22" s="161"/>
      <c r="Y22" s="163" t="s">
        <v>122</v>
      </c>
      <c r="Z22" s="163" t="s">
        <v>8</v>
      </c>
      <c r="AA22" s="163" t="s">
        <v>9</v>
      </c>
      <c r="AB22" s="163" t="s">
        <v>3</v>
      </c>
      <c r="AC22" s="163"/>
      <c r="AD22" s="163"/>
      <c r="AE22" s="163"/>
      <c r="AF22" s="163"/>
      <c r="AG22" s="165" t="s">
        <v>124</v>
      </c>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spans="1:256" ht="72.75" customHeight="1">
      <c r="A23" s="167"/>
      <c r="B23" s="168">
        <v>1</v>
      </c>
      <c r="C23" s="169">
        <f>UPPER(IF($A23="","",VLOOKUP($A23,'[3]m round robin žrebna lista'!$A$7:$R$128,2)))</f>
      </c>
      <c r="D23" s="170">
        <f>UPPER(IF($A23="","",VLOOKUP($A23,'[3]m round robin žrebna lista'!$A$7:$R$128,3)))</f>
      </c>
      <c r="E23" s="170">
        <f>PROPER(IF($A23="","",VLOOKUP($A23,'[3]m round robin žrebna lista'!$A$7:$R$128,4)))</f>
      </c>
      <c r="F23" s="171">
        <f>UPPER(IF($A23="","",VLOOKUP($A23,'[3]m round robin žrebna lista'!$A$7:$R$128,5)))</f>
      </c>
      <c r="G23" s="172"/>
      <c r="H23" s="173"/>
      <c r="I23" s="173"/>
      <c r="J23" s="173"/>
      <c r="K23" s="174"/>
      <c r="L23" s="174"/>
      <c r="M23" s="175">
        <f>IF($A23="","",VLOOKUP($A23,'[3]m round robin žrebna lista'!$A$7:$R$128,14))</f>
      </c>
      <c r="N23" s="174">
        <f>IF(L23="","",IF(L23=1,8,IF(L23=2,6,IF(L23=3,4,2))))</f>
      </c>
      <c r="O23" s="135"/>
      <c r="P23" s="176">
        <f>UPPER(IF($A23="","",VLOOKUP($A23,'[3]m round robin žrebna lista'!$A$7:$R$128,2)))</f>
      </c>
      <c r="Q23" s="176">
        <f>UPPER(IF($A23="","",VLOOKUP($A23,'[3]m round robin žrebna lista'!$A$7:$R$128,3)))</f>
      </c>
      <c r="R23" s="176">
        <f>PROPER(IF($A23="","",VLOOKUP($A23,'[3]m round robin žrebna lista'!$A$7:$R$128,4)))</f>
      </c>
      <c r="S23" s="176">
        <f>UPPER(IF($A23="","",VLOOKUP($A23,'[3]m round robin žrebna lista'!$A$7:$R$128,5)))</f>
      </c>
      <c r="T23" s="177"/>
      <c r="U23" s="178"/>
      <c r="V23" s="178"/>
      <c r="W23" s="178"/>
      <c r="X23" s="135"/>
      <c r="Y23" s="176">
        <f>UPPER(IF($A23="","",VLOOKUP($A23,'[3]m round robin žrebna lista'!$A$7:$R$128,2)))</f>
      </c>
      <c r="Z23" s="176">
        <f>UPPER(IF($A23="","",VLOOKUP($A23,'[3]m round robin žrebna lista'!$A$7:$R$128,3)))</f>
      </c>
      <c r="AA23" s="176">
        <f>PROPER(IF($A23="","",VLOOKUP($A23,'[3]m round robin žrebna lista'!$A$7:$R$128,4)))</f>
      </c>
      <c r="AB23" s="176">
        <f>UPPER(IF($A23="","",VLOOKUP($A23,'[3]m round robin žrebna lista'!$A$7:$R$128,5)))</f>
      </c>
      <c r="AC23" s="177"/>
      <c r="AD23" s="178">
        <f>IF(U23="","",IF(U23="1bb","1bb",IF(U23="2bb","2bb",IF(U23=1,$M24,0))))</f>
      </c>
      <c r="AE23" s="178">
        <f>IF(V23="","",IF(V23="1bb","1bb",IF(V23="3bb","3bb",IF(V23=1,$M25,0))))</f>
      </c>
      <c r="AF23" s="178">
        <f>IF(W23="","",IF(W23="1bb","1bb",IF(W23="4bb","4bb",IF(W23=1,$M26,0))))</f>
      </c>
      <c r="AG23" s="179">
        <f>SUM(AD23:AF23)</f>
        <v>0</v>
      </c>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c r="IV23" s="134"/>
    </row>
    <row r="24" spans="1:256" ht="72.75" customHeight="1">
      <c r="A24" s="167"/>
      <c r="B24" s="168">
        <v>2</v>
      </c>
      <c r="C24" s="169">
        <f>UPPER(IF($A24="","",VLOOKUP($A24,'[3]m round robin žrebna lista'!$A$7:$R$128,2)))</f>
      </c>
      <c r="D24" s="170">
        <f>UPPER(IF($A24="","",VLOOKUP($A24,'[3]m round robin žrebna lista'!$A$7:$R$128,3)))</f>
      </c>
      <c r="E24" s="170">
        <f>PROPER(IF($A24="","",VLOOKUP($A24,'[3]m round robin žrebna lista'!$A$7:$R$128,4)))</f>
      </c>
      <c r="F24" s="171">
        <f>UPPER(IF($A24="","",VLOOKUP($A24,'[3]m round robin žrebna lista'!$A$7:$R$128,5)))</f>
      </c>
      <c r="G24" s="173"/>
      <c r="H24" s="172"/>
      <c r="I24" s="173"/>
      <c r="J24" s="173"/>
      <c r="K24" s="174"/>
      <c r="L24" s="174"/>
      <c r="M24" s="175">
        <f>IF($A24="","",VLOOKUP($A24,'[3]m round robin žrebna lista'!$A$7:$R$128,14))</f>
      </c>
      <c r="N24" s="174">
        <f>IF(L24="","",IF(L24=1,8,IF(L24=2,6,IF(L24=3,4,2))))</f>
      </c>
      <c r="O24" s="135"/>
      <c r="P24" s="176">
        <f>UPPER(IF($A24="","",VLOOKUP($A24,'[3]m round robin žrebna lista'!$A$7:$R$128,2)))</f>
      </c>
      <c r="Q24" s="176">
        <f>UPPER(IF($A24="","",VLOOKUP($A24,'[3]m round robin žrebna lista'!$A$7:$R$128,3)))</f>
      </c>
      <c r="R24" s="176">
        <f>PROPER(IF($A24="","",VLOOKUP($A24,'[3]m round robin žrebna lista'!$A$7:$R$128,4)))</f>
      </c>
      <c r="S24" s="176">
        <f>UPPER(IF($A24="","",VLOOKUP($A24,'[3]m round robin žrebna lista'!$A$7:$R$128,5)))</f>
      </c>
      <c r="T24" s="178"/>
      <c r="U24" s="177"/>
      <c r="V24" s="178"/>
      <c r="W24" s="178"/>
      <c r="X24" s="135"/>
      <c r="Y24" s="176">
        <f>UPPER(IF($A24="","",VLOOKUP($A24,'[3]m round robin žrebna lista'!$A$7:$R$128,2)))</f>
      </c>
      <c r="Z24" s="176">
        <f>UPPER(IF($A24="","",VLOOKUP($A24,'[3]m round robin žrebna lista'!$A$7:$R$128,3)))</f>
      </c>
      <c r="AA24" s="176">
        <f>PROPER(IF($A24="","",VLOOKUP($A24,'[3]m round robin žrebna lista'!$A$7:$R$128,4)))</f>
      </c>
      <c r="AB24" s="176">
        <f>UPPER(IF($A24="","",VLOOKUP($A24,'[3]m round robin žrebna lista'!$A$7:$R$128,5)))</f>
      </c>
      <c r="AC24" s="178">
        <f>IF(T24="","",IF(T24="1bb","1bb",IF(T24="2bb","2bb",IF(T24=1,0,M23))))</f>
      </c>
      <c r="AD24" s="177"/>
      <c r="AE24" s="178">
        <f>IF(V24="","",IF(V24="2bb","2bb",IF(V24="3bb","3bb",IF(V24=2,M25,0))))</f>
      </c>
      <c r="AF24" s="178">
        <f>IF(W24="","",IF(W24="2bb","2bb",IF(W24="4bb","4bb",IF(W24=2,M26,0))))</f>
      </c>
      <c r="AG24" s="179">
        <f>SUM(AC24:AF24)</f>
        <v>0</v>
      </c>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row>
    <row r="25" spans="1:256" ht="72.75" customHeight="1">
      <c r="A25" s="167"/>
      <c r="B25" s="168">
        <v>3</v>
      </c>
      <c r="C25" s="169">
        <f>UPPER(IF($A25="","",VLOOKUP($A25,'[3]m round robin žrebna lista'!$A$7:$R$128,2)))</f>
      </c>
      <c r="D25" s="170">
        <f>UPPER(IF($A25="","",VLOOKUP($A25,'[3]m round robin žrebna lista'!$A$7:$R$128,3)))</f>
      </c>
      <c r="E25" s="170">
        <f>PROPER(IF($A25="","",VLOOKUP($A25,'[3]m round robin žrebna lista'!$A$7:$R$128,4)))</f>
      </c>
      <c r="F25" s="171">
        <f>UPPER(IF($A25="","",VLOOKUP($A25,'[3]m round robin žrebna lista'!$A$7:$R$128,5)))</f>
      </c>
      <c r="G25" s="173"/>
      <c r="H25" s="173"/>
      <c r="I25" s="172"/>
      <c r="J25" s="173"/>
      <c r="K25" s="174"/>
      <c r="L25" s="174"/>
      <c r="M25" s="175">
        <f>IF($A25="","",VLOOKUP($A25,'[3]m round robin žrebna lista'!$A$7:$R$128,14))</f>
      </c>
      <c r="N25" s="174">
        <f>IF(L25="","",IF(L25=1,8,IF(L25=2,6,IF(L25=3,4,2))))</f>
      </c>
      <c r="O25" s="135"/>
      <c r="P25" s="176">
        <f>UPPER(IF($A25="","",VLOOKUP($A25,'[3]m round robin žrebna lista'!$A$7:$R$128,2)))</f>
      </c>
      <c r="Q25" s="176">
        <f>UPPER(IF($A25="","",VLOOKUP($A25,'[3]m round robin žrebna lista'!$A$7:$R$128,3)))</f>
      </c>
      <c r="R25" s="176">
        <f>PROPER(IF($A25="","",VLOOKUP($A25,'[3]m round robin žrebna lista'!$A$7:$R$128,4)))</f>
      </c>
      <c r="S25" s="176">
        <f>UPPER(IF($A25="","",VLOOKUP($A25,'[3]m round robin žrebna lista'!$A$7:$R$128,5)))</f>
      </c>
      <c r="T25" s="178"/>
      <c r="U25" s="178"/>
      <c r="V25" s="177"/>
      <c r="W25" s="178"/>
      <c r="X25" s="135"/>
      <c r="Y25" s="176">
        <f>UPPER(IF($A25="","",VLOOKUP($A25,'[3]m round robin žrebna lista'!$A$7:$R$128,2)))</f>
      </c>
      <c r="Z25" s="176">
        <f>UPPER(IF($A25="","",VLOOKUP($A25,'[3]m round robin žrebna lista'!$A$7:$R$128,3)))</f>
      </c>
      <c r="AA25" s="176">
        <f>PROPER(IF($A25="","",VLOOKUP($A25,'[3]m round robin žrebna lista'!$A$7:$R$128,4)))</f>
      </c>
      <c r="AB25" s="176">
        <f>UPPER(IF($A25="","",VLOOKUP($A25,'[3]m round robin žrebna lista'!$A$7:$R$128,5)))</f>
      </c>
      <c r="AC25" s="178">
        <f>IF(T25="","",IF(T25="1bb","1bb",IF(T25="3bb","3bb",IF(T25=1,0,M23))))</f>
      </c>
      <c r="AD25" s="178">
        <f>IF(U25="","",IF(U25="2bb","2bb",IF(U25="3bb","3bb",IF(U25=2,0,M24))))</f>
      </c>
      <c r="AE25" s="177"/>
      <c r="AF25" s="178">
        <f>IF(W25="","",IF(W25="3bb","3bb",IF(W25="4bb","4bb",IF(W25=3,M26,0))))</f>
      </c>
      <c r="AG25" s="179">
        <f>SUM(AC25:AF25)</f>
        <v>0</v>
      </c>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256" ht="72.75" customHeight="1">
      <c r="A26" s="167"/>
      <c r="B26" s="168">
        <v>4</v>
      </c>
      <c r="C26" s="169">
        <f>UPPER(IF($A26="","",VLOOKUP($A26,'[3]m round robin žrebna lista'!$A$7:$R$128,2)))</f>
      </c>
      <c r="D26" s="170">
        <f>UPPER(IF($A26="","",VLOOKUP($A26,'[3]m round robin žrebna lista'!$A$7:$R$128,3)))</f>
      </c>
      <c r="E26" s="170">
        <f>PROPER(IF($A26="","",VLOOKUP($A26,'[3]m round robin žrebna lista'!$A$7:$R$128,4)))</f>
      </c>
      <c r="F26" s="171">
        <f>UPPER(IF($A26="","",VLOOKUP($A26,'[3]m round robin žrebna lista'!$A$7:$R$128,5)))</f>
      </c>
      <c r="G26" s="173"/>
      <c r="H26" s="173"/>
      <c r="I26" s="173"/>
      <c r="J26" s="172"/>
      <c r="K26" s="174"/>
      <c r="L26" s="174"/>
      <c r="M26" s="175">
        <f>IF($A26="","",VLOOKUP($A26,'[3]m round robin žrebna lista'!$A$7:$R$128,14))</f>
      </c>
      <c r="N26" s="174">
        <f>IF(L26="","",IF(L26=1,8,IF(L26=2,6,IF(L26=3,4,2))))</f>
      </c>
      <c r="O26" s="135"/>
      <c r="P26" s="176">
        <f>UPPER(IF($A26="","",VLOOKUP($A26,'[3]m round robin žrebna lista'!$A$7:$R$128,2)))</f>
      </c>
      <c r="Q26" s="176">
        <f>UPPER(IF($A26="","",VLOOKUP($A26,'[3]m round robin žrebna lista'!$A$7:$R$128,3)))</f>
      </c>
      <c r="R26" s="176">
        <f>PROPER(IF($A26="","",VLOOKUP($A26,'[3]m round robin žrebna lista'!$A$7:$R$128,4)))</f>
      </c>
      <c r="S26" s="176">
        <f>UPPER(IF($A26="","",VLOOKUP($A26,'[3]m round robin žrebna lista'!$A$7:$R$128,5)))</f>
      </c>
      <c r="T26" s="178"/>
      <c r="U26" s="178"/>
      <c r="V26" s="178"/>
      <c r="W26" s="177"/>
      <c r="X26" s="135"/>
      <c r="Y26" s="176">
        <f>UPPER(IF($A26="","",VLOOKUP($A26,'[3]m round robin žrebna lista'!$A$7:$R$128,2)))</f>
      </c>
      <c r="Z26" s="176">
        <f>UPPER(IF($A26="","",VLOOKUP($A26,'[3]m round robin žrebna lista'!$A$7:$R$128,3)))</f>
      </c>
      <c r="AA26" s="176">
        <f>PROPER(IF($A26="","",VLOOKUP($A26,'[3]m round robin žrebna lista'!$A$7:$R$128,4)))</f>
      </c>
      <c r="AB26" s="176">
        <f>UPPER(IF($A26="","",VLOOKUP($A26,'[3]m round robin žrebna lista'!$A$7:$R$128,5)))</f>
      </c>
      <c r="AC26" s="178">
        <f>IF(T26="","",IF(T26="1bb","1bb",IF(T26="4bb","4bb",IF(T26=1,0,M23))))</f>
      </c>
      <c r="AD26" s="178">
        <f>IF(U26="","",IF(U26="2bb","2bb",IF(U26="4bb","4bb",IF(U26=2,0,M24))))</f>
      </c>
      <c r="AE26" s="178">
        <f>IF(V26="","",IF(V26="3bb","3bb",IF(V26="4bb","4bb",IF(V26=3,0,M25))))</f>
      </c>
      <c r="AF26" s="177"/>
      <c r="AG26" s="179">
        <f>SUM(AC26:AE26)</f>
        <v>0</v>
      </c>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row>
    <row r="27" spans="1:256" ht="67.5" customHeight="1">
      <c r="A27" s="308"/>
      <c r="B27" s="308"/>
      <c r="C27" s="311"/>
      <c r="D27" s="311"/>
      <c r="E27" s="132"/>
      <c r="F27" s="203" t="s">
        <v>130</v>
      </c>
      <c r="G27" s="204"/>
      <c r="H27" s="204"/>
      <c r="I27" s="204"/>
      <c r="J27" s="205" t="s">
        <v>131</v>
      </c>
      <c r="K27" s="312"/>
      <c r="L27" s="312"/>
      <c r="M27" s="133"/>
      <c r="N27" s="134"/>
      <c r="O27" s="134"/>
      <c r="P27" s="135"/>
      <c r="Q27" s="135"/>
      <c r="R27" s="135"/>
      <c r="S27" s="135"/>
      <c r="T27" s="135"/>
      <c r="U27" s="135"/>
      <c r="V27" s="135"/>
      <c r="W27" s="135"/>
      <c r="X27" s="135"/>
      <c r="Y27" s="135"/>
      <c r="Z27" s="135"/>
      <c r="AA27" s="135"/>
      <c r="AB27" s="135"/>
      <c r="AC27" s="135"/>
      <c r="AD27" s="135"/>
      <c r="AE27" s="135"/>
      <c r="AF27" s="135"/>
      <c r="AG27" s="135"/>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row>
    <row r="28" spans="1:256" s="159" customFormat="1" ht="49.5" customHeight="1">
      <c r="A28" s="308"/>
      <c r="B28" s="308"/>
      <c r="C28" s="206" t="s">
        <v>132</v>
      </c>
      <c r="D28" s="132"/>
      <c r="E28" s="132"/>
      <c r="F28" s="207" t="s">
        <v>133</v>
      </c>
      <c r="G28" s="313" t="str">
        <f>'[3]vnos podatkov'!$E$10</f>
        <v>ANJA REGENT</v>
      </c>
      <c r="H28" s="313" t="str">
        <f>'[3]vnos podatkov'!$E$10</f>
        <v>ANJA REGENT</v>
      </c>
      <c r="I28" s="313" t="str">
        <f>'[3]vnos podatkov'!$E$10</f>
        <v>ANJA REGENT</v>
      </c>
      <c r="J28" s="205" t="s">
        <v>131</v>
      </c>
      <c r="K28" s="307"/>
      <c r="L28" s="307"/>
      <c r="M28" s="133"/>
      <c r="N28" s="158"/>
      <c r="O28" s="158"/>
      <c r="P28" s="208"/>
      <c r="Q28" s="208"/>
      <c r="R28" s="208"/>
      <c r="S28" s="208"/>
      <c r="T28" s="208"/>
      <c r="U28" s="208"/>
      <c r="V28" s="208"/>
      <c r="W28" s="208"/>
      <c r="X28" s="208"/>
      <c r="Y28" s="208"/>
      <c r="Z28" s="208"/>
      <c r="AA28" s="208"/>
      <c r="AB28" s="208"/>
      <c r="AC28" s="208"/>
      <c r="AD28" s="208"/>
      <c r="AE28" s="208"/>
      <c r="AF28" s="208"/>
      <c r="AG28" s="20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c r="GW28" s="158"/>
      <c r="GX28" s="158"/>
      <c r="GY28" s="158"/>
      <c r="GZ28" s="158"/>
      <c r="HA28" s="158"/>
      <c r="HB28" s="158"/>
      <c r="HC28" s="158"/>
      <c r="HD28" s="158"/>
      <c r="HE28" s="158"/>
      <c r="HF28" s="158"/>
      <c r="HG28" s="158"/>
      <c r="HH28" s="158"/>
      <c r="HI28" s="158"/>
      <c r="HJ28" s="158"/>
      <c r="HK28" s="158"/>
      <c r="HL28" s="158"/>
      <c r="HM28" s="158"/>
      <c r="HN28" s="158"/>
      <c r="HO28" s="158"/>
      <c r="HP28" s="158"/>
      <c r="HQ28" s="158"/>
      <c r="HR28" s="158"/>
      <c r="HS28" s="158"/>
      <c r="HT28" s="158"/>
      <c r="HU28" s="158"/>
      <c r="HV28" s="158"/>
      <c r="HW28" s="158"/>
      <c r="HX28" s="158"/>
      <c r="HY28" s="158"/>
      <c r="HZ28" s="158"/>
      <c r="IA28" s="158"/>
      <c r="IB28" s="158"/>
      <c r="IC28" s="158"/>
      <c r="ID28" s="158"/>
      <c r="IE28" s="158"/>
      <c r="IF28" s="158"/>
      <c r="IG28" s="158"/>
      <c r="IH28" s="158"/>
      <c r="II28" s="158"/>
      <c r="IJ28" s="158"/>
      <c r="IK28" s="158"/>
      <c r="IL28" s="158"/>
      <c r="IM28" s="158"/>
      <c r="IN28" s="158"/>
      <c r="IO28" s="158"/>
      <c r="IP28" s="158"/>
      <c r="IQ28" s="158"/>
      <c r="IR28" s="158"/>
      <c r="IS28" s="158"/>
      <c r="IT28" s="158"/>
      <c r="IU28" s="158"/>
      <c r="IV28" s="158"/>
    </row>
    <row r="29" spans="1:13" ht="49.5" customHeight="1">
      <c r="A29" s="308"/>
      <c r="B29" s="308"/>
      <c r="C29" s="209" t="s">
        <v>134</v>
      </c>
      <c r="D29" s="132"/>
      <c r="E29" s="132"/>
      <c r="F29" s="203" t="s">
        <v>135</v>
      </c>
      <c r="G29" s="313"/>
      <c r="H29" s="313"/>
      <c r="I29" s="313"/>
      <c r="J29" s="205" t="s">
        <v>131</v>
      </c>
      <c r="K29" s="307"/>
      <c r="L29" s="307"/>
      <c r="M29" s="133"/>
    </row>
    <row r="30" spans="1:256" ht="20.25">
      <c r="A30" s="308"/>
      <c r="B30" s="308"/>
      <c r="C30" s="308"/>
      <c r="D30" s="308"/>
      <c r="E30" s="308"/>
      <c r="F30" s="308"/>
      <c r="G30" s="308"/>
      <c r="H30" s="308"/>
      <c r="I30" s="308"/>
      <c r="J30" s="308"/>
      <c r="K30" s="308"/>
      <c r="L30" s="308"/>
      <c r="M30" s="133"/>
      <c r="N30" s="211"/>
      <c r="O30" s="211"/>
      <c r="P30" s="212"/>
      <c r="Q30" s="212"/>
      <c r="R30" s="212"/>
      <c r="S30" s="212"/>
      <c r="T30" s="212"/>
      <c r="U30" s="212"/>
      <c r="V30" s="212"/>
      <c r="W30" s="212"/>
      <c r="X30" s="212"/>
      <c r="Y30" s="212"/>
      <c r="Z30" s="212"/>
      <c r="AA30" s="212"/>
      <c r="AB30" s="212"/>
      <c r="AC30" s="212"/>
      <c r="AD30" s="212"/>
      <c r="AE30" s="212"/>
      <c r="AF30" s="212"/>
      <c r="AG30" s="212"/>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211"/>
      <c r="IG30" s="211"/>
      <c r="IH30" s="211"/>
      <c r="II30" s="211"/>
      <c r="IJ30" s="211"/>
      <c r="IK30" s="211"/>
      <c r="IL30" s="211"/>
      <c r="IM30" s="211"/>
      <c r="IN30" s="211"/>
      <c r="IO30" s="211"/>
      <c r="IP30" s="211"/>
      <c r="IQ30" s="211"/>
      <c r="IR30" s="211"/>
      <c r="IS30" s="211"/>
      <c r="IT30" s="211"/>
      <c r="IU30" s="211"/>
      <c r="IV30" s="211"/>
    </row>
    <row r="31" spans="1:256" s="159" customFormat="1" ht="31.5">
      <c r="A31" s="206"/>
      <c r="B31" s="206"/>
      <c r="C31" s="206"/>
      <c r="D31" s="206"/>
      <c r="E31" s="206"/>
      <c r="F31" s="136"/>
      <c r="G31" s="206"/>
      <c r="H31" s="206"/>
      <c r="I31" s="206"/>
      <c r="J31" s="206"/>
      <c r="K31" s="206"/>
      <c r="L31" s="206"/>
      <c r="M31" s="213"/>
      <c r="N31" s="158"/>
      <c r="O31" s="158"/>
      <c r="P31" s="208"/>
      <c r="Q31" s="208"/>
      <c r="R31" s="208"/>
      <c r="S31" s="208"/>
      <c r="T31" s="208"/>
      <c r="U31" s="208"/>
      <c r="V31" s="208"/>
      <c r="W31" s="208"/>
      <c r="X31" s="208"/>
      <c r="Y31" s="208"/>
      <c r="Z31" s="208"/>
      <c r="AA31" s="208"/>
      <c r="AB31" s="208"/>
      <c r="AC31" s="208"/>
      <c r="AD31" s="208"/>
      <c r="AE31" s="208"/>
      <c r="AF31" s="208"/>
      <c r="AG31" s="20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c r="GW31" s="158"/>
      <c r="GX31" s="158"/>
      <c r="GY31" s="158"/>
      <c r="GZ31" s="158"/>
      <c r="HA31" s="158"/>
      <c r="HB31" s="158"/>
      <c r="HC31" s="158"/>
      <c r="HD31" s="158"/>
      <c r="HE31" s="158"/>
      <c r="HF31" s="158"/>
      <c r="HG31" s="158"/>
      <c r="HH31" s="158"/>
      <c r="HI31" s="158"/>
      <c r="HJ31" s="158"/>
      <c r="HK31" s="158"/>
      <c r="HL31" s="158"/>
      <c r="HM31" s="158"/>
      <c r="HN31" s="158"/>
      <c r="HO31" s="158"/>
      <c r="HP31" s="158"/>
      <c r="HQ31" s="158"/>
      <c r="HR31" s="158"/>
      <c r="HS31" s="158"/>
      <c r="HT31" s="158"/>
      <c r="HU31" s="158"/>
      <c r="HV31" s="158"/>
      <c r="HW31" s="158"/>
      <c r="HX31" s="158"/>
      <c r="HY31" s="158"/>
      <c r="HZ31" s="158"/>
      <c r="IA31" s="158"/>
      <c r="IB31" s="158"/>
      <c r="IC31" s="158"/>
      <c r="ID31" s="158"/>
      <c r="IE31" s="158"/>
      <c r="IF31" s="158"/>
      <c r="IG31" s="158"/>
      <c r="IH31" s="158"/>
      <c r="II31" s="158"/>
      <c r="IJ31" s="158"/>
      <c r="IK31" s="158"/>
      <c r="IL31" s="158"/>
      <c r="IM31" s="158"/>
      <c r="IN31" s="158"/>
      <c r="IO31" s="158"/>
      <c r="IP31" s="158"/>
      <c r="IQ31" s="158"/>
      <c r="IR31" s="158"/>
      <c r="IS31" s="158"/>
      <c r="IT31" s="158"/>
      <c r="IU31" s="158"/>
      <c r="IV31" s="158"/>
    </row>
    <row r="32" spans="1:256" ht="20.25">
      <c r="A32" s="137"/>
      <c r="B32" s="214"/>
      <c r="C32" s="214"/>
      <c r="D32" s="214"/>
      <c r="E32" s="214"/>
      <c r="F32" s="214"/>
      <c r="G32" s="214"/>
      <c r="H32" s="214"/>
      <c r="I32" s="214"/>
      <c r="J32" s="214"/>
      <c r="K32" s="214"/>
      <c r="L32" s="214"/>
      <c r="M32" s="215"/>
      <c r="N32" s="211"/>
      <c r="O32" s="211"/>
      <c r="P32" s="212"/>
      <c r="Q32" s="212"/>
      <c r="R32" s="212"/>
      <c r="S32" s="212"/>
      <c r="T32" s="212"/>
      <c r="U32" s="212"/>
      <c r="V32" s="212"/>
      <c r="W32" s="212"/>
      <c r="X32" s="212"/>
      <c r="Y32" s="212"/>
      <c r="Z32" s="212"/>
      <c r="AA32" s="212"/>
      <c r="AB32" s="212"/>
      <c r="AC32" s="212"/>
      <c r="AD32" s="212"/>
      <c r="AE32" s="212"/>
      <c r="AF32" s="212"/>
      <c r="AG32" s="212"/>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c r="IK32" s="211"/>
      <c r="IL32" s="211"/>
      <c r="IM32" s="211"/>
      <c r="IN32" s="211"/>
      <c r="IO32" s="211"/>
      <c r="IP32" s="211"/>
      <c r="IQ32" s="211"/>
      <c r="IR32" s="211"/>
      <c r="IS32" s="211"/>
      <c r="IT32" s="211"/>
      <c r="IU32" s="211"/>
      <c r="IV32" s="211"/>
    </row>
    <row r="33" spans="14:256" ht="20.25">
      <c r="N33" s="134"/>
      <c r="O33" s="134"/>
      <c r="P33" s="135"/>
      <c r="Q33" s="135"/>
      <c r="R33" s="135"/>
      <c r="S33" s="135"/>
      <c r="T33" s="135"/>
      <c r="U33" s="135"/>
      <c r="V33" s="135"/>
      <c r="W33" s="135"/>
      <c r="X33" s="135"/>
      <c r="Y33" s="135"/>
      <c r="Z33" s="135"/>
      <c r="AA33" s="135"/>
      <c r="AB33" s="135"/>
      <c r="AC33" s="135"/>
      <c r="AD33" s="135"/>
      <c r="AE33" s="135"/>
      <c r="AF33" s="135"/>
      <c r="AG33" s="135"/>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4:256" ht="20.25">
      <c r="N34" s="134"/>
      <c r="O34" s="134"/>
      <c r="P34" s="135"/>
      <c r="Q34" s="135"/>
      <c r="R34" s="135"/>
      <c r="S34" s="135"/>
      <c r="T34" s="135"/>
      <c r="U34" s="135"/>
      <c r="V34" s="135"/>
      <c r="W34" s="135"/>
      <c r="X34" s="135"/>
      <c r="Y34" s="135"/>
      <c r="Z34" s="135"/>
      <c r="AA34" s="135"/>
      <c r="AB34" s="135"/>
      <c r="AC34" s="135"/>
      <c r="AD34" s="135"/>
      <c r="AE34" s="135"/>
      <c r="AF34" s="135"/>
      <c r="AG34" s="135"/>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0:256" ht="31.5">
      <c r="J35" s="218"/>
      <c r="K35" s="218"/>
      <c r="N35" s="134"/>
      <c r="O35" s="134"/>
      <c r="P35" s="135"/>
      <c r="Q35" s="135"/>
      <c r="R35" s="135"/>
      <c r="S35" s="135"/>
      <c r="T35" s="135"/>
      <c r="U35" s="135"/>
      <c r="V35" s="135"/>
      <c r="W35" s="135"/>
      <c r="X35" s="135"/>
      <c r="Y35" s="135"/>
      <c r="Z35" s="135"/>
      <c r="AA35" s="135"/>
      <c r="AB35" s="135"/>
      <c r="AC35" s="135"/>
      <c r="AD35" s="135"/>
      <c r="AE35" s="135"/>
      <c r="AF35" s="135"/>
      <c r="AG35" s="135"/>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0:256" ht="31.5">
      <c r="J36" s="218"/>
      <c r="K36" s="218"/>
      <c r="N36" s="134"/>
      <c r="O36" s="134"/>
      <c r="P36" s="135"/>
      <c r="Q36" s="135"/>
      <c r="R36" s="135"/>
      <c r="S36" s="135"/>
      <c r="T36" s="135"/>
      <c r="U36" s="135"/>
      <c r="V36" s="135"/>
      <c r="W36" s="135"/>
      <c r="X36" s="135"/>
      <c r="Y36" s="135"/>
      <c r="Z36" s="135"/>
      <c r="AA36" s="135"/>
      <c r="AB36" s="135"/>
      <c r="AC36" s="135"/>
      <c r="AD36" s="135"/>
      <c r="AE36" s="135"/>
      <c r="AF36" s="135"/>
      <c r="AG36" s="135"/>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row>
    <row r="37" spans="10:256" ht="31.5">
      <c r="J37" s="218"/>
      <c r="K37" s="218"/>
      <c r="N37" s="134"/>
      <c r="O37" s="134"/>
      <c r="P37" s="135"/>
      <c r="Q37" s="135"/>
      <c r="R37" s="135"/>
      <c r="S37" s="135"/>
      <c r="T37" s="135"/>
      <c r="U37" s="135"/>
      <c r="V37" s="135"/>
      <c r="W37" s="135"/>
      <c r="X37" s="135"/>
      <c r="Y37" s="135"/>
      <c r="Z37" s="135"/>
      <c r="AA37" s="135"/>
      <c r="AB37" s="135"/>
      <c r="AC37" s="135"/>
      <c r="AD37" s="135"/>
      <c r="AE37" s="135"/>
      <c r="AF37" s="135"/>
      <c r="AG37" s="135"/>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row>
    <row r="38" spans="10:256" ht="31.5">
      <c r="J38" s="218"/>
      <c r="K38" s="218"/>
      <c r="N38" s="134"/>
      <c r="O38" s="134"/>
      <c r="P38" s="135"/>
      <c r="Q38" s="135"/>
      <c r="R38" s="135"/>
      <c r="S38" s="135"/>
      <c r="T38" s="135"/>
      <c r="U38" s="135"/>
      <c r="V38" s="135"/>
      <c r="W38" s="135"/>
      <c r="X38" s="135"/>
      <c r="Y38" s="135"/>
      <c r="Z38" s="135"/>
      <c r="AA38" s="135"/>
      <c r="AB38" s="135"/>
      <c r="AC38" s="135"/>
      <c r="AD38" s="135"/>
      <c r="AE38" s="135"/>
      <c r="AF38" s="135"/>
      <c r="AG38" s="135"/>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row>
    <row r="39" spans="10:256" ht="30">
      <c r="J39" s="218"/>
      <c r="K39" s="218"/>
      <c r="N39" s="134"/>
      <c r="O39" s="134"/>
      <c r="P39" s="135"/>
      <c r="Q39" s="135"/>
      <c r="R39" s="135"/>
      <c r="S39" s="135"/>
      <c r="T39" s="135"/>
      <c r="U39" s="135"/>
      <c r="V39" s="135"/>
      <c r="W39" s="135"/>
      <c r="X39" s="135"/>
      <c r="Y39" s="135"/>
      <c r="Z39" s="135"/>
      <c r="AA39" s="135"/>
      <c r="AB39" s="135"/>
      <c r="AC39" s="135"/>
      <c r="AD39" s="135"/>
      <c r="AE39" s="135"/>
      <c r="AF39" s="135"/>
      <c r="AG39" s="135"/>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row>
    <row r="40" spans="10:256" ht="30">
      <c r="J40" s="218"/>
      <c r="K40" s="218"/>
      <c r="N40" s="134"/>
      <c r="O40" s="134"/>
      <c r="P40" s="135"/>
      <c r="Q40" s="135"/>
      <c r="R40" s="135"/>
      <c r="S40" s="135"/>
      <c r="T40" s="135"/>
      <c r="U40" s="135"/>
      <c r="V40" s="135"/>
      <c r="W40" s="135"/>
      <c r="X40" s="135"/>
      <c r="Y40" s="135"/>
      <c r="Z40" s="135"/>
      <c r="AA40" s="135"/>
      <c r="AB40" s="135"/>
      <c r="AC40" s="135"/>
      <c r="AD40" s="135"/>
      <c r="AE40" s="135"/>
      <c r="AF40" s="135"/>
      <c r="AG40" s="135"/>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row>
    <row r="41" spans="10:256" ht="30">
      <c r="J41" s="218"/>
      <c r="K41" s="218"/>
      <c r="N41" s="134"/>
      <c r="O41" s="134"/>
      <c r="P41" s="135"/>
      <c r="Q41" s="135"/>
      <c r="R41" s="135"/>
      <c r="S41" s="135"/>
      <c r="T41" s="135"/>
      <c r="U41" s="135"/>
      <c r="V41" s="135"/>
      <c r="W41" s="135"/>
      <c r="X41" s="135"/>
      <c r="Y41" s="135"/>
      <c r="Z41" s="135"/>
      <c r="AA41" s="135"/>
      <c r="AB41" s="135"/>
      <c r="AC41" s="135"/>
      <c r="AD41" s="135"/>
      <c r="AE41" s="135"/>
      <c r="AF41" s="135"/>
      <c r="AG41" s="135"/>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row>
    <row r="42" spans="10:21" ht="30">
      <c r="J42" s="218"/>
      <c r="K42" s="218"/>
      <c r="N42" s="219"/>
      <c r="O42" s="219"/>
      <c r="P42" s="220"/>
      <c r="Q42" s="220"/>
      <c r="R42" s="220"/>
      <c r="S42" s="220"/>
      <c r="T42" s="220"/>
      <c r="U42" s="220"/>
    </row>
    <row r="43" spans="10:21" ht="30">
      <c r="J43" s="218"/>
      <c r="K43" s="218"/>
      <c r="N43" s="219"/>
      <c r="O43" s="219"/>
      <c r="P43" s="220"/>
      <c r="Q43" s="220"/>
      <c r="R43" s="220"/>
      <c r="S43" s="220"/>
      <c r="T43" s="220"/>
      <c r="U43" s="220"/>
    </row>
    <row r="44" spans="10:21" ht="30">
      <c r="J44" s="218"/>
      <c r="K44" s="218"/>
      <c r="N44" s="219"/>
      <c r="O44" s="219"/>
      <c r="P44" s="220"/>
      <c r="Q44" s="220"/>
      <c r="R44" s="220"/>
      <c r="S44" s="220"/>
      <c r="T44" s="220"/>
      <c r="U44" s="220"/>
    </row>
    <row r="45" spans="10:21" ht="30">
      <c r="J45" s="218"/>
      <c r="K45" s="218"/>
      <c r="N45" s="219"/>
      <c r="O45" s="219"/>
      <c r="P45" s="220"/>
      <c r="Q45" s="220"/>
      <c r="R45" s="220"/>
      <c r="S45" s="220"/>
      <c r="T45" s="220"/>
      <c r="U45" s="220"/>
    </row>
    <row r="46" spans="10:21" ht="30">
      <c r="J46" s="218"/>
      <c r="K46" s="218"/>
      <c r="N46" s="219"/>
      <c r="O46" s="219"/>
      <c r="P46" s="220"/>
      <c r="Q46" s="220"/>
      <c r="R46" s="220"/>
      <c r="S46" s="220"/>
      <c r="T46" s="220"/>
      <c r="U46" s="220"/>
    </row>
    <row r="47" spans="10:21" ht="30">
      <c r="J47" s="218"/>
      <c r="K47" s="218"/>
      <c r="N47" s="219"/>
      <c r="O47" s="219"/>
      <c r="P47" s="220"/>
      <c r="Q47" s="220"/>
      <c r="R47" s="220"/>
      <c r="S47" s="220"/>
      <c r="T47" s="220"/>
      <c r="U47" s="220"/>
    </row>
    <row r="48" spans="10:21" ht="30">
      <c r="J48" s="218"/>
      <c r="K48" s="218"/>
      <c r="N48" s="219"/>
      <c r="O48" s="219"/>
      <c r="P48" s="220"/>
      <c r="Q48" s="220"/>
      <c r="R48" s="220"/>
      <c r="S48" s="220"/>
      <c r="T48" s="220"/>
      <c r="U48" s="220"/>
    </row>
    <row r="49" spans="10:21" ht="30">
      <c r="J49" s="218"/>
      <c r="K49" s="218"/>
      <c r="N49" s="219"/>
      <c r="O49" s="219"/>
      <c r="P49" s="220"/>
      <c r="Q49" s="220"/>
      <c r="R49" s="220"/>
      <c r="S49" s="220"/>
      <c r="T49" s="220"/>
      <c r="U49" s="220"/>
    </row>
    <row r="50" spans="10:21" ht="30">
      <c r="J50" s="218"/>
      <c r="K50" s="218"/>
      <c r="N50" s="219"/>
      <c r="O50" s="219"/>
      <c r="P50" s="220"/>
      <c r="Q50" s="220"/>
      <c r="R50" s="220"/>
      <c r="S50" s="220"/>
      <c r="T50" s="220"/>
      <c r="U50" s="220"/>
    </row>
    <row r="51" spans="10:21" ht="30">
      <c r="J51" s="218"/>
      <c r="K51" s="218"/>
      <c r="N51" s="219"/>
      <c r="O51" s="219"/>
      <c r="P51" s="220"/>
      <c r="Q51" s="220"/>
      <c r="R51" s="220"/>
      <c r="S51" s="220"/>
      <c r="T51" s="220"/>
      <c r="U51" s="220"/>
    </row>
    <row r="52" spans="10:21" ht="30">
      <c r="J52" s="218"/>
      <c r="K52" s="218"/>
      <c r="N52" s="219"/>
      <c r="O52" s="219"/>
      <c r="P52" s="220"/>
      <c r="Q52" s="220"/>
      <c r="R52" s="220"/>
      <c r="S52" s="220"/>
      <c r="T52" s="220"/>
      <c r="U52" s="220"/>
    </row>
    <row r="53" spans="10:21" ht="30">
      <c r="J53" s="218"/>
      <c r="K53" s="218"/>
      <c r="N53" s="219"/>
      <c r="O53" s="219"/>
      <c r="P53" s="220"/>
      <c r="Q53" s="220"/>
      <c r="R53" s="220"/>
      <c r="S53" s="220"/>
      <c r="T53" s="220"/>
      <c r="U53" s="220"/>
    </row>
    <row r="54" spans="10:21" ht="30">
      <c r="J54" s="218"/>
      <c r="K54" s="218"/>
      <c r="N54" s="219"/>
      <c r="O54" s="219"/>
      <c r="P54" s="220"/>
      <c r="Q54" s="220"/>
      <c r="R54" s="220"/>
      <c r="S54" s="220"/>
      <c r="T54" s="220"/>
      <c r="U54" s="220"/>
    </row>
    <row r="55" spans="10:21" ht="30">
      <c r="J55" s="218"/>
      <c r="K55" s="218"/>
      <c r="N55" s="219"/>
      <c r="O55" s="219"/>
      <c r="P55" s="220"/>
      <c r="Q55" s="220"/>
      <c r="R55" s="220"/>
      <c r="S55" s="220"/>
      <c r="T55" s="220"/>
      <c r="U55" s="220"/>
    </row>
    <row r="56" spans="10:21" ht="30">
      <c r="J56" s="218"/>
      <c r="K56" s="218"/>
      <c r="N56" s="219"/>
      <c r="O56" s="219"/>
      <c r="P56" s="220"/>
      <c r="Q56" s="220"/>
      <c r="R56" s="220"/>
      <c r="S56" s="220"/>
      <c r="T56" s="220"/>
      <c r="U56" s="220"/>
    </row>
    <row r="57" spans="10:21" ht="30">
      <c r="J57" s="218"/>
      <c r="K57" s="218"/>
      <c r="N57" s="219"/>
      <c r="O57" s="219"/>
      <c r="P57" s="220"/>
      <c r="Q57" s="220"/>
      <c r="R57" s="220"/>
      <c r="S57" s="220"/>
      <c r="T57" s="220"/>
      <c r="U57" s="220"/>
    </row>
    <row r="58" spans="10:21" ht="30">
      <c r="J58" s="218"/>
      <c r="K58" s="218"/>
      <c r="N58" s="219"/>
      <c r="O58" s="219"/>
      <c r="P58" s="220"/>
      <c r="Q58" s="220"/>
      <c r="R58" s="220"/>
      <c r="S58" s="220"/>
      <c r="T58" s="220"/>
      <c r="U58" s="220"/>
    </row>
    <row r="59" spans="10:21" ht="30">
      <c r="J59" s="218"/>
      <c r="K59" s="218"/>
      <c r="N59" s="219"/>
      <c r="O59" s="219"/>
      <c r="P59" s="220"/>
      <c r="Q59" s="220"/>
      <c r="R59" s="220"/>
      <c r="S59" s="220"/>
      <c r="T59" s="220"/>
      <c r="U59" s="220"/>
    </row>
    <row r="60" spans="10:21" ht="30">
      <c r="J60" s="218"/>
      <c r="K60" s="218"/>
      <c r="N60" s="219"/>
      <c r="O60" s="219"/>
      <c r="P60" s="220"/>
      <c r="Q60" s="220"/>
      <c r="R60" s="220"/>
      <c r="S60" s="220"/>
      <c r="T60" s="220"/>
      <c r="U60" s="220"/>
    </row>
    <row r="61" spans="10:21" ht="30">
      <c r="J61" s="218"/>
      <c r="K61" s="218"/>
      <c r="N61" s="219"/>
      <c r="O61" s="219"/>
      <c r="P61" s="220"/>
      <c r="Q61" s="220"/>
      <c r="R61" s="220"/>
      <c r="S61" s="220"/>
      <c r="T61" s="220"/>
      <c r="U61" s="220"/>
    </row>
    <row r="62" spans="10:21" ht="30">
      <c r="J62" s="218"/>
      <c r="K62" s="218"/>
      <c r="N62" s="219"/>
      <c r="O62" s="219"/>
      <c r="P62" s="220"/>
      <c r="Q62" s="220"/>
      <c r="R62" s="220"/>
      <c r="S62" s="220"/>
      <c r="T62" s="220"/>
      <c r="U62" s="220"/>
    </row>
    <row r="63" spans="10:21" ht="30">
      <c r="J63" s="218"/>
      <c r="K63" s="218"/>
      <c r="N63" s="219"/>
      <c r="O63" s="219"/>
      <c r="P63" s="220"/>
      <c r="Q63" s="220"/>
      <c r="R63" s="220"/>
      <c r="S63" s="220"/>
      <c r="T63" s="220"/>
      <c r="U63" s="220"/>
    </row>
    <row r="64" spans="10:21" ht="30">
      <c r="J64" s="218"/>
      <c r="K64" s="218"/>
      <c r="N64" s="219"/>
      <c r="O64" s="219"/>
      <c r="P64" s="220"/>
      <c r="Q64" s="220"/>
      <c r="R64" s="220"/>
      <c r="S64" s="220"/>
      <c r="T64" s="220"/>
      <c r="U64" s="220"/>
    </row>
    <row r="65" spans="10:21" ht="30">
      <c r="J65" s="218"/>
      <c r="K65" s="218"/>
      <c r="N65" s="219"/>
      <c r="O65" s="219"/>
      <c r="P65" s="220"/>
      <c r="Q65" s="220"/>
      <c r="R65" s="220"/>
      <c r="S65" s="220"/>
      <c r="T65" s="220"/>
      <c r="U65" s="220"/>
    </row>
    <row r="66" spans="10:21" ht="30">
      <c r="J66" s="218"/>
      <c r="K66" s="218"/>
      <c r="N66" s="219"/>
      <c r="O66" s="219"/>
      <c r="P66" s="220"/>
      <c r="Q66" s="220"/>
      <c r="R66" s="220"/>
      <c r="S66" s="220"/>
      <c r="T66" s="220"/>
      <c r="U66" s="220"/>
    </row>
    <row r="67" spans="10:21" ht="30">
      <c r="J67" s="218"/>
      <c r="K67" s="218"/>
      <c r="N67" s="219"/>
      <c r="O67" s="219"/>
      <c r="P67" s="220"/>
      <c r="Q67" s="220"/>
      <c r="R67" s="220"/>
      <c r="S67" s="220"/>
      <c r="T67" s="220"/>
      <c r="U67" s="220"/>
    </row>
    <row r="68" spans="10:21" ht="30">
      <c r="J68" s="218"/>
      <c r="K68" s="218"/>
      <c r="N68" s="219"/>
      <c r="O68" s="219"/>
      <c r="P68" s="220"/>
      <c r="Q68" s="220"/>
      <c r="R68" s="220"/>
      <c r="S68" s="220"/>
      <c r="T68" s="220"/>
      <c r="U68" s="220"/>
    </row>
    <row r="69" spans="10:21" ht="30">
      <c r="J69" s="218"/>
      <c r="K69" s="218"/>
      <c r="N69" s="219"/>
      <c r="O69" s="219"/>
      <c r="P69" s="220"/>
      <c r="Q69" s="220"/>
      <c r="R69" s="220"/>
      <c r="S69" s="220"/>
      <c r="T69" s="220"/>
      <c r="U69" s="220"/>
    </row>
    <row r="70" spans="10:21" ht="30">
      <c r="J70" s="218"/>
      <c r="K70" s="218"/>
      <c r="N70" s="219"/>
      <c r="O70" s="219"/>
      <c r="P70" s="220"/>
      <c r="Q70" s="220"/>
      <c r="R70" s="220"/>
      <c r="S70" s="220"/>
      <c r="T70" s="220"/>
      <c r="U70" s="220"/>
    </row>
    <row r="71" spans="10:21" ht="30">
      <c r="J71" s="218"/>
      <c r="K71" s="218"/>
      <c r="N71" s="219"/>
      <c r="O71" s="219"/>
      <c r="P71" s="220"/>
      <c r="Q71" s="220"/>
      <c r="R71" s="220"/>
      <c r="S71" s="220"/>
      <c r="T71" s="220"/>
      <c r="U71" s="220"/>
    </row>
    <row r="72" spans="10:21" ht="30">
      <c r="J72" s="218"/>
      <c r="K72" s="218"/>
      <c r="N72" s="219"/>
      <c r="O72" s="219"/>
      <c r="P72" s="220"/>
      <c r="Q72" s="220"/>
      <c r="R72" s="220"/>
      <c r="S72" s="220"/>
      <c r="T72" s="220"/>
      <c r="U72" s="220"/>
    </row>
    <row r="73" spans="10:21" ht="30">
      <c r="J73" s="218"/>
      <c r="K73" s="218"/>
      <c r="N73" s="219"/>
      <c r="O73" s="219"/>
      <c r="P73" s="220"/>
      <c r="Q73" s="220"/>
      <c r="R73" s="220"/>
      <c r="S73" s="220"/>
      <c r="T73" s="220"/>
      <c r="U73" s="220"/>
    </row>
    <row r="74" spans="10:21" ht="30">
      <c r="J74" s="218"/>
      <c r="K74" s="218"/>
      <c r="N74" s="219"/>
      <c r="O74" s="219"/>
      <c r="P74" s="220"/>
      <c r="Q74" s="220"/>
      <c r="R74" s="220"/>
      <c r="S74" s="220"/>
      <c r="T74" s="220"/>
      <c r="U74" s="220"/>
    </row>
    <row r="75" spans="10:21" ht="30">
      <c r="J75" s="218"/>
      <c r="K75" s="218"/>
      <c r="N75" s="219"/>
      <c r="O75" s="219"/>
      <c r="P75" s="220"/>
      <c r="Q75" s="220"/>
      <c r="R75" s="220"/>
      <c r="S75" s="220"/>
      <c r="T75" s="220"/>
      <c r="U75" s="220"/>
    </row>
    <row r="76" spans="10:21" ht="30">
      <c r="J76" s="218"/>
      <c r="K76" s="218"/>
      <c r="N76" s="219"/>
      <c r="O76" s="219"/>
      <c r="P76" s="220"/>
      <c r="Q76" s="220"/>
      <c r="R76" s="220"/>
      <c r="S76" s="220"/>
      <c r="T76" s="220"/>
      <c r="U76" s="220"/>
    </row>
    <row r="77" spans="10:21" ht="30">
      <c r="J77" s="218"/>
      <c r="K77" s="218"/>
      <c r="N77" s="219"/>
      <c r="O77" s="219"/>
      <c r="P77" s="220"/>
      <c r="Q77" s="220"/>
      <c r="R77" s="220"/>
      <c r="S77" s="220"/>
      <c r="T77" s="220"/>
      <c r="U77" s="220"/>
    </row>
    <row r="78" spans="10:21" ht="30">
      <c r="J78" s="218"/>
      <c r="K78" s="218"/>
      <c r="N78" s="219"/>
      <c r="O78" s="219"/>
      <c r="P78" s="220"/>
      <c r="Q78" s="220"/>
      <c r="R78" s="220"/>
      <c r="S78" s="220"/>
      <c r="T78" s="220"/>
      <c r="U78" s="220"/>
    </row>
    <row r="79" spans="10:21" ht="30">
      <c r="J79" s="218"/>
      <c r="K79" s="218"/>
      <c r="N79" s="219"/>
      <c r="O79" s="219"/>
      <c r="P79" s="220"/>
      <c r="Q79" s="220"/>
      <c r="R79" s="220"/>
      <c r="S79" s="220"/>
      <c r="T79" s="220"/>
      <c r="U79" s="220"/>
    </row>
    <row r="80" spans="10:21" ht="30">
      <c r="J80" s="218"/>
      <c r="K80" s="218"/>
      <c r="N80" s="219"/>
      <c r="O80" s="219"/>
      <c r="P80" s="220"/>
      <c r="Q80" s="220"/>
      <c r="R80" s="220"/>
      <c r="S80" s="220"/>
      <c r="T80" s="220"/>
      <c r="U80" s="220"/>
    </row>
    <row r="81" spans="10:21" ht="30">
      <c r="J81" s="218"/>
      <c r="K81" s="218"/>
      <c r="N81" s="219"/>
      <c r="O81" s="219"/>
      <c r="P81" s="220"/>
      <c r="Q81" s="220"/>
      <c r="R81" s="220"/>
      <c r="S81" s="220"/>
      <c r="T81" s="220"/>
      <c r="U81" s="220"/>
    </row>
    <row r="82" spans="10:21" ht="30">
      <c r="J82" s="218"/>
      <c r="K82" s="218"/>
      <c r="N82" s="219"/>
      <c r="O82" s="219"/>
      <c r="P82" s="220"/>
      <c r="Q82" s="220"/>
      <c r="R82" s="220"/>
      <c r="S82" s="220"/>
      <c r="T82" s="220"/>
      <c r="U82" s="220"/>
    </row>
    <row r="83" spans="10:21" ht="30">
      <c r="J83" s="218"/>
      <c r="K83" s="221"/>
      <c r="N83" s="219"/>
      <c r="O83" s="219"/>
      <c r="P83" s="220"/>
      <c r="Q83" s="220"/>
      <c r="R83" s="220"/>
      <c r="S83" s="220"/>
      <c r="T83" s="220"/>
      <c r="U83" s="220"/>
    </row>
    <row r="84" spans="10:21" ht="30">
      <c r="J84" s="218"/>
      <c r="K84" s="218"/>
      <c r="N84" s="219"/>
      <c r="O84" s="219"/>
      <c r="P84" s="220"/>
      <c r="Q84" s="220"/>
      <c r="R84" s="220"/>
      <c r="S84" s="220"/>
      <c r="T84" s="220"/>
      <c r="U84" s="220"/>
    </row>
    <row r="85" spans="10:21" ht="30">
      <c r="J85" s="218"/>
      <c r="K85" s="218"/>
      <c r="N85" s="219"/>
      <c r="O85" s="219"/>
      <c r="P85" s="220"/>
      <c r="Q85" s="220"/>
      <c r="R85" s="220"/>
      <c r="S85" s="220"/>
      <c r="T85" s="220"/>
      <c r="U85" s="220"/>
    </row>
    <row r="86" spans="10:21" ht="30">
      <c r="J86" s="218"/>
      <c r="K86" s="218"/>
      <c r="N86" s="219"/>
      <c r="O86" s="219"/>
      <c r="P86" s="220"/>
      <c r="Q86" s="220"/>
      <c r="R86" s="220"/>
      <c r="S86" s="220"/>
      <c r="T86" s="220"/>
      <c r="U86" s="220"/>
    </row>
    <row r="87" spans="10:21" ht="30">
      <c r="J87" s="218"/>
      <c r="K87" s="218"/>
      <c r="N87" s="219"/>
      <c r="O87" s="219"/>
      <c r="P87" s="220"/>
      <c r="Q87" s="220"/>
      <c r="R87" s="220"/>
      <c r="S87" s="220"/>
      <c r="T87" s="220"/>
      <c r="U87" s="220"/>
    </row>
    <row r="88" spans="10:21" ht="30">
      <c r="J88" s="218"/>
      <c r="K88" s="218"/>
      <c r="N88" s="219"/>
      <c r="O88" s="219"/>
      <c r="P88" s="220"/>
      <c r="Q88" s="220"/>
      <c r="R88" s="220"/>
      <c r="S88" s="220"/>
      <c r="T88" s="220"/>
      <c r="U88" s="220"/>
    </row>
    <row r="89" spans="10:21" ht="30">
      <c r="J89" s="218"/>
      <c r="K89" s="218"/>
      <c r="N89" s="219"/>
      <c r="O89" s="219"/>
      <c r="P89" s="220"/>
      <c r="Q89" s="220"/>
      <c r="R89" s="220"/>
      <c r="S89" s="220"/>
      <c r="T89" s="220"/>
      <c r="U89" s="220"/>
    </row>
    <row r="90" spans="10:21" ht="30">
      <c r="J90" s="218"/>
      <c r="K90" s="218"/>
      <c r="N90" s="219"/>
      <c r="O90" s="219"/>
      <c r="P90" s="220"/>
      <c r="Q90" s="220"/>
      <c r="R90" s="220"/>
      <c r="S90" s="220"/>
      <c r="T90" s="220"/>
      <c r="U90" s="220"/>
    </row>
    <row r="91" spans="10:21" ht="30">
      <c r="J91" s="218"/>
      <c r="K91" s="218"/>
      <c r="N91" s="219"/>
      <c r="O91" s="219"/>
      <c r="P91" s="220"/>
      <c r="Q91" s="220"/>
      <c r="R91" s="220"/>
      <c r="S91" s="220"/>
      <c r="T91" s="220"/>
      <c r="U91" s="220"/>
    </row>
    <row r="92" spans="10:21" ht="30">
      <c r="J92" s="218"/>
      <c r="K92" s="218"/>
      <c r="N92" s="219"/>
      <c r="O92" s="219"/>
      <c r="P92" s="220"/>
      <c r="Q92" s="220"/>
      <c r="R92" s="220"/>
      <c r="S92" s="220"/>
      <c r="T92" s="220"/>
      <c r="U92" s="220"/>
    </row>
    <row r="93" spans="10:21" ht="30">
      <c r="J93" s="218"/>
      <c r="K93" s="218"/>
      <c r="N93" s="219"/>
      <c r="O93" s="219"/>
      <c r="P93" s="220"/>
      <c r="Q93" s="220"/>
      <c r="R93" s="220"/>
      <c r="S93" s="220"/>
      <c r="T93" s="220"/>
      <c r="U93" s="220"/>
    </row>
    <row r="94" spans="10:21" ht="30">
      <c r="J94" s="218"/>
      <c r="K94" s="218"/>
      <c r="N94" s="219"/>
      <c r="O94" s="219"/>
      <c r="P94" s="220"/>
      <c r="Q94" s="220"/>
      <c r="R94" s="220"/>
      <c r="S94" s="220"/>
      <c r="T94" s="220"/>
      <c r="U94" s="220"/>
    </row>
    <row r="95" spans="10:21" ht="30">
      <c r="J95" s="218"/>
      <c r="K95" s="218"/>
      <c r="N95" s="219"/>
      <c r="O95" s="219"/>
      <c r="P95" s="220"/>
      <c r="Q95" s="220"/>
      <c r="R95" s="220"/>
      <c r="S95" s="220"/>
      <c r="T95" s="220"/>
      <c r="U95" s="220"/>
    </row>
    <row r="96" spans="10:21" ht="30">
      <c r="J96" s="218"/>
      <c r="K96" s="218"/>
      <c r="N96" s="219"/>
      <c r="O96" s="219"/>
      <c r="P96" s="220"/>
      <c r="Q96" s="220"/>
      <c r="R96" s="220"/>
      <c r="S96" s="220"/>
      <c r="T96" s="220"/>
      <c r="U96" s="220"/>
    </row>
    <row r="97" spans="10:21" ht="30">
      <c r="J97" s="218"/>
      <c r="K97" s="218"/>
      <c r="N97" s="219"/>
      <c r="O97" s="219"/>
      <c r="P97" s="220"/>
      <c r="Q97" s="220"/>
      <c r="R97" s="220"/>
      <c r="S97" s="220"/>
      <c r="T97" s="220"/>
      <c r="U97" s="220"/>
    </row>
    <row r="98" spans="10:21" ht="30">
      <c r="J98" s="218"/>
      <c r="K98" s="218"/>
      <c r="N98" s="219"/>
      <c r="O98" s="219"/>
      <c r="P98" s="220"/>
      <c r="Q98" s="220"/>
      <c r="R98" s="220"/>
      <c r="S98" s="220"/>
      <c r="T98" s="220"/>
      <c r="U98" s="220"/>
    </row>
    <row r="99" spans="10:21" ht="30">
      <c r="J99" s="218"/>
      <c r="K99" s="218"/>
      <c r="N99" s="219"/>
      <c r="O99" s="219"/>
      <c r="P99" s="220"/>
      <c r="Q99" s="220"/>
      <c r="R99" s="220"/>
      <c r="S99" s="220"/>
      <c r="T99" s="220"/>
      <c r="U99" s="220"/>
    </row>
    <row r="100" spans="10:21" ht="30">
      <c r="J100" s="218"/>
      <c r="K100" s="218"/>
      <c r="N100" s="219"/>
      <c r="O100" s="219"/>
      <c r="P100" s="220"/>
      <c r="Q100" s="220"/>
      <c r="R100" s="220"/>
      <c r="S100" s="220"/>
      <c r="T100" s="220"/>
      <c r="U100" s="220"/>
    </row>
    <row r="101" spans="10:21" ht="30">
      <c r="J101" s="218"/>
      <c r="K101" s="218"/>
      <c r="N101" s="219"/>
      <c r="O101" s="219"/>
      <c r="P101" s="220"/>
      <c r="Q101" s="220"/>
      <c r="R101" s="220"/>
      <c r="S101" s="220"/>
      <c r="T101" s="220"/>
      <c r="U101" s="220"/>
    </row>
    <row r="102" spans="10:21" ht="30">
      <c r="J102" s="218"/>
      <c r="K102" s="218"/>
      <c r="N102" s="219"/>
      <c r="O102" s="219"/>
      <c r="P102" s="220"/>
      <c r="Q102" s="220"/>
      <c r="R102" s="220"/>
      <c r="S102" s="220"/>
      <c r="T102" s="220"/>
      <c r="U102" s="220"/>
    </row>
    <row r="103" spans="10:21" ht="30">
      <c r="J103" s="218"/>
      <c r="K103" s="218"/>
      <c r="N103" s="219"/>
      <c r="O103" s="219"/>
      <c r="P103" s="220"/>
      <c r="Q103" s="220"/>
      <c r="R103" s="220"/>
      <c r="S103" s="220"/>
      <c r="T103" s="220"/>
      <c r="U103" s="220"/>
    </row>
    <row r="104" spans="10:21" ht="30">
      <c r="J104" s="218"/>
      <c r="K104" s="218"/>
      <c r="N104" s="219"/>
      <c r="O104" s="219"/>
      <c r="P104" s="220"/>
      <c r="Q104" s="220"/>
      <c r="R104" s="220"/>
      <c r="S104" s="220"/>
      <c r="T104" s="220"/>
      <c r="U104" s="220"/>
    </row>
    <row r="105" spans="10:21" ht="30">
      <c r="J105" s="218"/>
      <c r="K105" s="218"/>
      <c r="N105" s="219"/>
      <c r="O105" s="219"/>
      <c r="P105" s="220"/>
      <c r="Q105" s="220"/>
      <c r="R105" s="220"/>
      <c r="S105" s="220"/>
      <c r="T105" s="220"/>
      <c r="U105" s="220"/>
    </row>
    <row r="106" spans="10:21" ht="30">
      <c r="J106" s="218"/>
      <c r="K106" s="218"/>
      <c r="N106" s="219"/>
      <c r="O106" s="219"/>
      <c r="P106" s="220"/>
      <c r="Q106" s="220"/>
      <c r="R106" s="220"/>
      <c r="S106" s="220"/>
      <c r="T106" s="220"/>
      <c r="U106" s="220"/>
    </row>
    <row r="107" spans="10:21" ht="30">
      <c r="J107" s="218"/>
      <c r="K107" s="218"/>
      <c r="N107" s="219"/>
      <c r="O107" s="219"/>
      <c r="P107" s="220"/>
      <c r="Q107" s="220"/>
      <c r="R107" s="220"/>
      <c r="S107" s="220"/>
      <c r="T107" s="220"/>
      <c r="U107" s="220"/>
    </row>
    <row r="108" spans="10:21" ht="30">
      <c r="J108" s="218"/>
      <c r="K108" s="218"/>
      <c r="N108" s="219"/>
      <c r="O108" s="219"/>
      <c r="P108" s="220"/>
      <c r="Q108" s="220"/>
      <c r="R108" s="220"/>
      <c r="S108" s="220"/>
      <c r="T108" s="220"/>
      <c r="U108" s="220"/>
    </row>
    <row r="109" spans="10:21" ht="30">
      <c r="J109" s="218"/>
      <c r="K109" s="218"/>
      <c r="N109" s="219"/>
      <c r="O109" s="219"/>
      <c r="P109" s="220"/>
      <c r="Q109" s="220"/>
      <c r="R109" s="220"/>
      <c r="S109" s="220"/>
      <c r="T109" s="220"/>
      <c r="U109" s="220"/>
    </row>
    <row r="110" spans="10:21" ht="30">
      <c r="J110" s="218"/>
      <c r="K110" s="218"/>
      <c r="N110" s="219"/>
      <c r="O110" s="219"/>
      <c r="P110" s="220"/>
      <c r="Q110" s="220"/>
      <c r="R110" s="220"/>
      <c r="S110" s="220"/>
      <c r="T110" s="220"/>
      <c r="U110" s="220"/>
    </row>
    <row r="111" spans="10:21" ht="30">
      <c r="J111" s="218"/>
      <c r="K111" s="218"/>
      <c r="N111" s="219"/>
      <c r="O111" s="219"/>
      <c r="P111" s="220"/>
      <c r="Q111" s="220"/>
      <c r="R111" s="220"/>
      <c r="S111" s="220"/>
      <c r="T111" s="220"/>
      <c r="U111" s="220"/>
    </row>
    <row r="112" spans="10:21" ht="30">
      <c r="J112" s="218"/>
      <c r="K112" s="218"/>
      <c r="N112" s="219"/>
      <c r="O112" s="219"/>
      <c r="P112" s="220"/>
      <c r="Q112" s="220"/>
      <c r="R112" s="220"/>
      <c r="S112" s="220"/>
      <c r="T112" s="220"/>
      <c r="U112" s="220"/>
    </row>
    <row r="113" spans="10:21" ht="30">
      <c r="J113" s="218"/>
      <c r="K113" s="218"/>
      <c r="N113" s="219"/>
      <c r="O113" s="219"/>
      <c r="P113" s="220"/>
      <c r="Q113" s="220"/>
      <c r="R113" s="220"/>
      <c r="S113" s="220"/>
      <c r="T113" s="220"/>
      <c r="U113" s="220"/>
    </row>
    <row r="114" spans="10:21" ht="30">
      <c r="J114" s="218"/>
      <c r="K114" s="218"/>
      <c r="N114" s="219"/>
      <c r="O114" s="219"/>
      <c r="P114" s="220"/>
      <c r="Q114" s="220"/>
      <c r="R114" s="220"/>
      <c r="S114" s="220"/>
      <c r="T114" s="220"/>
      <c r="U114" s="220"/>
    </row>
    <row r="115" spans="10:21" ht="30">
      <c r="J115" s="218"/>
      <c r="K115" s="218"/>
      <c r="N115" s="219"/>
      <c r="O115" s="219"/>
      <c r="P115" s="220"/>
      <c r="Q115" s="220"/>
      <c r="R115" s="220"/>
      <c r="S115" s="220"/>
      <c r="T115" s="220"/>
      <c r="U115" s="220"/>
    </row>
    <row r="116" spans="10:21" ht="30">
      <c r="J116" s="218"/>
      <c r="K116" s="218"/>
      <c r="N116" s="219"/>
      <c r="O116" s="219"/>
      <c r="P116" s="220"/>
      <c r="Q116" s="220"/>
      <c r="R116" s="220"/>
      <c r="S116" s="220"/>
      <c r="T116" s="220"/>
      <c r="U116" s="220"/>
    </row>
    <row r="117" spans="10:21" ht="30">
      <c r="J117" s="218"/>
      <c r="K117" s="218"/>
      <c r="N117" s="219"/>
      <c r="O117" s="219"/>
      <c r="P117" s="220"/>
      <c r="Q117" s="220"/>
      <c r="R117" s="220"/>
      <c r="S117" s="220"/>
      <c r="T117" s="220"/>
      <c r="U117" s="220"/>
    </row>
    <row r="118" spans="10:21" ht="30">
      <c r="J118" s="218"/>
      <c r="K118" s="218"/>
      <c r="N118" s="219"/>
      <c r="O118" s="219"/>
      <c r="P118" s="220"/>
      <c r="Q118" s="220"/>
      <c r="R118" s="220"/>
      <c r="S118" s="220"/>
      <c r="T118" s="220"/>
      <c r="U118" s="220"/>
    </row>
    <row r="119" spans="10:21" ht="30">
      <c r="J119" s="218"/>
      <c r="K119" s="218"/>
      <c r="N119" s="219"/>
      <c r="O119" s="219"/>
      <c r="P119" s="220"/>
      <c r="Q119" s="220"/>
      <c r="R119" s="220"/>
      <c r="S119" s="220"/>
      <c r="T119" s="220"/>
      <c r="U119" s="220"/>
    </row>
    <row r="120" spans="10:21" ht="30">
      <c r="J120" s="218"/>
      <c r="K120" s="218"/>
      <c r="N120" s="219"/>
      <c r="O120" s="219"/>
      <c r="P120" s="220"/>
      <c r="Q120" s="220"/>
      <c r="R120" s="220"/>
      <c r="S120" s="220"/>
      <c r="T120" s="220"/>
      <c r="U120" s="220"/>
    </row>
    <row r="121" spans="10:21" ht="30">
      <c r="J121" s="218"/>
      <c r="K121" s="218"/>
      <c r="N121" s="219"/>
      <c r="O121" s="219"/>
      <c r="P121" s="220"/>
      <c r="Q121" s="220"/>
      <c r="R121" s="220"/>
      <c r="S121" s="220"/>
      <c r="T121" s="220"/>
      <c r="U121" s="220"/>
    </row>
    <row r="122" spans="10:21" ht="30">
      <c r="J122" s="218"/>
      <c r="K122" s="218"/>
      <c r="N122" s="219"/>
      <c r="O122" s="219"/>
      <c r="P122" s="220"/>
      <c r="Q122" s="220"/>
      <c r="R122" s="220"/>
      <c r="S122" s="220"/>
      <c r="T122" s="220"/>
      <c r="U122" s="220"/>
    </row>
    <row r="123" spans="10:21" ht="30">
      <c r="J123" s="218"/>
      <c r="K123" s="218"/>
      <c r="N123" s="219"/>
      <c r="O123" s="219"/>
      <c r="P123" s="220"/>
      <c r="Q123" s="220"/>
      <c r="R123" s="220"/>
      <c r="S123" s="220"/>
      <c r="T123" s="220"/>
      <c r="U123" s="220"/>
    </row>
    <row r="124" spans="10:21" ht="30">
      <c r="J124" s="218"/>
      <c r="K124" s="218"/>
      <c r="N124" s="219"/>
      <c r="O124" s="219"/>
      <c r="P124" s="220"/>
      <c r="Q124" s="220"/>
      <c r="R124" s="220"/>
      <c r="S124" s="220"/>
      <c r="T124" s="220"/>
      <c r="U124" s="220"/>
    </row>
    <row r="125" spans="10:21" ht="30">
      <c r="J125" s="218"/>
      <c r="K125" s="218"/>
      <c r="N125" s="219"/>
      <c r="O125" s="219"/>
      <c r="P125" s="220"/>
      <c r="Q125" s="220"/>
      <c r="R125" s="220"/>
      <c r="S125" s="220"/>
      <c r="T125" s="220"/>
      <c r="U125" s="220"/>
    </row>
    <row r="126" spans="10:21" ht="30">
      <c r="J126" s="218"/>
      <c r="K126" s="218"/>
      <c r="N126" s="219"/>
      <c r="O126" s="219"/>
      <c r="P126" s="220"/>
      <c r="Q126" s="220"/>
      <c r="R126" s="220"/>
      <c r="S126" s="220"/>
      <c r="T126" s="220"/>
      <c r="U126" s="220"/>
    </row>
    <row r="127" spans="10:21" ht="30">
      <c r="J127" s="218"/>
      <c r="K127" s="218"/>
      <c r="N127" s="219"/>
      <c r="O127" s="219"/>
      <c r="P127" s="220"/>
      <c r="Q127" s="220"/>
      <c r="R127" s="220"/>
      <c r="S127" s="220"/>
      <c r="T127" s="220"/>
      <c r="U127" s="220"/>
    </row>
    <row r="128" spans="10:21" ht="30">
      <c r="J128" s="218"/>
      <c r="K128" s="218"/>
      <c r="N128" s="219"/>
      <c r="O128" s="219"/>
      <c r="P128" s="220"/>
      <c r="Q128" s="220"/>
      <c r="R128" s="220"/>
      <c r="S128" s="220"/>
      <c r="T128" s="220"/>
      <c r="U128" s="220"/>
    </row>
    <row r="129" spans="10:21" ht="30">
      <c r="J129" s="218"/>
      <c r="K129" s="218"/>
      <c r="N129" s="219"/>
      <c r="O129" s="219"/>
      <c r="P129" s="220"/>
      <c r="Q129" s="220"/>
      <c r="R129" s="220"/>
      <c r="S129" s="220"/>
      <c r="T129" s="220"/>
      <c r="U129" s="220"/>
    </row>
    <row r="130" spans="10:21" ht="30">
      <c r="J130" s="218"/>
      <c r="K130" s="218"/>
      <c r="N130" s="219"/>
      <c r="O130" s="219"/>
      <c r="P130" s="220"/>
      <c r="Q130" s="220"/>
      <c r="R130" s="220"/>
      <c r="S130" s="220"/>
      <c r="T130" s="220"/>
      <c r="U130" s="220"/>
    </row>
    <row r="131" spans="10:21" ht="30">
      <c r="J131" s="218"/>
      <c r="K131" s="218"/>
      <c r="N131" s="219"/>
      <c r="O131" s="219"/>
      <c r="P131" s="220"/>
      <c r="Q131" s="220"/>
      <c r="R131" s="220"/>
      <c r="S131" s="220"/>
      <c r="T131" s="220"/>
      <c r="U131" s="220"/>
    </row>
    <row r="132" spans="10:21" ht="30">
      <c r="J132" s="218"/>
      <c r="K132" s="218"/>
      <c r="N132" s="219"/>
      <c r="O132" s="219"/>
      <c r="P132" s="220"/>
      <c r="Q132" s="220"/>
      <c r="R132" s="220"/>
      <c r="S132" s="220"/>
      <c r="T132" s="220"/>
      <c r="U132" s="220"/>
    </row>
    <row r="133" spans="10:21" ht="30">
      <c r="J133" s="218"/>
      <c r="K133" s="218"/>
      <c r="N133" s="219"/>
      <c r="O133" s="219"/>
      <c r="P133" s="220"/>
      <c r="Q133" s="220"/>
      <c r="R133" s="220"/>
      <c r="S133" s="220"/>
      <c r="T133" s="220"/>
      <c r="U133" s="220"/>
    </row>
    <row r="134" spans="10:21" ht="30">
      <c r="J134" s="218"/>
      <c r="K134" s="218"/>
      <c r="N134" s="219"/>
      <c r="O134" s="219"/>
      <c r="P134" s="220"/>
      <c r="Q134" s="220"/>
      <c r="R134" s="220"/>
      <c r="S134" s="220"/>
      <c r="T134" s="220"/>
      <c r="U134" s="220"/>
    </row>
    <row r="135" spans="10:21" ht="30">
      <c r="J135" s="218"/>
      <c r="K135" s="218"/>
      <c r="N135" s="219"/>
      <c r="O135" s="219"/>
      <c r="P135" s="220"/>
      <c r="Q135" s="220"/>
      <c r="R135" s="220"/>
      <c r="S135" s="220"/>
      <c r="T135" s="220"/>
      <c r="U135" s="220"/>
    </row>
    <row r="136" spans="10:21" ht="30">
      <c r="J136" s="218"/>
      <c r="K136" s="218"/>
      <c r="N136" s="219"/>
      <c r="O136" s="219"/>
      <c r="P136" s="220"/>
      <c r="Q136" s="220"/>
      <c r="R136" s="220"/>
      <c r="S136" s="220"/>
      <c r="T136" s="220"/>
      <c r="U136" s="220"/>
    </row>
    <row r="137" spans="10:21" ht="30">
      <c r="J137" s="218"/>
      <c r="K137" s="218"/>
      <c r="N137" s="219"/>
      <c r="O137" s="219"/>
      <c r="P137" s="220"/>
      <c r="Q137" s="220"/>
      <c r="R137" s="220"/>
      <c r="S137" s="220"/>
      <c r="T137" s="220"/>
      <c r="U137" s="220"/>
    </row>
    <row r="138" spans="10:21" ht="30">
      <c r="J138" s="218"/>
      <c r="K138" s="218"/>
      <c r="N138" s="219"/>
      <c r="O138" s="219"/>
      <c r="P138" s="220"/>
      <c r="Q138" s="220"/>
      <c r="R138" s="220"/>
      <c r="S138" s="220"/>
      <c r="T138" s="220"/>
      <c r="U138" s="220"/>
    </row>
    <row r="139" spans="10:21" ht="30">
      <c r="J139" s="218"/>
      <c r="K139" s="218"/>
      <c r="N139" s="219"/>
      <c r="O139" s="219"/>
      <c r="P139" s="220"/>
      <c r="Q139" s="220"/>
      <c r="R139" s="220"/>
      <c r="S139" s="220"/>
      <c r="T139" s="220"/>
      <c r="U139" s="220"/>
    </row>
    <row r="140" spans="10:21" ht="30">
      <c r="J140" s="218"/>
      <c r="K140" s="218"/>
      <c r="N140" s="219"/>
      <c r="O140" s="219"/>
      <c r="P140" s="220"/>
      <c r="Q140" s="220"/>
      <c r="R140" s="220"/>
      <c r="S140" s="220"/>
      <c r="T140" s="220"/>
      <c r="U140" s="220"/>
    </row>
    <row r="141" spans="10:21" ht="30">
      <c r="J141" s="218"/>
      <c r="K141" s="218"/>
      <c r="N141" s="219"/>
      <c r="O141" s="219"/>
      <c r="P141" s="220"/>
      <c r="Q141" s="220"/>
      <c r="R141" s="220"/>
      <c r="S141" s="220"/>
      <c r="T141" s="220"/>
      <c r="U141" s="220"/>
    </row>
    <row r="142" spans="10:21" ht="30">
      <c r="J142" s="218"/>
      <c r="K142" s="218"/>
      <c r="N142" s="219"/>
      <c r="O142" s="219"/>
      <c r="P142" s="220"/>
      <c r="Q142" s="220"/>
      <c r="R142" s="220"/>
      <c r="S142" s="220"/>
      <c r="T142" s="220"/>
      <c r="U142" s="220"/>
    </row>
    <row r="143" spans="10:21" ht="30">
      <c r="J143" s="218"/>
      <c r="K143" s="218"/>
      <c r="N143" s="219"/>
      <c r="O143" s="219"/>
      <c r="P143" s="220"/>
      <c r="Q143" s="220"/>
      <c r="R143" s="220"/>
      <c r="S143" s="220"/>
      <c r="T143" s="220"/>
      <c r="U143" s="220"/>
    </row>
    <row r="144" spans="10:21" ht="30">
      <c r="J144" s="218"/>
      <c r="K144" s="218"/>
      <c r="N144" s="219"/>
      <c r="O144" s="219"/>
      <c r="P144" s="220"/>
      <c r="Q144" s="220"/>
      <c r="R144" s="220"/>
      <c r="S144" s="220"/>
      <c r="T144" s="220"/>
      <c r="U144" s="220"/>
    </row>
    <row r="145" spans="10:21" ht="30">
      <c r="J145" s="218"/>
      <c r="K145" s="218"/>
      <c r="N145" s="219"/>
      <c r="O145" s="219"/>
      <c r="P145" s="220"/>
      <c r="Q145" s="220"/>
      <c r="R145" s="220"/>
      <c r="S145" s="220"/>
      <c r="T145" s="220"/>
      <c r="U145" s="220"/>
    </row>
    <row r="146" spans="10:21" ht="30">
      <c r="J146" s="218"/>
      <c r="K146" s="218"/>
      <c r="N146" s="219"/>
      <c r="O146" s="219"/>
      <c r="P146" s="220"/>
      <c r="Q146" s="220"/>
      <c r="R146" s="220"/>
      <c r="S146" s="220"/>
      <c r="T146" s="220"/>
      <c r="U146" s="220"/>
    </row>
    <row r="147" spans="10:21" ht="30">
      <c r="J147" s="218"/>
      <c r="K147" s="218"/>
      <c r="N147" s="219"/>
      <c r="O147" s="219"/>
      <c r="P147" s="220"/>
      <c r="Q147" s="220"/>
      <c r="R147" s="220"/>
      <c r="S147" s="220"/>
      <c r="T147" s="220"/>
      <c r="U147" s="220"/>
    </row>
    <row r="148" spans="10:21" ht="30">
      <c r="J148" s="218"/>
      <c r="K148" s="218"/>
      <c r="N148" s="219"/>
      <c r="O148" s="219"/>
      <c r="P148" s="220"/>
      <c r="Q148" s="220"/>
      <c r="R148" s="220"/>
      <c r="S148" s="220"/>
      <c r="T148" s="220"/>
      <c r="U148" s="220"/>
    </row>
    <row r="149" spans="10:21" ht="30">
      <c r="J149" s="218"/>
      <c r="K149" s="218"/>
      <c r="N149" s="219"/>
      <c r="O149" s="219"/>
      <c r="P149" s="220"/>
      <c r="Q149" s="220"/>
      <c r="R149" s="220"/>
      <c r="S149" s="220"/>
      <c r="T149" s="220"/>
      <c r="U149" s="220"/>
    </row>
    <row r="150" spans="10:21" ht="30">
      <c r="J150" s="218"/>
      <c r="K150" s="218"/>
      <c r="N150" s="219"/>
      <c r="O150" s="219"/>
      <c r="P150" s="220"/>
      <c r="Q150" s="220"/>
      <c r="R150" s="220"/>
      <c r="S150" s="220"/>
      <c r="T150" s="220"/>
      <c r="U150" s="220"/>
    </row>
    <row r="151" spans="10:21" ht="30">
      <c r="J151" s="218"/>
      <c r="K151" s="218"/>
      <c r="N151" s="219"/>
      <c r="O151" s="219"/>
      <c r="P151" s="220"/>
      <c r="Q151" s="220"/>
      <c r="R151" s="220"/>
      <c r="S151" s="220"/>
      <c r="T151" s="220"/>
      <c r="U151" s="220"/>
    </row>
    <row r="152" spans="10:21" ht="30">
      <c r="J152" s="218"/>
      <c r="K152" s="218"/>
      <c r="N152" s="219"/>
      <c r="O152" s="219"/>
      <c r="P152" s="220"/>
      <c r="Q152" s="220"/>
      <c r="R152" s="220"/>
      <c r="S152" s="220"/>
      <c r="T152" s="220"/>
      <c r="U152" s="220"/>
    </row>
    <row r="153" spans="10:21" ht="30">
      <c r="J153" s="218"/>
      <c r="K153" s="218"/>
      <c r="N153" s="219"/>
      <c r="O153" s="219"/>
      <c r="P153" s="220"/>
      <c r="Q153" s="220"/>
      <c r="R153" s="220"/>
      <c r="S153" s="220"/>
      <c r="T153" s="220"/>
      <c r="U153" s="220"/>
    </row>
    <row r="154" spans="10:21" ht="30">
      <c r="J154" s="218"/>
      <c r="K154" s="218"/>
      <c r="N154" s="219"/>
      <c r="O154" s="219"/>
      <c r="P154" s="220"/>
      <c r="Q154" s="220"/>
      <c r="R154" s="220"/>
      <c r="S154" s="220"/>
      <c r="T154" s="220"/>
      <c r="U154" s="220"/>
    </row>
    <row r="155" spans="10:21" ht="30">
      <c r="J155" s="218"/>
      <c r="K155" s="218"/>
      <c r="N155" s="219"/>
      <c r="O155" s="219"/>
      <c r="P155" s="220"/>
      <c r="Q155" s="220"/>
      <c r="R155" s="220"/>
      <c r="S155" s="220"/>
      <c r="T155" s="220"/>
      <c r="U155" s="220"/>
    </row>
    <row r="156" spans="10:21" ht="30">
      <c r="J156" s="218"/>
      <c r="K156" s="218"/>
      <c r="N156" s="219"/>
      <c r="O156" s="219"/>
      <c r="P156" s="220"/>
      <c r="Q156" s="220"/>
      <c r="R156" s="220"/>
      <c r="S156" s="220"/>
      <c r="T156" s="220"/>
      <c r="U156" s="220"/>
    </row>
    <row r="157" spans="10:21" ht="30">
      <c r="J157" s="218"/>
      <c r="K157" s="218"/>
      <c r="N157" s="219"/>
      <c r="O157" s="219"/>
      <c r="P157" s="220"/>
      <c r="Q157" s="220"/>
      <c r="R157" s="220"/>
      <c r="S157" s="220"/>
      <c r="T157" s="220"/>
      <c r="U157" s="220"/>
    </row>
    <row r="158" spans="10:21" ht="30">
      <c r="J158" s="218"/>
      <c r="K158" s="218"/>
      <c r="N158" s="219"/>
      <c r="O158" s="219"/>
      <c r="P158" s="220"/>
      <c r="Q158" s="220"/>
      <c r="R158" s="220"/>
      <c r="S158" s="220"/>
      <c r="T158" s="220"/>
      <c r="U158" s="220"/>
    </row>
    <row r="159" spans="10:21" ht="30">
      <c r="J159" s="218"/>
      <c r="K159" s="218"/>
      <c r="N159" s="219"/>
      <c r="O159" s="219"/>
      <c r="P159" s="220"/>
      <c r="Q159" s="220"/>
      <c r="R159" s="220"/>
      <c r="S159" s="220"/>
      <c r="T159" s="220"/>
      <c r="U159" s="220"/>
    </row>
    <row r="160" spans="10:21" ht="30">
      <c r="J160" s="218"/>
      <c r="K160" s="218"/>
      <c r="N160" s="219"/>
      <c r="O160" s="219"/>
      <c r="P160" s="220"/>
      <c r="Q160" s="220"/>
      <c r="R160" s="220"/>
      <c r="S160" s="220"/>
      <c r="T160" s="220"/>
      <c r="U160" s="220"/>
    </row>
    <row r="161" spans="10:21" ht="30">
      <c r="J161" s="218"/>
      <c r="K161" s="218"/>
      <c r="N161" s="219"/>
      <c r="O161" s="219"/>
      <c r="P161" s="220"/>
      <c r="Q161" s="220"/>
      <c r="R161" s="220"/>
      <c r="S161" s="220"/>
      <c r="T161" s="220"/>
      <c r="U161" s="220"/>
    </row>
    <row r="162" spans="10:21" ht="30">
      <c r="J162" s="218"/>
      <c r="K162" s="218"/>
      <c r="N162" s="219"/>
      <c r="O162" s="219"/>
      <c r="P162" s="220"/>
      <c r="Q162" s="220"/>
      <c r="R162" s="220"/>
      <c r="S162" s="220"/>
      <c r="T162" s="220"/>
      <c r="U162" s="220"/>
    </row>
    <row r="163" spans="10:21" ht="30">
      <c r="J163" s="218"/>
      <c r="K163" s="218"/>
      <c r="N163" s="219"/>
      <c r="O163" s="219"/>
      <c r="P163" s="220"/>
      <c r="Q163" s="220"/>
      <c r="R163" s="220"/>
      <c r="S163" s="220"/>
      <c r="T163" s="220"/>
      <c r="U163" s="220"/>
    </row>
    <row r="164" spans="10:21" ht="30">
      <c r="J164" s="218"/>
      <c r="K164" s="218"/>
      <c r="N164" s="219"/>
      <c r="O164" s="219"/>
      <c r="P164" s="220"/>
      <c r="Q164" s="220"/>
      <c r="R164" s="220"/>
      <c r="S164" s="220"/>
      <c r="T164" s="220"/>
      <c r="U164" s="220"/>
    </row>
    <row r="165" spans="10:21" ht="30">
      <c r="J165" s="218"/>
      <c r="K165" s="218"/>
      <c r="N165" s="219"/>
      <c r="O165" s="219"/>
      <c r="P165" s="220"/>
      <c r="Q165" s="220"/>
      <c r="R165" s="220"/>
      <c r="S165" s="220"/>
      <c r="T165" s="220"/>
      <c r="U165" s="220"/>
    </row>
    <row r="166" spans="10:21" ht="30">
      <c r="J166" s="218"/>
      <c r="K166" s="218"/>
      <c r="N166" s="219"/>
      <c r="O166" s="219"/>
      <c r="P166" s="220"/>
      <c r="Q166" s="220"/>
      <c r="R166" s="220"/>
      <c r="S166" s="220"/>
      <c r="T166" s="220"/>
      <c r="U166" s="220"/>
    </row>
    <row r="167" spans="10:21" ht="30">
      <c r="J167" s="218"/>
      <c r="K167" s="218"/>
      <c r="N167" s="219"/>
      <c r="O167" s="219"/>
      <c r="P167" s="220"/>
      <c r="Q167" s="220"/>
      <c r="R167" s="220"/>
      <c r="S167" s="220"/>
      <c r="T167" s="220"/>
      <c r="U167" s="220"/>
    </row>
    <row r="168" spans="10:21" ht="30">
      <c r="J168" s="218"/>
      <c r="K168" s="218"/>
      <c r="N168" s="219"/>
      <c r="O168" s="219"/>
      <c r="P168" s="220"/>
      <c r="Q168" s="220"/>
      <c r="R168" s="220"/>
      <c r="S168" s="220"/>
      <c r="T168" s="220"/>
      <c r="U168" s="220"/>
    </row>
    <row r="169" spans="10:21" ht="30">
      <c r="J169" s="218"/>
      <c r="K169" s="218"/>
      <c r="N169" s="219"/>
      <c r="O169" s="219"/>
      <c r="P169" s="220"/>
      <c r="Q169" s="220"/>
      <c r="R169" s="220"/>
      <c r="S169" s="220"/>
      <c r="T169" s="220"/>
      <c r="U169" s="220"/>
    </row>
    <row r="170" spans="10:21" ht="30">
      <c r="J170" s="218"/>
      <c r="K170" s="218"/>
      <c r="N170" s="219"/>
      <c r="O170" s="219"/>
      <c r="P170" s="220"/>
      <c r="Q170" s="220"/>
      <c r="R170" s="220"/>
      <c r="S170" s="220"/>
      <c r="T170" s="220"/>
      <c r="U170" s="220"/>
    </row>
    <row r="171" spans="10:21" ht="30">
      <c r="J171" s="218"/>
      <c r="K171" s="218"/>
      <c r="N171" s="219"/>
      <c r="O171" s="219"/>
      <c r="P171" s="220"/>
      <c r="Q171" s="220"/>
      <c r="R171" s="220"/>
      <c r="S171" s="220"/>
      <c r="T171" s="220"/>
      <c r="U171" s="220"/>
    </row>
    <row r="172" spans="10:21" ht="30">
      <c r="J172" s="218"/>
      <c r="K172" s="218"/>
      <c r="N172" s="219"/>
      <c r="O172" s="219"/>
      <c r="P172" s="220"/>
      <c r="Q172" s="220"/>
      <c r="R172" s="220"/>
      <c r="S172" s="220"/>
      <c r="T172" s="220"/>
      <c r="U172" s="220"/>
    </row>
    <row r="173" spans="14:21" ht="21">
      <c r="N173" s="219"/>
      <c r="O173" s="219"/>
      <c r="P173" s="220"/>
      <c r="Q173" s="220"/>
      <c r="R173" s="220"/>
      <c r="S173" s="220"/>
      <c r="T173" s="220"/>
      <c r="U173" s="220"/>
    </row>
    <row r="174" spans="14:21" ht="21">
      <c r="N174" s="219"/>
      <c r="O174" s="219"/>
      <c r="P174" s="220"/>
      <c r="Q174" s="220"/>
      <c r="R174" s="220"/>
      <c r="S174" s="220"/>
      <c r="T174" s="220"/>
      <c r="U174" s="220"/>
    </row>
    <row r="175" spans="14:21" ht="21">
      <c r="N175" s="219"/>
      <c r="O175" s="219"/>
      <c r="P175" s="220"/>
      <c r="Q175" s="220"/>
      <c r="R175" s="220"/>
      <c r="S175" s="220"/>
      <c r="T175" s="220"/>
      <c r="U175" s="220"/>
    </row>
    <row r="176" spans="14:21" ht="21">
      <c r="N176" s="219"/>
      <c r="O176" s="219"/>
      <c r="P176" s="220"/>
      <c r="Q176" s="220"/>
      <c r="R176" s="220"/>
      <c r="S176" s="220"/>
      <c r="T176" s="220"/>
      <c r="U176" s="220"/>
    </row>
    <row r="177" spans="14:21" ht="21">
      <c r="N177" s="219"/>
      <c r="O177" s="219"/>
      <c r="P177" s="220"/>
      <c r="Q177" s="220"/>
      <c r="R177" s="220"/>
      <c r="S177" s="220"/>
      <c r="T177" s="220"/>
      <c r="U177" s="220"/>
    </row>
    <row r="178" spans="14:21" ht="21">
      <c r="N178" s="219"/>
      <c r="O178" s="219"/>
      <c r="P178" s="220"/>
      <c r="Q178" s="220"/>
      <c r="R178" s="220"/>
      <c r="S178" s="220"/>
      <c r="T178" s="220"/>
      <c r="U178" s="220"/>
    </row>
    <row r="179" spans="14:21" ht="21">
      <c r="N179" s="219"/>
      <c r="O179" s="219"/>
      <c r="P179" s="220"/>
      <c r="Q179" s="220"/>
      <c r="R179" s="220"/>
      <c r="S179" s="220"/>
      <c r="T179" s="220"/>
      <c r="U179" s="220"/>
    </row>
    <row r="180" spans="14:21" ht="21">
      <c r="N180" s="219"/>
      <c r="O180" s="219"/>
      <c r="P180" s="220"/>
      <c r="Q180" s="220"/>
      <c r="R180" s="220"/>
      <c r="S180" s="220"/>
      <c r="T180" s="220"/>
      <c r="U180" s="220"/>
    </row>
    <row r="181" spans="14:21" ht="21">
      <c r="N181" s="219"/>
      <c r="O181" s="219"/>
      <c r="P181" s="220"/>
      <c r="Q181" s="220"/>
      <c r="R181" s="220"/>
      <c r="S181" s="220"/>
      <c r="T181" s="220"/>
      <c r="U181" s="220"/>
    </row>
    <row r="182" spans="14:21" ht="21">
      <c r="N182" s="219"/>
      <c r="O182" s="219"/>
      <c r="P182" s="220"/>
      <c r="Q182" s="220"/>
      <c r="R182" s="220"/>
      <c r="S182" s="220"/>
      <c r="T182" s="220"/>
      <c r="U182" s="220"/>
    </row>
    <row r="183" spans="14:21" ht="21">
      <c r="N183" s="219"/>
      <c r="O183" s="219"/>
      <c r="P183" s="220"/>
      <c r="Q183" s="220"/>
      <c r="R183" s="220"/>
      <c r="S183" s="220"/>
      <c r="T183" s="220"/>
      <c r="U183" s="220"/>
    </row>
    <row r="184" spans="14:21" ht="21">
      <c r="N184" s="219"/>
      <c r="O184" s="219"/>
      <c r="P184" s="220"/>
      <c r="Q184" s="220"/>
      <c r="R184" s="220"/>
      <c r="S184" s="220"/>
      <c r="T184" s="220"/>
      <c r="U184" s="220"/>
    </row>
    <row r="185" spans="14:21" ht="21">
      <c r="N185" s="219"/>
      <c r="O185" s="219"/>
      <c r="P185" s="220"/>
      <c r="Q185" s="220"/>
      <c r="R185" s="220"/>
      <c r="S185" s="220"/>
      <c r="T185" s="220"/>
      <c r="U185" s="220"/>
    </row>
    <row r="186" spans="14:21" ht="21">
      <c r="N186" s="219"/>
      <c r="O186" s="219"/>
      <c r="P186" s="220"/>
      <c r="Q186" s="220"/>
      <c r="R186" s="220"/>
      <c r="S186" s="220"/>
      <c r="T186" s="220"/>
      <c r="U186" s="220"/>
    </row>
    <row r="187" spans="14:21" ht="21">
      <c r="N187" s="219"/>
      <c r="O187" s="219"/>
      <c r="P187" s="220"/>
      <c r="Q187" s="220"/>
      <c r="R187" s="220"/>
      <c r="S187" s="220"/>
      <c r="T187" s="220"/>
      <c r="U187" s="220"/>
    </row>
    <row r="188" spans="14:21" ht="21">
      <c r="N188" s="219"/>
      <c r="O188" s="219"/>
      <c r="P188" s="220"/>
      <c r="Q188" s="220"/>
      <c r="R188" s="220"/>
      <c r="S188" s="220"/>
      <c r="T188" s="220"/>
      <c r="U188" s="220"/>
    </row>
    <row r="189" spans="14:21" ht="21">
      <c r="N189" s="219"/>
      <c r="O189" s="219"/>
      <c r="P189" s="220"/>
      <c r="Q189" s="220"/>
      <c r="R189" s="220"/>
      <c r="S189" s="220"/>
      <c r="T189" s="220"/>
      <c r="U189" s="220"/>
    </row>
    <row r="190" spans="14:21" ht="21">
      <c r="N190" s="219"/>
      <c r="O190" s="219"/>
      <c r="P190" s="220"/>
      <c r="Q190" s="220"/>
      <c r="R190" s="220"/>
      <c r="S190" s="220"/>
      <c r="T190" s="220"/>
      <c r="U190" s="220"/>
    </row>
    <row r="191" spans="14:21" ht="21">
      <c r="N191" s="219"/>
      <c r="O191" s="219"/>
      <c r="P191" s="220"/>
      <c r="Q191" s="220"/>
      <c r="R191" s="220"/>
      <c r="S191" s="220"/>
      <c r="T191" s="220"/>
      <c r="U191" s="220"/>
    </row>
    <row r="192" spans="14:21" ht="21">
      <c r="N192" s="219"/>
      <c r="O192" s="219"/>
      <c r="P192" s="220"/>
      <c r="Q192" s="220"/>
      <c r="R192" s="220"/>
      <c r="S192" s="220"/>
      <c r="T192" s="220"/>
      <c r="U192" s="220"/>
    </row>
    <row r="193" spans="14:21" ht="21">
      <c r="N193" s="219"/>
      <c r="O193" s="219"/>
      <c r="P193" s="220"/>
      <c r="Q193" s="220"/>
      <c r="R193" s="220"/>
      <c r="S193" s="220"/>
      <c r="T193" s="220"/>
      <c r="U193" s="220"/>
    </row>
    <row r="194" spans="14:21" ht="21">
      <c r="N194" s="219"/>
      <c r="O194" s="219"/>
      <c r="P194" s="220"/>
      <c r="Q194" s="220"/>
      <c r="R194" s="220"/>
      <c r="S194" s="220"/>
      <c r="T194" s="220"/>
      <c r="U194" s="220"/>
    </row>
    <row r="195" spans="14:21" ht="21">
      <c r="N195" s="219"/>
      <c r="O195" s="219"/>
      <c r="P195" s="220"/>
      <c r="Q195" s="220"/>
      <c r="R195" s="220"/>
      <c r="S195" s="220"/>
      <c r="T195" s="220"/>
      <c r="U195" s="220"/>
    </row>
    <row r="196" spans="14:21" ht="21">
      <c r="N196" s="219"/>
      <c r="O196" s="219"/>
      <c r="P196" s="220"/>
      <c r="Q196" s="220"/>
      <c r="R196" s="220"/>
      <c r="S196" s="220"/>
      <c r="T196" s="220"/>
      <c r="U196" s="220"/>
    </row>
    <row r="197" spans="14:21" ht="21">
      <c r="N197" s="219"/>
      <c r="O197" s="219"/>
      <c r="P197" s="220"/>
      <c r="Q197" s="220"/>
      <c r="R197" s="220"/>
      <c r="S197" s="220"/>
      <c r="T197" s="220"/>
      <c r="U197" s="220"/>
    </row>
    <row r="198" spans="14:21" ht="21">
      <c r="N198" s="219"/>
      <c r="O198" s="219"/>
      <c r="P198" s="220"/>
      <c r="Q198" s="220"/>
      <c r="R198" s="220"/>
      <c r="S198" s="220"/>
      <c r="T198" s="220"/>
      <c r="U198" s="220"/>
    </row>
    <row r="199" spans="14:21" ht="21">
      <c r="N199" s="219"/>
      <c r="O199" s="219"/>
      <c r="P199" s="220"/>
      <c r="Q199" s="220"/>
      <c r="R199" s="220"/>
      <c r="S199" s="220"/>
      <c r="T199" s="220"/>
      <c r="U199" s="220"/>
    </row>
    <row r="200" spans="14:21" ht="21">
      <c r="N200" s="219"/>
      <c r="O200" s="219"/>
      <c r="P200" s="220"/>
      <c r="Q200" s="220"/>
      <c r="R200" s="220"/>
      <c r="S200" s="220"/>
      <c r="T200" s="220"/>
      <c r="U200" s="220"/>
    </row>
    <row r="201" spans="14:21" ht="21">
      <c r="N201" s="219"/>
      <c r="O201" s="219"/>
      <c r="P201" s="220"/>
      <c r="Q201" s="220"/>
      <c r="R201" s="220"/>
      <c r="S201" s="220"/>
      <c r="T201" s="220"/>
      <c r="U201" s="220"/>
    </row>
    <row r="202" spans="14:21" ht="21">
      <c r="N202" s="219"/>
      <c r="O202" s="219"/>
      <c r="P202" s="220"/>
      <c r="Q202" s="220"/>
      <c r="R202" s="220"/>
      <c r="S202" s="220"/>
      <c r="T202" s="220"/>
      <c r="U202" s="220"/>
    </row>
    <row r="203" spans="14:21" ht="21">
      <c r="N203" s="219"/>
      <c r="O203" s="219"/>
      <c r="P203" s="220"/>
      <c r="Q203" s="220"/>
      <c r="R203" s="220"/>
      <c r="S203" s="220"/>
      <c r="T203" s="220"/>
      <c r="U203" s="220"/>
    </row>
    <row r="204" spans="14:21" ht="21">
      <c r="N204" s="219"/>
      <c r="O204" s="219"/>
      <c r="P204" s="220"/>
      <c r="Q204" s="220"/>
      <c r="R204" s="220"/>
      <c r="S204" s="220"/>
      <c r="T204" s="220"/>
      <c r="U204" s="220"/>
    </row>
    <row r="205" spans="14:21" ht="21">
      <c r="N205" s="219"/>
      <c r="O205" s="219"/>
      <c r="P205" s="220"/>
      <c r="Q205" s="220"/>
      <c r="R205" s="220"/>
      <c r="S205" s="220"/>
      <c r="T205" s="220"/>
      <c r="U205" s="220"/>
    </row>
    <row r="206" spans="14:21" ht="21">
      <c r="N206" s="219"/>
      <c r="O206" s="219"/>
      <c r="P206" s="220"/>
      <c r="Q206" s="220"/>
      <c r="R206" s="220"/>
      <c r="S206" s="220"/>
      <c r="T206" s="220"/>
      <c r="U206" s="220"/>
    </row>
    <row r="207" spans="14:21" ht="21">
      <c r="N207" s="219"/>
      <c r="O207" s="219"/>
      <c r="P207" s="220"/>
      <c r="Q207" s="220"/>
      <c r="R207" s="220"/>
      <c r="S207" s="220"/>
      <c r="T207" s="220"/>
      <c r="U207" s="220"/>
    </row>
    <row r="208" spans="14:21" ht="21">
      <c r="N208" s="219"/>
      <c r="O208" s="219"/>
      <c r="P208" s="220"/>
      <c r="Q208" s="220"/>
      <c r="R208" s="220"/>
      <c r="S208" s="220"/>
      <c r="T208" s="220"/>
      <c r="U208" s="220"/>
    </row>
    <row r="209" spans="14:21" ht="21">
      <c r="N209" s="219"/>
      <c r="O209" s="219"/>
      <c r="P209" s="220"/>
      <c r="Q209" s="220"/>
      <c r="R209" s="220"/>
      <c r="S209" s="220"/>
      <c r="T209" s="220"/>
      <c r="U209" s="220"/>
    </row>
    <row r="210" spans="14:21" ht="21">
      <c r="N210" s="219"/>
      <c r="O210" s="219"/>
      <c r="P210" s="220"/>
      <c r="Q210" s="220"/>
      <c r="R210" s="220"/>
      <c r="S210" s="220"/>
      <c r="T210" s="220"/>
      <c r="U210" s="220"/>
    </row>
    <row r="211" spans="14:21" ht="21">
      <c r="N211" s="219"/>
      <c r="O211" s="219"/>
      <c r="P211" s="220"/>
      <c r="Q211" s="220"/>
      <c r="R211" s="220"/>
      <c r="S211" s="220"/>
      <c r="T211" s="220"/>
      <c r="U211" s="220"/>
    </row>
    <row r="212" spans="14:21" ht="21">
      <c r="N212" s="219"/>
      <c r="O212" s="219"/>
      <c r="P212" s="220"/>
      <c r="Q212" s="220"/>
      <c r="R212" s="220"/>
      <c r="S212" s="220"/>
      <c r="T212" s="220"/>
      <c r="U212" s="220"/>
    </row>
    <row r="213" spans="14:21" ht="21">
      <c r="N213" s="219"/>
      <c r="O213" s="219"/>
      <c r="P213" s="220"/>
      <c r="Q213" s="220"/>
      <c r="R213" s="220"/>
      <c r="S213" s="220"/>
      <c r="T213" s="220"/>
      <c r="U213" s="220"/>
    </row>
  </sheetData>
  <sheetProtection/>
  <mergeCells count="26">
    <mergeCell ref="H1:L1"/>
    <mergeCell ref="H2:H3"/>
    <mergeCell ref="C4:D4"/>
    <mergeCell ref="E4:H4"/>
    <mergeCell ref="C5:D5"/>
    <mergeCell ref="E5:H5"/>
    <mergeCell ref="I5:J5"/>
    <mergeCell ref="K28:L28"/>
    <mergeCell ref="G29:I29"/>
    <mergeCell ref="G7:J8"/>
    <mergeCell ref="K7:K8"/>
    <mergeCell ref="L7:L8"/>
    <mergeCell ref="P7:T7"/>
    <mergeCell ref="G14:J15"/>
    <mergeCell ref="K14:K15"/>
    <mergeCell ref="L14:L15"/>
    <mergeCell ref="K29:L29"/>
    <mergeCell ref="A30:L30"/>
    <mergeCell ref="A21:B22"/>
    <mergeCell ref="G21:J22"/>
    <mergeCell ref="K21:K22"/>
    <mergeCell ref="L21:L22"/>
    <mergeCell ref="A27:B29"/>
    <mergeCell ref="C27:D27"/>
    <mergeCell ref="K27:L27"/>
    <mergeCell ref="G28:I28"/>
  </mergeCells>
  <conditionalFormatting sqref="E6:H6 K3:K4 G27 G28:I28">
    <cfRule type="cellIs" priority="22" dxfId="20" operator="equal" stopIfTrue="1">
      <formula>0</formula>
    </cfRule>
  </conditionalFormatting>
  <conditionalFormatting sqref="A9:A13 A16:A20 A23:A26">
    <cfRule type="cellIs" priority="21" dxfId="19" operator="greaterThan" stopIfTrue="1">
      <formula>0</formula>
    </cfRule>
  </conditionalFormatting>
  <conditionalFormatting sqref="U9 U23">
    <cfRule type="expression" priority="20" dxfId="3" stopIfTrue="1">
      <formula>T10&lt;&gt;U9</formula>
    </cfRule>
  </conditionalFormatting>
  <conditionalFormatting sqref="T10">
    <cfRule type="expression" priority="19" dxfId="3" stopIfTrue="1">
      <formula>$T$10&lt;&gt;$U$9</formula>
    </cfRule>
  </conditionalFormatting>
  <conditionalFormatting sqref="T11 V9">
    <cfRule type="expression" priority="18" dxfId="5" stopIfTrue="1">
      <formula>$V$9&lt;&gt;$T$11</formula>
    </cfRule>
  </conditionalFormatting>
  <conditionalFormatting sqref="W9 T12:T13">
    <cfRule type="expression" priority="17" dxfId="4" stopIfTrue="1">
      <formula>$W$9&lt;&gt;$T$12</formula>
    </cfRule>
  </conditionalFormatting>
  <conditionalFormatting sqref="U11 V10">
    <cfRule type="expression" priority="16" dxfId="2" stopIfTrue="1">
      <formula>$V$10&lt;&gt;$U$11</formula>
    </cfRule>
  </conditionalFormatting>
  <conditionalFormatting sqref="U12:U13 W10">
    <cfRule type="expression" priority="15" dxfId="1" stopIfTrue="1">
      <formula>$W$10&lt;&gt;$U$12</formula>
    </cfRule>
  </conditionalFormatting>
  <conditionalFormatting sqref="W11 V12:V13">
    <cfRule type="expression" priority="14" dxfId="0" stopIfTrue="1">
      <formula>$W$11&lt;&gt;$V$12</formula>
    </cfRule>
  </conditionalFormatting>
  <conditionalFormatting sqref="U16 T17">
    <cfRule type="expression" priority="13" dxfId="3" stopIfTrue="1">
      <formula>$T$17&lt;&gt;$U$16</formula>
    </cfRule>
  </conditionalFormatting>
  <conditionalFormatting sqref="V16 T18">
    <cfRule type="expression" priority="12" dxfId="5" stopIfTrue="1">
      <formula>$V$16&lt;&gt;$T$18</formula>
    </cfRule>
  </conditionalFormatting>
  <conditionalFormatting sqref="W16 T19:T20">
    <cfRule type="expression" priority="11" dxfId="4" stopIfTrue="1">
      <formula>$W$16&lt;&gt;$T$19</formula>
    </cfRule>
  </conditionalFormatting>
  <conditionalFormatting sqref="V17 U18">
    <cfRule type="expression" priority="10" dxfId="2" stopIfTrue="1">
      <formula>$V$17&lt;&gt;$U$18</formula>
    </cfRule>
  </conditionalFormatting>
  <conditionalFormatting sqref="W17 U19:U20">
    <cfRule type="expression" priority="9" dxfId="1" stopIfTrue="1">
      <formula>$W$17&lt;&gt;$U$19</formula>
    </cfRule>
  </conditionalFormatting>
  <conditionalFormatting sqref="W18 V19:V20">
    <cfRule type="expression" priority="8" dxfId="0" stopIfTrue="1">
      <formula>$W$18&lt;&gt;$V$19</formula>
    </cfRule>
  </conditionalFormatting>
  <conditionalFormatting sqref="V23 T25">
    <cfRule type="expression" priority="7" dxfId="5" stopIfTrue="1">
      <formula>$V$23&lt;&gt;$T$25</formula>
    </cfRule>
  </conditionalFormatting>
  <conditionalFormatting sqref="W23 T26">
    <cfRule type="expression" priority="6" dxfId="4" stopIfTrue="1">
      <formula>$W$23&lt;&gt;$T$26</formula>
    </cfRule>
  </conditionalFormatting>
  <conditionalFormatting sqref="T24">
    <cfRule type="expression" priority="5" dxfId="3" stopIfTrue="1">
      <formula>U23&lt;&gt;T24</formula>
    </cfRule>
  </conditionalFormatting>
  <conditionalFormatting sqref="V24 U25">
    <cfRule type="expression" priority="4" dxfId="2" stopIfTrue="1">
      <formula>$V$24&lt;&gt;$U$25</formula>
    </cfRule>
  </conditionalFormatting>
  <conditionalFormatting sqref="W24 U26">
    <cfRule type="expression" priority="3" dxfId="1" stopIfTrue="1">
      <formula>$W$24&lt;&gt;$U$26</formula>
    </cfRule>
  </conditionalFormatting>
  <conditionalFormatting sqref="W25 V26">
    <cfRule type="expression" priority="2" dxfId="0" stopIfTrue="1">
      <formula>$W$25&lt;&gt;$V$26</formula>
    </cfRule>
  </conditionalFormatting>
  <conditionalFormatting sqref="E4:H5">
    <cfRule type="cellIs" priority="1" dxfId="20" operator="equal"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7.xml><?xml version="1.0" encoding="utf-8"?>
<worksheet xmlns="http://schemas.openxmlformats.org/spreadsheetml/2006/main" xmlns:r="http://schemas.openxmlformats.org/officeDocument/2006/relationships">
  <dimension ref="A1:V46"/>
  <sheetViews>
    <sheetView zoomScale="85" zoomScaleNormal="85" zoomScalePageLayoutView="0" workbookViewId="0" topLeftCell="A1">
      <selection activeCell="J20" sqref="J20"/>
    </sheetView>
  </sheetViews>
  <sheetFormatPr defaultColWidth="9.140625" defaultRowHeight="12.75"/>
  <cols>
    <col min="1" max="1" width="5.8515625" style="233" customWidth="1"/>
    <col min="2" max="2" width="5.7109375" style="223" customWidth="1"/>
    <col min="3" max="3" width="12.28125" style="223" customWidth="1"/>
    <col min="4" max="4" width="8.28125" style="223" customWidth="1"/>
    <col min="5" max="5" width="10.8515625" style="223" customWidth="1"/>
    <col min="6" max="6" width="14.28125" style="259" customWidth="1"/>
    <col min="7" max="7" width="13.28125" style="255" customWidth="1"/>
    <col min="8" max="8" width="12.421875" style="255" customWidth="1"/>
    <col min="9" max="9" width="11.421875" style="223" customWidth="1"/>
    <col min="10" max="10" width="9.140625" style="223" customWidth="1"/>
    <col min="11" max="11" width="8.8515625" style="231" customWidth="1"/>
    <col min="12" max="21" width="9.140625" style="232" customWidth="1"/>
    <col min="22" max="22" width="9.140625" style="280" customWidth="1"/>
    <col min="23" max="26" width="9.140625" style="232" customWidth="1"/>
    <col min="27" max="16384" width="9.140625" style="281" customWidth="1"/>
  </cols>
  <sheetData>
    <row r="1" spans="1:10" ht="18">
      <c r="A1" s="222" t="s">
        <v>144</v>
      </c>
      <c r="C1" s="224"/>
      <c r="D1" s="225"/>
      <c r="E1" s="226"/>
      <c r="F1" s="227" t="s">
        <v>145</v>
      </c>
      <c r="G1" s="228"/>
      <c r="H1" s="229" t="s">
        <v>0</v>
      </c>
      <c r="I1" s="225"/>
      <c r="J1" s="230"/>
    </row>
    <row r="2" spans="2:10" ht="18">
      <c r="B2" s="234"/>
      <c r="C2" s="235"/>
      <c r="D2" s="236"/>
      <c r="E2" s="301" t="s">
        <v>146</v>
      </c>
      <c r="F2" s="238"/>
      <c r="G2" s="228"/>
      <c r="H2" s="239"/>
      <c r="I2" s="240"/>
      <c r="J2" s="241"/>
    </row>
    <row r="3" spans="1:10" ht="12.75">
      <c r="A3" s="242" t="s">
        <v>2</v>
      </c>
      <c r="B3" s="242"/>
      <c r="C3" s="242"/>
      <c r="D3" s="243" t="s">
        <v>3</v>
      </c>
      <c r="E3" s="242"/>
      <c r="F3" s="243" t="s">
        <v>147</v>
      </c>
      <c r="G3" s="243" t="s">
        <v>4</v>
      </c>
      <c r="H3" s="243" t="s">
        <v>148</v>
      </c>
      <c r="I3" s="242"/>
      <c r="J3" s="244" t="s">
        <v>5</v>
      </c>
    </row>
    <row r="4" spans="1:10" ht="13.5" thickBot="1">
      <c r="A4" s="245" t="s">
        <v>144</v>
      </c>
      <c r="B4" s="245"/>
      <c r="C4" s="246"/>
      <c r="D4" s="247"/>
      <c r="E4" s="247"/>
      <c r="F4" s="248"/>
      <c r="G4" s="249"/>
      <c r="H4" s="250"/>
      <c r="I4" s="323" t="s">
        <v>7</v>
      </c>
      <c r="J4" s="323"/>
    </row>
    <row r="5" spans="1:10" ht="12.75">
      <c r="A5" s="251" t="s">
        <v>149</v>
      </c>
      <c r="B5" s="251" t="s">
        <v>122</v>
      </c>
      <c r="C5" s="252" t="s">
        <v>8</v>
      </c>
      <c r="D5" s="252" t="s">
        <v>9</v>
      </c>
      <c r="E5" s="252" t="s">
        <v>3</v>
      </c>
      <c r="F5" s="251" t="s">
        <v>150</v>
      </c>
      <c r="G5" s="251" t="s">
        <v>151</v>
      </c>
      <c r="H5" s="251" t="s">
        <v>152</v>
      </c>
      <c r="I5" s="252" t="s">
        <v>153</v>
      </c>
      <c r="J5" s="253"/>
    </row>
    <row r="6" ht="13.5">
      <c r="F6" s="254"/>
    </row>
    <row r="7" spans="1:5" ht="15" customHeight="1">
      <c r="A7" s="256">
        <v>1</v>
      </c>
      <c r="B7" s="257" t="s">
        <v>154</v>
      </c>
      <c r="C7" s="258" t="s">
        <v>85</v>
      </c>
      <c r="D7" s="258" t="s">
        <v>155</v>
      </c>
      <c r="E7" s="258"/>
    </row>
    <row r="8" spans="2:6" ht="15" customHeight="1">
      <c r="B8" s="260"/>
      <c r="E8" s="261"/>
      <c r="F8" s="258" t="s">
        <v>85</v>
      </c>
    </row>
    <row r="9" spans="1:12" ht="15" customHeight="1">
      <c r="A9" s="256">
        <v>2</v>
      </c>
      <c r="B9" s="257" t="s">
        <v>156</v>
      </c>
      <c r="C9" s="262" t="s">
        <v>138</v>
      </c>
      <c r="D9" s="258" t="s">
        <v>157</v>
      </c>
      <c r="E9" s="263"/>
      <c r="F9" s="259" t="s">
        <v>27</v>
      </c>
      <c r="G9" s="264"/>
      <c r="H9" s="265"/>
      <c r="I9" s="265"/>
      <c r="J9" s="265"/>
      <c r="K9" s="266"/>
      <c r="L9" s="267"/>
    </row>
    <row r="10" spans="2:12" ht="15" customHeight="1">
      <c r="B10" s="260"/>
      <c r="C10" s="232"/>
      <c r="G10" s="268" t="s">
        <v>85</v>
      </c>
      <c r="H10" s="265"/>
      <c r="I10" s="265"/>
      <c r="J10" s="265"/>
      <c r="K10" s="266"/>
      <c r="L10" s="267"/>
    </row>
    <row r="11" spans="1:12" ht="15" customHeight="1">
      <c r="A11" s="256">
        <v>3</v>
      </c>
      <c r="B11" s="269" t="s">
        <v>172</v>
      </c>
      <c r="C11" s="262" t="s">
        <v>158</v>
      </c>
      <c r="D11" s="258" t="s">
        <v>159</v>
      </c>
      <c r="E11" s="258"/>
      <c r="G11" s="270" t="s">
        <v>28</v>
      </c>
      <c r="H11" s="265"/>
      <c r="I11" s="265"/>
      <c r="J11" s="265"/>
      <c r="K11" s="266"/>
      <c r="L11" s="267"/>
    </row>
    <row r="12" spans="2:12" ht="15" customHeight="1">
      <c r="B12" s="260"/>
      <c r="C12" s="232"/>
      <c r="E12" s="261"/>
      <c r="F12" s="262" t="s">
        <v>160</v>
      </c>
      <c r="G12" s="271"/>
      <c r="H12" s="265"/>
      <c r="I12" s="265"/>
      <c r="J12" s="265"/>
      <c r="K12" s="266"/>
      <c r="L12" s="267"/>
    </row>
    <row r="13" spans="1:12" ht="15" customHeight="1" thickBot="1">
      <c r="A13" s="256">
        <v>4</v>
      </c>
      <c r="B13" s="257" t="s">
        <v>161</v>
      </c>
      <c r="C13" s="262" t="s">
        <v>160</v>
      </c>
      <c r="D13" s="258" t="s">
        <v>162</v>
      </c>
      <c r="E13" s="263"/>
      <c r="F13" s="259" t="s">
        <v>28</v>
      </c>
      <c r="G13" s="272"/>
      <c r="H13" s="273"/>
      <c r="I13" s="265"/>
      <c r="J13" s="265"/>
      <c r="K13" s="266"/>
      <c r="L13" s="267"/>
    </row>
    <row r="14" spans="2:12" ht="15" customHeight="1">
      <c r="B14" s="260"/>
      <c r="C14" s="232"/>
      <c r="G14" s="272"/>
      <c r="H14" s="324" t="s">
        <v>225</v>
      </c>
      <c r="I14" s="325"/>
      <c r="J14" s="265"/>
      <c r="K14" s="266"/>
      <c r="L14" s="267"/>
    </row>
    <row r="15" spans="1:12" ht="15" customHeight="1" thickBot="1">
      <c r="A15" s="256">
        <v>5</v>
      </c>
      <c r="B15" s="269" t="s">
        <v>163</v>
      </c>
      <c r="C15" s="262" t="s">
        <v>93</v>
      </c>
      <c r="D15" s="258" t="s">
        <v>164</v>
      </c>
      <c r="E15" s="258"/>
      <c r="G15" s="272"/>
      <c r="H15" s="326" t="s">
        <v>27</v>
      </c>
      <c r="I15" s="327"/>
      <c r="J15" s="265"/>
      <c r="K15" s="266"/>
      <c r="L15" s="267"/>
    </row>
    <row r="16" spans="2:12" ht="15" customHeight="1">
      <c r="B16" s="260"/>
      <c r="C16" s="232"/>
      <c r="E16" s="261"/>
      <c r="F16" s="258" t="s">
        <v>165</v>
      </c>
      <c r="G16" s="274"/>
      <c r="H16" s="265"/>
      <c r="I16" s="265"/>
      <c r="J16" s="265"/>
      <c r="K16" s="266"/>
      <c r="L16" s="267"/>
    </row>
    <row r="17" spans="1:12" ht="15" customHeight="1">
      <c r="A17" s="256">
        <v>6</v>
      </c>
      <c r="B17" s="257" t="s">
        <v>171</v>
      </c>
      <c r="C17" s="262" t="s">
        <v>165</v>
      </c>
      <c r="D17" s="258" t="s">
        <v>166</v>
      </c>
      <c r="E17" s="263"/>
      <c r="F17" s="259" t="s">
        <v>28</v>
      </c>
      <c r="G17" s="271"/>
      <c r="H17" s="265"/>
      <c r="I17" s="265"/>
      <c r="J17" s="265"/>
      <c r="K17" s="266"/>
      <c r="L17" s="267"/>
    </row>
    <row r="18" spans="2:12" ht="15" customHeight="1">
      <c r="B18" s="260"/>
      <c r="C18" s="232"/>
      <c r="G18" s="275" t="s">
        <v>87</v>
      </c>
      <c r="H18" s="264"/>
      <c r="I18" s="265"/>
      <c r="J18" s="265"/>
      <c r="K18" s="266"/>
      <c r="L18" s="267"/>
    </row>
    <row r="19" spans="1:12" ht="15" customHeight="1">
      <c r="A19" s="256">
        <v>7</v>
      </c>
      <c r="B19" s="258" t="s">
        <v>167</v>
      </c>
      <c r="C19" s="262" t="s">
        <v>87</v>
      </c>
      <c r="D19" s="258" t="s">
        <v>168</v>
      </c>
      <c r="E19" s="258"/>
      <c r="G19" s="276" t="s">
        <v>28</v>
      </c>
      <c r="H19" s="265"/>
      <c r="I19" s="265"/>
      <c r="J19" s="265"/>
      <c r="K19" s="266"/>
      <c r="L19" s="267"/>
    </row>
    <row r="20" spans="2:12" ht="15" customHeight="1">
      <c r="B20" s="260"/>
      <c r="C20" s="232"/>
      <c r="E20" s="261"/>
      <c r="F20" s="258" t="s">
        <v>87</v>
      </c>
      <c r="G20" s="264"/>
      <c r="H20" s="265"/>
      <c r="I20" s="265"/>
      <c r="J20" s="265"/>
      <c r="K20" s="266"/>
      <c r="L20" s="267"/>
    </row>
    <row r="21" spans="1:12" ht="15" customHeight="1">
      <c r="A21" s="256">
        <v>8</v>
      </c>
      <c r="B21" s="257" t="s">
        <v>169</v>
      </c>
      <c r="C21" s="262" t="s">
        <v>92</v>
      </c>
      <c r="D21" s="258" t="s">
        <v>170</v>
      </c>
      <c r="E21" s="263"/>
      <c r="F21" s="259" t="s">
        <v>27</v>
      </c>
      <c r="G21" s="265"/>
      <c r="H21" s="265"/>
      <c r="I21" s="265"/>
      <c r="J21" s="265"/>
      <c r="K21" s="266"/>
      <c r="L21" s="267"/>
    </row>
    <row r="22" spans="2:12" ht="12" customHeight="1">
      <c r="B22" s="260"/>
      <c r="C22" s="232"/>
      <c r="G22" s="265"/>
      <c r="H22" s="265"/>
      <c r="K22" s="266"/>
      <c r="L22" s="267"/>
    </row>
    <row r="23" spans="1:22" s="232" customFormat="1" ht="13.5">
      <c r="A23" s="233"/>
      <c r="B23" s="255"/>
      <c r="C23" s="223"/>
      <c r="D23" s="223"/>
      <c r="E23" s="223"/>
      <c r="F23" s="223"/>
      <c r="G23" s="265"/>
      <c r="H23" s="265"/>
      <c r="I23" s="265"/>
      <c r="J23" s="265"/>
      <c r="K23" s="266"/>
      <c r="L23" s="267"/>
      <c r="V23" s="280"/>
    </row>
    <row r="24" spans="1:22" s="232" customFormat="1" ht="13.5">
      <c r="A24" s="233"/>
      <c r="B24" s="255"/>
      <c r="C24" s="223"/>
      <c r="D24" s="223"/>
      <c r="E24" s="223"/>
      <c r="F24" s="259"/>
      <c r="G24" s="265"/>
      <c r="H24" s="265"/>
      <c r="I24" s="265"/>
      <c r="J24" s="265"/>
      <c r="K24" s="266"/>
      <c r="L24" s="267"/>
      <c r="V24" s="280"/>
    </row>
    <row r="25" spans="1:22" s="232" customFormat="1" ht="13.5">
      <c r="A25" s="233"/>
      <c r="B25" s="255"/>
      <c r="C25" s="223"/>
      <c r="D25" s="223"/>
      <c r="E25" s="223"/>
      <c r="F25" s="259"/>
      <c r="G25" s="223"/>
      <c r="H25" s="265"/>
      <c r="I25" s="265"/>
      <c r="J25" s="265"/>
      <c r="K25" s="266"/>
      <c r="L25" s="267"/>
      <c r="V25" s="280"/>
    </row>
    <row r="26" spans="1:22" s="232" customFormat="1" ht="13.5">
      <c r="A26" s="233"/>
      <c r="B26" s="255"/>
      <c r="C26" s="223"/>
      <c r="D26" s="223"/>
      <c r="E26" s="223"/>
      <c r="F26" s="259"/>
      <c r="G26" s="273"/>
      <c r="H26" s="265"/>
      <c r="I26" s="265"/>
      <c r="J26" s="265"/>
      <c r="K26" s="266"/>
      <c r="L26" s="267"/>
      <c r="V26" s="280"/>
    </row>
    <row r="27" spans="1:22" s="232" customFormat="1" ht="13.5">
      <c r="A27" s="233"/>
      <c r="B27" s="255"/>
      <c r="C27" s="223"/>
      <c r="D27" s="223"/>
      <c r="E27" s="223"/>
      <c r="F27" s="223"/>
      <c r="G27" s="265"/>
      <c r="H27" s="265"/>
      <c r="I27" s="265"/>
      <c r="J27" s="265"/>
      <c r="K27" s="266"/>
      <c r="L27" s="267"/>
      <c r="V27" s="280"/>
    </row>
    <row r="28" spans="1:22" s="232" customFormat="1" ht="13.5">
      <c r="A28" s="233"/>
      <c r="B28" s="255"/>
      <c r="C28" s="223"/>
      <c r="D28" s="223"/>
      <c r="E28" s="223"/>
      <c r="F28" s="259"/>
      <c r="G28" s="265"/>
      <c r="H28" s="265"/>
      <c r="I28" s="265"/>
      <c r="J28" s="265"/>
      <c r="K28" s="266"/>
      <c r="L28" s="267"/>
      <c r="V28" s="280"/>
    </row>
    <row r="29" spans="1:22" s="232" customFormat="1" ht="13.5">
      <c r="A29" s="233"/>
      <c r="B29" s="255"/>
      <c r="C29" s="223"/>
      <c r="D29" s="223"/>
      <c r="E29" s="223"/>
      <c r="F29" s="259"/>
      <c r="G29" s="265"/>
      <c r="H29" s="265"/>
      <c r="I29" s="223"/>
      <c r="J29" s="265"/>
      <c r="K29" s="266"/>
      <c r="L29" s="267"/>
      <c r="V29" s="280"/>
    </row>
    <row r="30" spans="1:22" s="232" customFormat="1" ht="13.5">
      <c r="A30" s="233"/>
      <c r="B30" s="255"/>
      <c r="C30" s="223"/>
      <c r="D30" s="223"/>
      <c r="E30" s="223"/>
      <c r="F30" s="259"/>
      <c r="G30" s="265"/>
      <c r="H30" s="265"/>
      <c r="I30" s="279"/>
      <c r="J30" s="265"/>
      <c r="K30" s="266"/>
      <c r="L30" s="267"/>
      <c r="V30" s="280"/>
    </row>
    <row r="31" spans="1:22" s="232" customFormat="1" ht="13.5">
      <c r="A31" s="233"/>
      <c r="B31" s="255"/>
      <c r="C31" s="223"/>
      <c r="D31" s="223"/>
      <c r="E31" s="223"/>
      <c r="F31" s="223"/>
      <c r="G31" s="265"/>
      <c r="H31" s="265"/>
      <c r="I31" s="265"/>
      <c r="J31" s="265"/>
      <c r="K31" s="266"/>
      <c r="L31" s="267"/>
      <c r="V31" s="280"/>
    </row>
    <row r="32" spans="1:22" s="232" customFormat="1" ht="13.5">
      <c r="A32" s="233"/>
      <c r="B32" s="255"/>
      <c r="C32" s="223"/>
      <c r="D32" s="223"/>
      <c r="E32" s="223"/>
      <c r="F32" s="259"/>
      <c r="G32" s="265"/>
      <c r="H32" s="265"/>
      <c r="I32" s="265"/>
      <c r="J32" s="265"/>
      <c r="K32" s="266"/>
      <c r="L32" s="267"/>
      <c r="V32" s="280"/>
    </row>
    <row r="33" spans="1:22" s="232" customFormat="1" ht="13.5">
      <c r="A33" s="233"/>
      <c r="B33" s="255"/>
      <c r="C33" s="223"/>
      <c r="D33" s="223"/>
      <c r="E33" s="223"/>
      <c r="F33" s="259"/>
      <c r="G33" s="223"/>
      <c r="H33" s="265"/>
      <c r="I33" s="265"/>
      <c r="J33" s="265"/>
      <c r="K33" s="266"/>
      <c r="L33" s="267"/>
      <c r="V33" s="280"/>
    </row>
    <row r="34" spans="1:22" s="232" customFormat="1" ht="13.5">
      <c r="A34" s="233"/>
      <c r="B34" s="255"/>
      <c r="C34" s="223"/>
      <c r="D34" s="223"/>
      <c r="E34" s="223"/>
      <c r="F34" s="259"/>
      <c r="G34" s="273"/>
      <c r="H34" s="265"/>
      <c r="I34" s="265"/>
      <c r="J34" s="265"/>
      <c r="K34" s="266"/>
      <c r="L34" s="267"/>
      <c r="V34" s="280"/>
    </row>
    <row r="35" spans="1:22" s="232" customFormat="1" ht="13.5">
      <c r="A35" s="233"/>
      <c r="B35" s="255"/>
      <c r="C35" s="223"/>
      <c r="D35" s="223"/>
      <c r="E35" s="223"/>
      <c r="F35" s="223"/>
      <c r="G35" s="265"/>
      <c r="H35" s="265"/>
      <c r="I35" s="265"/>
      <c r="J35" s="265"/>
      <c r="K35" s="266"/>
      <c r="L35" s="267"/>
      <c r="V35" s="280"/>
    </row>
    <row r="36" spans="1:22" s="232" customFormat="1" ht="13.5">
      <c r="A36" s="233"/>
      <c r="B36" s="255"/>
      <c r="C36" s="223"/>
      <c r="D36" s="223"/>
      <c r="E36" s="223"/>
      <c r="F36" s="259"/>
      <c r="G36" s="273"/>
      <c r="H36" s="273"/>
      <c r="I36" s="273"/>
      <c r="J36" s="265"/>
      <c r="K36" s="266"/>
      <c r="L36" s="267"/>
      <c r="V36" s="280"/>
    </row>
    <row r="37" spans="1:22" s="232" customFormat="1" ht="13.5">
      <c r="A37" s="233"/>
      <c r="B37" s="255"/>
      <c r="C37" s="223"/>
      <c r="D37" s="223"/>
      <c r="E37" s="223"/>
      <c r="F37" s="259"/>
      <c r="G37" s="273"/>
      <c r="H37" s="223"/>
      <c r="I37" s="273"/>
      <c r="J37" s="265"/>
      <c r="K37" s="266"/>
      <c r="L37" s="267"/>
      <c r="V37" s="280"/>
    </row>
    <row r="38" spans="1:22" s="232" customFormat="1" ht="13.5">
      <c r="A38" s="233"/>
      <c r="B38" s="255"/>
      <c r="C38" s="223"/>
      <c r="D38" s="223"/>
      <c r="E38" s="223"/>
      <c r="F38" s="259"/>
      <c r="G38" s="273"/>
      <c r="H38" s="273"/>
      <c r="I38" s="273"/>
      <c r="J38" s="265"/>
      <c r="K38" s="266"/>
      <c r="L38" s="267"/>
      <c r="V38" s="280"/>
    </row>
    <row r="39" spans="1:22" s="232" customFormat="1" ht="13.5">
      <c r="A39" s="233"/>
      <c r="B39" s="255"/>
      <c r="C39" s="223"/>
      <c r="D39" s="223"/>
      <c r="E39" s="223"/>
      <c r="F39" s="223"/>
      <c r="G39" s="273"/>
      <c r="H39" s="273"/>
      <c r="I39" s="273"/>
      <c r="J39" s="265"/>
      <c r="K39" s="266"/>
      <c r="L39" s="267"/>
      <c r="V39" s="280"/>
    </row>
    <row r="40" spans="1:22" s="232" customFormat="1" ht="13.5">
      <c r="A40" s="233"/>
      <c r="B40" s="255"/>
      <c r="C40" s="265"/>
      <c r="D40" s="223"/>
      <c r="E40" s="223"/>
      <c r="F40" s="259"/>
      <c r="G40" s="265"/>
      <c r="H40" s="265"/>
      <c r="I40" s="265"/>
      <c r="J40" s="265"/>
      <c r="K40" s="266"/>
      <c r="L40" s="267"/>
      <c r="V40" s="280"/>
    </row>
    <row r="41" spans="1:22" s="232" customFormat="1" ht="13.5">
      <c r="A41" s="233"/>
      <c r="B41" s="255"/>
      <c r="C41" s="223"/>
      <c r="D41" s="223"/>
      <c r="E41" s="223"/>
      <c r="F41" s="259"/>
      <c r="G41" s="223"/>
      <c r="H41" s="265"/>
      <c r="I41" s="265"/>
      <c r="J41" s="265"/>
      <c r="K41" s="266"/>
      <c r="L41" s="267"/>
      <c r="V41" s="280"/>
    </row>
    <row r="42" spans="1:22" s="232" customFormat="1" ht="13.5">
      <c r="A42" s="233"/>
      <c r="B42" s="255"/>
      <c r="C42" s="223"/>
      <c r="D42" s="223"/>
      <c r="E42" s="223"/>
      <c r="F42" s="259"/>
      <c r="G42" s="273"/>
      <c r="H42" s="265"/>
      <c r="I42" s="265"/>
      <c r="J42" s="265"/>
      <c r="K42" s="266"/>
      <c r="L42" s="267"/>
      <c r="V42" s="280"/>
    </row>
    <row r="43" spans="1:22" s="232" customFormat="1" ht="13.5">
      <c r="A43" s="233"/>
      <c r="B43" s="255"/>
      <c r="C43" s="223"/>
      <c r="D43" s="223"/>
      <c r="E43" s="223"/>
      <c r="F43" s="223"/>
      <c r="G43" s="255"/>
      <c r="H43" s="265"/>
      <c r="I43" s="265"/>
      <c r="J43" s="265"/>
      <c r="K43" s="266"/>
      <c r="L43" s="267"/>
      <c r="V43" s="280"/>
    </row>
    <row r="44" spans="1:22" s="232" customFormat="1" ht="13.5">
      <c r="A44" s="233"/>
      <c r="B44" s="255"/>
      <c r="C44" s="223"/>
      <c r="D44" s="223"/>
      <c r="E44" s="223"/>
      <c r="F44" s="259"/>
      <c r="G44" s="255"/>
      <c r="H44" s="255"/>
      <c r="I44" s="223"/>
      <c r="J44" s="223"/>
      <c r="K44" s="231"/>
      <c r="V44" s="280"/>
    </row>
    <row r="45" spans="1:22" s="232" customFormat="1" ht="13.5">
      <c r="A45" s="233"/>
      <c r="B45" s="223"/>
      <c r="C45" s="223"/>
      <c r="D45" s="223"/>
      <c r="E45" s="223"/>
      <c r="F45" s="259"/>
      <c r="G45" s="255"/>
      <c r="H45" s="255"/>
      <c r="I45" s="223"/>
      <c r="J45" s="223"/>
      <c r="K45" s="231"/>
      <c r="V45" s="280"/>
    </row>
    <row r="46" spans="1:22" s="232" customFormat="1" ht="13.5">
      <c r="A46" s="233"/>
      <c r="B46" s="223"/>
      <c r="C46" s="223"/>
      <c r="D46" s="223"/>
      <c r="E46" s="223"/>
      <c r="F46" s="259"/>
      <c r="G46" s="255"/>
      <c r="H46" s="255"/>
      <c r="I46" s="223"/>
      <c r="J46" s="223"/>
      <c r="K46" s="231"/>
      <c r="V46" s="280"/>
    </row>
  </sheetData>
  <sheetProtection/>
  <mergeCells count="3">
    <mergeCell ref="I4:J4"/>
    <mergeCell ref="H14:I14"/>
    <mergeCell ref="H15:I15"/>
  </mergeCells>
  <printOptions/>
  <pageMargins left="0.7480314960629921" right="0.7480314960629921" top="0.984251968503937" bottom="0.984251968503937" header="0" footer="0"/>
  <pageSetup horizontalDpi="300" verticalDpi="30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dimension ref="A1:V46"/>
  <sheetViews>
    <sheetView zoomScale="85" zoomScaleNormal="85" zoomScalePageLayoutView="0" workbookViewId="0" topLeftCell="A1">
      <selection activeCell="O18" sqref="O18"/>
    </sheetView>
  </sheetViews>
  <sheetFormatPr defaultColWidth="9.140625" defaultRowHeight="12.75"/>
  <cols>
    <col min="1" max="1" width="5.8515625" style="233" customWidth="1"/>
    <col min="2" max="2" width="5.7109375" style="223" customWidth="1"/>
    <col min="3" max="3" width="12.28125" style="223" customWidth="1"/>
    <col min="4" max="4" width="8.28125" style="223" customWidth="1"/>
    <col min="5" max="5" width="9.7109375" style="223" customWidth="1"/>
    <col min="6" max="6" width="8.28125" style="259" customWidth="1"/>
    <col min="7" max="7" width="13.28125" style="255" customWidth="1"/>
    <col min="8" max="8" width="12.421875" style="255" customWidth="1"/>
    <col min="9" max="9" width="11.421875" style="223" customWidth="1"/>
    <col min="10" max="10" width="9.140625" style="223" customWidth="1"/>
    <col min="11" max="11" width="8.8515625" style="231" customWidth="1"/>
    <col min="12" max="21" width="9.140625" style="232" customWidth="1"/>
    <col min="22" max="22" width="9.140625" style="280" customWidth="1"/>
    <col min="23" max="26" width="9.140625" style="232" customWidth="1"/>
    <col min="27" max="16384" width="9.140625" style="281" customWidth="1"/>
  </cols>
  <sheetData>
    <row r="1" spans="1:10" ht="18">
      <c r="A1" s="222" t="s">
        <v>144</v>
      </c>
      <c r="C1" s="224"/>
      <c r="D1" s="225"/>
      <c r="E1" s="226"/>
      <c r="F1" s="227" t="s">
        <v>145</v>
      </c>
      <c r="G1" s="228"/>
      <c r="H1" s="229" t="s">
        <v>0</v>
      </c>
      <c r="I1" s="225"/>
      <c r="J1" s="230"/>
    </row>
    <row r="2" spans="2:10" ht="18">
      <c r="B2" s="234"/>
      <c r="C2" s="235"/>
      <c r="D2" s="236"/>
      <c r="E2" s="301" t="s">
        <v>230</v>
      </c>
      <c r="F2" s="238"/>
      <c r="G2" s="228"/>
      <c r="H2" s="239"/>
      <c r="I2" s="240"/>
      <c r="J2" s="241"/>
    </row>
    <row r="3" spans="1:10" ht="12.75">
      <c r="A3" s="242" t="s">
        <v>2</v>
      </c>
      <c r="B3" s="242"/>
      <c r="C3" s="242"/>
      <c r="D3" s="243" t="s">
        <v>3</v>
      </c>
      <c r="E3" s="242"/>
      <c r="F3" s="243" t="s">
        <v>147</v>
      </c>
      <c r="G3" s="243" t="s">
        <v>4</v>
      </c>
      <c r="H3" s="243" t="s">
        <v>148</v>
      </c>
      <c r="I3" s="242"/>
      <c r="J3" s="244" t="s">
        <v>5</v>
      </c>
    </row>
    <row r="4" spans="1:10" ht="13.5" thickBot="1">
      <c r="A4" s="245" t="s">
        <v>144</v>
      </c>
      <c r="B4" s="245"/>
      <c r="C4" s="246"/>
      <c r="D4" s="247"/>
      <c r="E4" s="247"/>
      <c r="F4" s="248"/>
      <c r="G4" s="249"/>
      <c r="H4" s="250"/>
      <c r="I4" s="323" t="s">
        <v>7</v>
      </c>
      <c r="J4" s="323"/>
    </row>
    <row r="5" spans="1:10" ht="12.75">
      <c r="A5" s="251" t="s">
        <v>149</v>
      </c>
      <c r="B5" s="251" t="s">
        <v>122</v>
      </c>
      <c r="C5" s="252" t="s">
        <v>8</v>
      </c>
      <c r="D5" s="252" t="s">
        <v>9</v>
      </c>
      <c r="E5" s="252" t="s">
        <v>3</v>
      </c>
      <c r="F5" s="251" t="s">
        <v>150</v>
      </c>
      <c r="G5" s="251" t="s">
        <v>151</v>
      </c>
      <c r="H5" s="251" t="s">
        <v>152</v>
      </c>
      <c r="I5" s="252" t="s">
        <v>153</v>
      </c>
      <c r="J5" s="253"/>
    </row>
    <row r="6" ht="13.5">
      <c r="F6" s="254"/>
    </row>
    <row r="7" spans="1:5" ht="15" customHeight="1">
      <c r="A7" s="256">
        <v>1</v>
      </c>
      <c r="B7" s="257" t="s">
        <v>154</v>
      </c>
      <c r="C7" s="258" t="s">
        <v>227</v>
      </c>
      <c r="D7" s="258"/>
      <c r="E7" s="258"/>
    </row>
    <row r="8" spans="2:6" ht="15" customHeight="1">
      <c r="B8" s="260"/>
      <c r="E8" s="261"/>
      <c r="F8" s="258"/>
    </row>
    <row r="9" spans="1:12" ht="15" customHeight="1">
      <c r="A9" s="256">
        <v>2</v>
      </c>
      <c r="B9" s="257"/>
      <c r="C9" s="262"/>
      <c r="D9" s="258"/>
      <c r="E9" s="263"/>
      <c r="G9" s="264"/>
      <c r="H9" s="265"/>
      <c r="I9" s="265"/>
      <c r="J9" s="265"/>
      <c r="K9" s="266"/>
      <c r="L9" s="267"/>
    </row>
    <row r="10" spans="2:12" ht="15" customHeight="1">
      <c r="B10" s="260"/>
      <c r="C10" s="232"/>
      <c r="G10" s="268" t="s">
        <v>231</v>
      </c>
      <c r="H10" s="265"/>
      <c r="I10" s="265"/>
      <c r="J10" s="265"/>
      <c r="K10" s="266"/>
      <c r="L10" s="267"/>
    </row>
    <row r="11" spans="1:12" ht="15" customHeight="1">
      <c r="A11" s="256">
        <v>3</v>
      </c>
      <c r="B11" s="269"/>
      <c r="C11" s="262"/>
      <c r="D11" s="258"/>
      <c r="E11" s="258"/>
      <c r="G11" s="299" t="s">
        <v>27</v>
      </c>
      <c r="H11" s="265"/>
      <c r="I11" s="265"/>
      <c r="J11" s="265"/>
      <c r="K11" s="266"/>
      <c r="L11" s="267"/>
    </row>
    <row r="12" spans="2:12" ht="15" customHeight="1">
      <c r="B12" s="260"/>
      <c r="C12" s="232"/>
      <c r="E12" s="261"/>
      <c r="F12" s="262"/>
      <c r="G12" s="271"/>
      <c r="H12" s="265"/>
      <c r="I12" s="265"/>
      <c r="J12" s="265"/>
      <c r="K12" s="266"/>
      <c r="L12" s="267"/>
    </row>
    <row r="13" spans="1:12" ht="15" customHeight="1" thickBot="1">
      <c r="A13" s="256">
        <v>4</v>
      </c>
      <c r="B13" s="257" t="s">
        <v>172</v>
      </c>
      <c r="C13" s="262" t="s">
        <v>228</v>
      </c>
      <c r="D13" s="258"/>
      <c r="E13" s="263"/>
      <c r="G13" s="272"/>
      <c r="H13" s="273"/>
      <c r="I13" s="265"/>
      <c r="J13" s="265"/>
      <c r="K13" s="266"/>
      <c r="L13" s="267"/>
    </row>
    <row r="14" spans="2:12" ht="15" customHeight="1">
      <c r="B14" s="260"/>
      <c r="C14" s="232"/>
      <c r="G14" s="272"/>
      <c r="H14" s="324" t="s">
        <v>229</v>
      </c>
      <c r="I14" s="325"/>
      <c r="J14" s="265"/>
      <c r="K14" s="266"/>
      <c r="L14" s="267"/>
    </row>
    <row r="15" spans="1:12" ht="15" customHeight="1" thickBot="1">
      <c r="A15" s="256">
        <v>5</v>
      </c>
      <c r="B15" s="269" t="s">
        <v>171</v>
      </c>
      <c r="C15" s="262" t="s">
        <v>178</v>
      </c>
      <c r="D15" s="258"/>
      <c r="E15" s="258"/>
      <c r="G15" s="272"/>
      <c r="H15" s="326" t="s">
        <v>27</v>
      </c>
      <c r="I15" s="327"/>
      <c r="J15" s="265"/>
      <c r="K15" s="266"/>
      <c r="L15" s="267"/>
    </row>
    <row r="16" spans="2:12" ht="15" customHeight="1">
      <c r="B16" s="260"/>
      <c r="C16" s="232"/>
      <c r="E16" s="261"/>
      <c r="F16" s="258"/>
      <c r="G16" s="274"/>
      <c r="H16" s="265"/>
      <c r="I16" s="265"/>
      <c r="J16" s="265"/>
      <c r="K16" s="266"/>
      <c r="L16" s="267"/>
    </row>
    <row r="17" spans="1:12" ht="15" customHeight="1">
      <c r="A17" s="256">
        <v>6</v>
      </c>
      <c r="B17" s="257"/>
      <c r="C17" s="262"/>
      <c r="D17" s="258"/>
      <c r="E17" s="263"/>
      <c r="G17" s="271"/>
      <c r="H17" s="265"/>
      <c r="I17" s="265"/>
      <c r="J17" s="265"/>
      <c r="K17" s="266"/>
      <c r="L17" s="267"/>
    </row>
    <row r="18" spans="2:12" ht="15" customHeight="1">
      <c r="B18" s="260"/>
      <c r="C18" s="232"/>
      <c r="G18" s="275" t="s">
        <v>232</v>
      </c>
      <c r="H18" s="264"/>
      <c r="I18" s="265"/>
      <c r="J18" s="265"/>
      <c r="K18" s="266"/>
      <c r="L18" s="267"/>
    </row>
    <row r="19" spans="1:12" ht="15" customHeight="1">
      <c r="A19" s="256">
        <v>7</v>
      </c>
      <c r="B19" s="258"/>
      <c r="C19" s="262"/>
      <c r="D19" s="258"/>
      <c r="E19" s="258"/>
      <c r="G19" s="300" t="s">
        <v>28</v>
      </c>
      <c r="H19" s="265"/>
      <c r="I19" s="265"/>
      <c r="J19" s="265"/>
      <c r="K19" s="266"/>
      <c r="L19" s="267"/>
    </row>
    <row r="20" spans="2:12" ht="15" customHeight="1">
      <c r="B20" s="260"/>
      <c r="C20" s="232"/>
      <c r="E20" s="261"/>
      <c r="F20" s="258"/>
      <c r="G20" s="264"/>
      <c r="H20" s="265"/>
      <c r="I20" s="265"/>
      <c r="J20" s="265"/>
      <c r="K20" s="266"/>
      <c r="L20" s="267"/>
    </row>
    <row r="21" spans="1:12" ht="15" customHeight="1">
      <c r="A21" s="256">
        <v>8</v>
      </c>
      <c r="B21" s="257" t="s">
        <v>169</v>
      </c>
      <c r="C21" s="262" t="s">
        <v>229</v>
      </c>
      <c r="D21" s="258"/>
      <c r="E21" s="263"/>
      <c r="G21" s="265"/>
      <c r="H21" s="265"/>
      <c r="I21" s="265"/>
      <c r="J21" s="265"/>
      <c r="K21" s="266"/>
      <c r="L21" s="267"/>
    </row>
    <row r="22" spans="2:12" ht="12" customHeight="1">
      <c r="B22" s="260"/>
      <c r="C22" s="232"/>
      <c r="G22" s="265"/>
      <c r="H22" s="265"/>
      <c r="K22" s="266"/>
      <c r="L22" s="267"/>
    </row>
    <row r="23" spans="1:22" s="232" customFormat="1" ht="13.5">
      <c r="A23" s="233"/>
      <c r="B23" s="255"/>
      <c r="C23" s="223"/>
      <c r="D23" s="223"/>
      <c r="E23" s="223"/>
      <c r="F23" s="223"/>
      <c r="G23" s="265"/>
      <c r="H23" s="265"/>
      <c r="I23" s="265"/>
      <c r="J23" s="265"/>
      <c r="K23" s="266"/>
      <c r="L23" s="267"/>
      <c r="V23" s="280"/>
    </row>
    <row r="24" spans="1:22" s="232" customFormat="1" ht="13.5">
      <c r="A24" s="233"/>
      <c r="B24" s="255"/>
      <c r="C24" s="223"/>
      <c r="D24" s="223"/>
      <c r="E24" s="223"/>
      <c r="F24" s="259"/>
      <c r="G24" s="265"/>
      <c r="H24" s="265"/>
      <c r="I24" s="265"/>
      <c r="J24" s="265"/>
      <c r="K24" s="266"/>
      <c r="L24" s="267"/>
      <c r="V24" s="280"/>
    </row>
    <row r="25" spans="1:22" s="232" customFormat="1" ht="13.5">
      <c r="A25" s="233"/>
      <c r="B25" s="255"/>
      <c r="C25" s="223"/>
      <c r="D25" s="223"/>
      <c r="E25" s="223"/>
      <c r="F25" s="259"/>
      <c r="G25" s="223"/>
      <c r="H25" s="265"/>
      <c r="I25" s="265"/>
      <c r="J25" s="265"/>
      <c r="K25" s="266"/>
      <c r="L25" s="267"/>
      <c r="V25" s="280"/>
    </row>
    <row r="26" spans="1:22" s="232" customFormat="1" ht="13.5">
      <c r="A26" s="233"/>
      <c r="B26" s="255"/>
      <c r="C26" s="223"/>
      <c r="D26" s="223"/>
      <c r="E26" s="223"/>
      <c r="F26" s="259"/>
      <c r="G26" s="273"/>
      <c r="H26" s="265"/>
      <c r="I26" s="265"/>
      <c r="J26" s="265"/>
      <c r="K26" s="266"/>
      <c r="L26" s="267"/>
      <c r="V26" s="280"/>
    </row>
    <row r="27" spans="1:22" s="232" customFormat="1" ht="13.5">
      <c r="A27" s="233"/>
      <c r="B27" s="255"/>
      <c r="C27" s="223"/>
      <c r="D27" s="223"/>
      <c r="E27" s="223"/>
      <c r="F27" s="223"/>
      <c r="G27" s="265"/>
      <c r="H27" s="265"/>
      <c r="I27" s="265"/>
      <c r="J27" s="265"/>
      <c r="K27" s="266"/>
      <c r="L27" s="267"/>
      <c r="V27" s="280"/>
    </row>
    <row r="28" spans="1:22" s="232" customFormat="1" ht="13.5">
      <c r="A28" s="233"/>
      <c r="B28" s="255"/>
      <c r="C28" s="223"/>
      <c r="D28" s="223"/>
      <c r="E28" s="223"/>
      <c r="F28" s="259"/>
      <c r="G28" s="265"/>
      <c r="H28" s="265"/>
      <c r="I28" s="265"/>
      <c r="J28" s="265"/>
      <c r="K28" s="266"/>
      <c r="L28" s="267"/>
      <c r="V28" s="280"/>
    </row>
    <row r="29" spans="1:22" s="232" customFormat="1" ht="13.5">
      <c r="A29" s="233"/>
      <c r="B29" s="255"/>
      <c r="C29" s="223"/>
      <c r="D29" s="223"/>
      <c r="E29" s="223"/>
      <c r="F29" s="259"/>
      <c r="G29" s="265"/>
      <c r="H29" s="265"/>
      <c r="I29" s="223"/>
      <c r="J29" s="265"/>
      <c r="K29" s="266"/>
      <c r="L29" s="267"/>
      <c r="V29" s="280"/>
    </row>
    <row r="30" spans="1:22" s="232" customFormat="1" ht="13.5">
      <c r="A30" s="233"/>
      <c r="B30" s="255"/>
      <c r="C30" s="223"/>
      <c r="D30" s="223"/>
      <c r="E30" s="223"/>
      <c r="F30" s="259"/>
      <c r="G30" s="265"/>
      <c r="H30" s="265"/>
      <c r="I30" s="279"/>
      <c r="J30" s="265"/>
      <c r="K30" s="266"/>
      <c r="L30" s="267"/>
      <c r="V30" s="280"/>
    </row>
    <row r="31" spans="1:22" s="232" customFormat="1" ht="13.5">
      <c r="A31" s="233"/>
      <c r="B31" s="255"/>
      <c r="C31" s="223"/>
      <c r="D31" s="223"/>
      <c r="E31" s="223"/>
      <c r="F31" s="223"/>
      <c r="G31" s="265"/>
      <c r="H31" s="265"/>
      <c r="I31" s="265"/>
      <c r="J31" s="265"/>
      <c r="K31" s="266"/>
      <c r="L31" s="267"/>
      <c r="V31" s="280"/>
    </row>
    <row r="32" spans="1:22" s="232" customFormat="1" ht="13.5">
      <c r="A32" s="233"/>
      <c r="B32" s="255"/>
      <c r="C32" s="223"/>
      <c r="D32" s="223"/>
      <c r="E32" s="223"/>
      <c r="F32" s="259"/>
      <c r="G32" s="265"/>
      <c r="H32" s="265"/>
      <c r="I32" s="265"/>
      <c r="J32" s="265"/>
      <c r="K32" s="266"/>
      <c r="L32" s="267"/>
      <c r="V32" s="280"/>
    </row>
    <row r="33" spans="1:22" s="232" customFormat="1" ht="13.5">
      <c r="A33" s="233"/>
      <c r="B33" s="255"/>
      <c r="C33" s="223"/>
      <c r="D33" s="223"/>
      <c r="E33" s="223"/>
      <c r="F33" s="259"/>
      <c r="G33" s="223"/>
      <c r="H33" s="265"/>
      <c r="I33" s="265"/>
      <c r="J33" s="265"/>
      <c r="K33" s="266"/>
      <c r="L33" s="267"/>
      <c r="V33" s="280"/>
    </row>
    <row r="34" spans="1:22" s="232" customFormat="1" ht="13.5">
      <c r="A34" s="233"/>
      <c r="B34" s="255"/>
      <c r="C34" s="223"/>
      <c r="D34" s="223"/>
      <c r="E34" s="223"/>
      <c r="F34" s="259"/>
      <c r="G34" s="273"/>
      <c r="H34" s="265"/>
      <c r="I34" s="265"/>
      <c r="J34" s="265"/>
      <c r="K34" s="266"/>
      <c r="L34" s="267"/>
      <c r="V34" s="280"/>
    </row>
    <row r="35" spans="1:22" s="232" customFormat="1" ht="13.5">
      <c r="A35" s="233"/>
      <c r="B35" s="255"/>
      <c r="C35" s="223"/>
      <c r="D35" s="223"/>
      <c r="E35" s="223"/>
      <c r="F35" s="223"/>
      <c r="G35" s="265"/>
      <c r="H35" s="265"/>
      <c r="I35" s="265"/>
      <c r="J35" s="265"/>
      <c r="K35" s="266"/>
      <c r="L35" s="267"/>
      <c r="V35" s="280"/>
    </row>
    <row r="36" spans="1:22" s="232" customFormat="1" ht="13.5">
      <c r="A36" s="233"/>
      <c r="B36" s="255"/>
      <c r="C36" s="223"/>
      <c r="D36" s="223"/>
      <c r="E36" s="223"/>
      <c r="F36" s="259"/>
      <c r="G36" s="273"/>
      <c r="H36" s="273"/>
      <c r="I36" s="273"/>
      <c r="J36" s="265"/>
      <c r="K36" s="266"/>
      <c r="L36" s="267"/>
      <c r="V36" s="280"/>
    </row>
    <row r="37" spans="1:22" s="232" customFormat="1" ht="13.5">
      <c r="A37" s="233"/>
      <c r="B37" s="255"/>
      <c r="C37" s="223"/>
      <c r="D37" s="223"/>
      <c r="E37" s="223"/>
      <c r="F37" s="259"/>
      <c r="G37" s="273"/>
      <c r="H37" s="223"/>
      <c r="I37" s="273"/>
      <c r="J37" s="265"/>
      <c r="K37" s="266"/>
      <c r="L37" s="267"/>
      <c r="V37" s="280"/>
    </row>
    <row r="38" spans="1:22" s="232" customFormat="1" ht="13.5">
      <c r="A38" s="233"/>
      <c r="B38" s="255"/>
      <c r="C38" s="223"/>
      <c r="D38" s="223"/>
      <c r="E38" s="223"/>
      <c r="F38" s="259"/>
      <c r="G38" s="273"/>
      <c r="H38" s="273"/>
      <c r="I38" s="273"/>
      <c r="J38" s="265"/>
      <c r="K38" s="266"/>
      <c r="L38" s="267"/>
      <c r="V38" s="280"/>
    </row>
    <row r="39" spans="1:22" s="232" customFormat="1" ht="13.5">
      <c r="A39" s="233"/>
      <c r="B39" s="255"/>
      <c r="C39" s="223"/>
      <c r="D39" s="223"/>
      <c r="E39" s="223"/>
      <c r="F39" s="223"/>
      <c r="G39" s="273"/>
      <c r="H39" s="273"/>
      <c r="I39" s="273"/>
      <c r="J39" s="265"/>
      <c r="K39" s="266"/>
      <c r="L39" s="267"/>
      <c r="V39" s="280"/>
    </row>
    <row r="40" spans="1:22" s="232" customFormat="1" ht="13.5">
      <c r="A40" s="233"/>
      <c r="B40" s="255"/>
      <c r="C40" s="265"/>
      <c r="D40" s="223"/>
      <c r="E40" s="223"/>
      <c r="F40" s="259"/>
      <c r="G40" s="265"/>
      <c r="H40" s="265"/>
      <c r="I40" s="265"/>
      <c r="J40" s="265"/>
      <c r="K40" s="266"/>
      <c r="L40" s="267"/>
      <c r="V40" s="280"/>
    </row>
    <row r="41" spans="1:22" s="232" customFormat="1" ht="13.5">
      <c r="A41" s="233"/>
      <c r="B41" s="255"/>
      <c r="C41" s="223"/>
      <c r="D41" s="223"/>
      <c r="E41" s="223"/>
      <c r="F41" s="259"/>
      <c r="G41" s="223"/>
      <c r="H41" s="265"/>
      <c r="I41" s="265"/>
      <c r="J41" s="265"/>
      <c r="K41" s="266"/>
      <c r="L41" s="267"/>
      <c r="V41" s="280"/>
    </row>
    <row r="42" spans="1:22" s="232" customFormat="1" ht="13.5">
      <c r="A42" s="233"/>
      <c r="B42" s="255"/>
      <c r="C42" s="223"/>
      <c r="D42" s="223"/>
      <c r="E42" s="223"/>
      <c r="F42" s="259"/>
      <c r="G42" s="273"/>
      <c r="H42" s="265"/>
      <c r="I42" s="265"/>
      <c r="J42" s="265"/>
      <c r="K42" s="266"/>
      <c r="L42" s="267"/>
      <c r="V42" s="280"/>
    </row>
    <row r="43" spans="1:22" s="232" customFormat="1" ht="13.5">
      <c r="A43" s="233"/>
      <c r="B43" s="255"/>
      <c r="C43" s="223"/>
      <c r="D43" s="223"/>
      <c r="E43" s="223"/>
      <c r="F43" s="223"/>
      <c r="G43" s="255"/>
      <c r="H43" s="265"/>
      <c r="I43" s="265"/>
      <c r="J43" s="265"/>
      <c r="K43" s="266"/>
      <c r="L43" s="267"/>
      <c r="V43" s="280"/>
    </row>
    <row r="44" spans="1:22" s="232" customFormat="1" ht="13.5">
      <c r="A44" s="233"/>
      <c r="B44" s="255"/>
      <c r="C44" s="223"/>
      <c r="D44" s="223"/>
      <c r="E44" s="223"/>
      <c r="F44" s="259"/>
      <c r="G44" s="255"/>
      <c r="H44" s="255"/>
      <c r="I44" s="223"/>
      <c r="J44" s="223"/>
      <c r="K44" s="231"/>
      <c r="V44" s="280"/>
    </row>
    <row r="45" spans="1:22" s="232" customFormat="1" ht="13.5">
      <c r="A45" s="233"/>
      <c r="B45" s="223"/>
      <c r="C45" s="223"/>
      <c r="D45" s="223"/>
      <c r="E45" s="223"/>
      <c r="F45" s="259"/>
      <c r="G45" s="255"/>
      <c r="H45" s="255"/>
      <c r="I45" s="223"/>
      <c r="J45" s="223"/>
      <c r="K45" s="231"/>
      <c r="V45" s="280"/>
    </row>
    <row r="46" spans="1:22" s="232" customFormat="1" ht="13.5">
      <c r="A46" s="233"/>
      <c r="B46" s="223"/>
      <c r="C46" s="223"/>
      <c r="D46" s="223"/>
      <c r="E46" s="223"/>
      <c r="F46" s="259"/>
      <c r="G46" s="255"/>
      <c r="H46" s="255"/>
      <c r="I46" s="223"/>
      <c r="J46" s="223"/>
      <c r="K46" s="231"/>
      <c r="V46" s="280"/>
    </row>
  </sheetData>
  <sheetProtection/>
  <mergeCells count="3">
    <mergeCell ref="I4:J4"/>
    <mergeCell ref="H14:I14"/>
    <mergeCell ref="H15:I15"/>
  </mergeCells>
  <printOptions/>
  <pageMargins left="0.7480314960629921" right="0.7480314960629921" top="0.984251968503937" bottom="0.984251968503937" header="0" footer="0"/>
  <pageSetup horizontalDpi="300" verticalDpi="300" orientation="landscape" paperSize="9" r:id="rId3"/>
  <drawing r:id="rId2"/>
  <legacyDrawing r:id="rId1"/>
</worksheet>
</file>

<file path=xl/worksheets/sheet9.xml><?xml version="1.0" encoding="utf-8"?>
<worksheet xmlns="http://schemas.openxmlformats.org/spreadsheetml/2006/main" xmlns:r="http://schemas.openxmlformats.org/officeDocument/2006/relationships">
  <dimension ref="A1:IV213"/>
  <sheetViews>
    <sheetView showGridLines="0" showZeros="0" zoomScale="50" zoomScaleNormal="50" zoomScalePageLayoutView="0" workbookViewId="0" topLeftCell="A1">
      <selection activeCell="E5" sqref="E5:H5"/>
    </sheetView>
  </sheetViews>
  <sheetFormatPr defaultColWidth="15.28125" defaultRowHeight="12.75"/>
  <cols>
    <col min="1" max="1" width="7.57421875" style="216" customWidth="1"/>
    <col min="2" max="2" width="5.57421875" style="216" customWidth="1"/>
    <col min="3" max="3" width="13.7109375" style="216" customWidth="1"/>
    <col min="4" max="4" width="64.140625" style="216" customWidth="1"/>
    <col min="5" max="5" width="8.8515625" style="216" customWidth="1"/>
    <col min="6" max="6" width="19.28125" style="216" customWidth="1"/>
    <col min="7" max="10" width="18.57421875" style="216" customWidth="1"/>
    <col min="11" max="12" width="14.28125" style="216" customWidth="1"/>
    <col min="13" max="13" width="5.00390625" style="217" customWidth="1"/>
    <col min="14" max="14" width="14.57421875" style="136" customWidth="1"/>
    <col min="15" max="15" width="14.421875" style="136" hidden="1" customWidth="1"/>
    <col min="16" max="16" width="10.8515625" style="136" hidden="1" customWidth="1"/>
    <col min="17" max="17" width="24.421875" style="136" hidden="1" customWidth="1"/>
    <col min="18" max="18" width="20.57421875" style="136" hidden="1" customWidth="1"/>
    <col min="19" max="24" width="14.57421875" style="136" hidden="1" customWidth="1"/>
    <col min="25" max="25" width="10.8515625" style="136" hidden="1" customWidth="1"/>
    <col min="26" max="26" width="24.7109375" style="136" hidden="1" customWidth="1"/>
    <col min="27" max="27" width="20.421875" style="136" hidden="1" customWidth="1"/>
    <col min="28" max="31" width="15.28125" style="136" hidden="1" customWidth="1"/>
    <col min="32" max="33" width="15.00390625" style="136" hidden="1" customWidth="1"/>
    <col min="34" max="35" width="15.28125" style="136" hidden="1" customWidth="1"/>
    <col min="36" max="205" width="15.28125" style="136" customWidth="1"/>
    <col min="206" max="206" width="3.140625" style="136" customWidth="1"/>
    <col min="207" max="16384" width="15.28125" style="136" customWidth="1"/>
  </cols>
  <sheetData>
    <row r="1" spans="1:256" ht="45.75" customHeight="1">
      <c r="A1" s="132"/>
      <c r="B1" s="132"/>
      <c r="C1" s="132"/>
      <c r="D1" s="132"/>
      <c r="E1" s="132"/>
      <c r="F1" s="132"/>
      <c r="G1" s="132"/>
      <c r="H1" s="317" t="s">
        <v>111</v>
      </c>
      <c r="I1" s="317"/>
      <c r="J1" s="317"/>
      <c r="K1" s="317"/>
      <c r="L1" s="317"/>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row>
    <row r="2" spans="1:256" ht="49.5" customHeight="1">
      <c r="A2" s="132"/>
      <c r="B2" s="132"/>
      <c r="C2" s="132"/>
      <c r="D2" s="132"/>
      <c r="E2" s="132"/>
      <c r="F2" s="132"/>
      <c r="G2" s="132"/>
      <c r="H2" s="318"/>
      <c r="I2" s="138" t="s">
        <v>112</v>
      </c>
      <c r="J2" s="138"/>
      <c r="K2" s="139">
        <v>1</v>
      </c>
      <c r="L2" s="140"/>
      <c r="N2" s="134"/>
      <c r="O2" s="134"/>
      <c r="P2" s="141" t="str">
        <f>'[3]vnos podatkov'!$A$6</f>
        <v>OP 8-11 - MIDI TENIS</v>
      </c>
      <c r="Q2" s="142"/>
      <c r="R2" s="142"/>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row>
    <row r="3" spans="1:256" ht="49.5" customHeight="1">
      <c r="A3" s="132"/>
      <c r="B3" s="132"/>
      <c r="C3" s="132"/>
      <c r="D3" s="132"/>
      <c r="E3" s="132"/>
      <c r="F3" s="132"/>
      <c r="G3" s="132"/>
      <c r="H3" s="318"/>
      <c r="I3" s="143" t="s">
        <v>113</v>
      </c>
      <c r="J3" s="143"/>
      <c r="K3" s="144"/>
      <c r="L3" s="282">
        <f>'[3]vnos podatkov'!$B$8</f>
        <v>0</v>
      </c>
      <c r="N3" s="134"/>
      <c r="O3" s="134"/>
      <c r="P3" s="145">
        <f>'[3]vnos podatkov'!$A$8</f>
        <v>0</v>
      </c>
      <c r="Q3" s="145">
        <f>'[3]vnos podatkov'!$B$8</f>
        <v>0</v>
      </c>
      <c r="R3" s="145">
        <f>'[3]vnos podatkov'!$A$10</f>
        <v>0</v>
      </c>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row>
    <row r="4" spans="1:256" ht="49.5" customHeight="1">
      <c r="A4" s="132"/>
      <c r="B4" s="132"/>
      <c r="C4" s="319" t="s">
        <v>114</v>
      </c>
      <c r="D4" s="319"/>
      <c r="E4" s="320" t="str">
        <f>'[3]vnos podatkov'!$C$10</f>
        <v>TK LUKA KOPER</v>
      </c>
      <c r="F4" s="320" t="str">
        <f>'[3]vnos podatkov'!$C$10</f>
        <v>TK LUKA KOPER</v>
      </c>
      <c r="G4" s="321" t="str">
        <f>'[3]vnos podatkov'!$C$10</f>
        <v>TK LUKA KOPER</v>
      </c>
      <c r="H4" s="321" t="str">
        <f>'[3]vnos podatkov'!$C$10</f>
        <v>TK LUKA KOPER</v>
      </c>
      <c r="I4" s="148" t="s">
        <v>115</v>
      </c>
      <c r="J4" s="149"/>
      <c r="K4" s="150"/>
      <c r="L4" s="151"/>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256" ht="49.5" customHeight="1">
      <c r="A5" s="132"/>
      <c r="B5" s="132"/>
      <c r="C5" s="319" t="s">
        <v>116</v>
      </c>
      <c r="D5" s="319"/>
      <c r="E5" s="320" t="str">
        <f>'[3]vnos podatkov'!$A$6</f>
        <v>OP 8-11 - MIDI TENIS</v>
      </c>
      <c r="F5" s="320"/>
      <c r="G5" s="321"/>
      <c r="H5" s="321"/>
      <c r="I5" s="322" t="s">
        <v>173</v>
      </c>
      <c r="J5" s="322"/>
      <c r="K5" s="152"/>
      <c r="L5" s="140"/>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row>
    <row r="6" spans="1:256" ht="24" customHeight="1" thickBot="1">
      <c r="A6" s="132"/>
      <c r="B6" s="132"/>
      <c r="C6" s="146"/>
      <c r="D6" s="146"/>
      <c r="E6" s="147"/>
      <c r="F6" s="147"/>
      <c r="G6" s="147"/>
      <c r="H6" s="147"/>
      <c r="I6" s="148"/>
      <c r="J6" s="148"/>
      <c r="K6" s="152"/>
      <c r="L6" s="140"/>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row>
    <row r="7" spans="1:256" s="159" customFormat="1" ht="52.5" customHeight="1" thickBot="1">
      <c r="A7" s="132"/>
      <c r="B7" s="331" t="s">
        <v>174</v>
      </c>
      <c r="C7" s="332"/>
      <c r="D7" s="333"/>
      <c r="E7" s="155"/>
      <c r="F7" s="156"/>
      <c r="G7" s="309"/>
      <c r="H7" s="309"/>
      <c r="I7" s="309"/>
      <c r="J7" s="309"/>
      <c r="K7" s="310" t="s">
        <v>119</v>
      </c>
      <c r="L7" s="310" t="s">
        <v>120</v>
      </c>
      <c r="M7" s="217"/>
      <c r="N7" s="158"/>
      <c r="O7" s="158"/>
      <c r="P7" s="314" t="s">
        <v>121</v>
      </c>
      <c r="Q7" s="315"/>
      <c r="R7" s="315"/>
      <c r="S7" s="315"/>
      <c r="T7" s="316"/>
      <c r="U7" s="283"/>
      <c r="V7" s="283"/>
      <c r="W7" s="283"/>
      <c r="X7" s="283"/>
      <c r="Y7" s="283"/>
      <c r="Z7" s="283"/>
      <c r="AA7" s="283"/>
      <c r="AB7" s="283"/>
      <c r="AC7" s="283"/>
      <c r="AD7" s="283"/>
      <c r="AE7" s="283"/>
      <c r="AF7" s="283"/>
      <c r="AG7" s="283"/>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c r="IR7" s="158"/>
      <c r="IS7" s="158"/>
      <c r="IT7" s="158"/>
      <c r="IU7" s="158"/>
      <c r="IV7" s="158"/>
    </row>
    <row r="8" spans="1:256" s="166" customFormat="1" ht="40.5" customHeight="1">
      <c r="A8" s="132"/>
      <c r="B8" s="132"/>
      <c r="C8" s="160" t="s">
        <v>122</v>
      </c>
      <c r="D8" s="160" t="s">
        <v>8</v>
      </c>
      <c r="E8" s="160"/>
      <c r="F8" s="160" t="s">
        <v>3</v>
      </c>
      <c r="G8" s="309"/>
      <c r="H8" s="309"/>
      <c r="I8" s="309"/>
      <c r="J8" s="309"/>
      <c r="K8" s="310"/>
      <c r="L8" s="310"/>
      <c r="M8" s="217"/>
      <c r="N8" s="161" t="s">
        <v>123</v>
      </c>
      <c r="O8" s="162"/>
      <c r="P8" s="163" t="s">
        <v>122</v>
      </c>
      <c r="Q8" s="163" t="s">
        <v>8</v>
      </c>
      <c r="R8" s="163" t="s">
        <v>9</v>
      </c>
      <c r="S8" s="163" t="s">
        <v>3</v>
      </c>
      <c r="T8" s="164"/>
      <c r="U8" s="164"/>
      <c r="V8" s="164"/>
      <c r="W8" s="164"/>
      <c r="X8" s="284"/>
      <c r="Y8" s="163" t="s">
        <v>122</v>
      </c>
      <c r="Z8" s="163" t="s">
        <v>8</v>
      </c>
      <c r="AA8" s="163" t="s">
        <v>9</v>
      </c>
      <c r="AB8" s="163" t="s">
        <v>3</v>
      </c>
      <c r="AC8" s="284"/>
      <c r="AD8" s="284"/>
      <c r="AE8" s="284"/>
      <c r="AF8" s="284"/>
      <c r="AG8" s="165" t="s">
        <v>124</v>
      </c>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row>
    <row r="9" spans="1:256" ht="69" customHeight="1">
      <c r="A9" s="167">
        <v>4</v>
      </c>
      <c r="B9" s="168">
        <v>1</v>
      </c>
      <c r="C9" s="169">
        <f>UPPER(IF($A9="","",VLOOKUP($A9,'[3]ž round robin žrebna lista'!$A$7:$R$128,2)))</f>
      </c>
      <c r="D9" s="170" t="str">
        <f>UPPER(IF($A9="","",VLOOKUP($A9,'[3]ž round robin žrebna lista'!$A$7:$R$128,3)))</f>
        <v>DRAGŠIČ, ZARA</v>
      </c>
      <c r="E9" s="170">
        <f>PROPER(IF($A9="","",VLOOKUP($A9,'[3]ž round robin žrebna lista'!$A$7:$R$128,4)))</f>
      </c>
      <c r="F9" s="171">
        <f>UPPER(IF($A9="","",VLOOKUP($A9,'[3]ž round robin žrebna lista'!$A$7:$R$128,5)))</f>
      </c>
      <c r="G9" s="172"/>
      <c r="H9" s="173" t="s">
        <v>125</v>
      </c>
      <c r="I9" s="173" t="s">
        <v>125</v>
      </c>
      <c r="J9" s="173" t="s">
        <v>20</v>
      </c>
      <c r="K9" s="194" t="s">
        <v>126</v>
      </c>
      <c r="L9" s="174">
        <v>4</v>
      </c>
      <c r="M9" s="217">
        <f>IF($A9="","",VLOOKUP($A9,'[3]ž round robin žrebna lista'!$A$7:$R$128,14))</f>
        <v>0</v>
      </c>
      <c r="N9" s="174">
        <f>IF(L9="","",IF(L9=1,8,IF(L9=2,6,IF(L9=3,4,2))))</f>
        <v>2</v>
      </c>
      <c r="O9" s="135">
        <v>1</v>
      </c>
      <c r="P9" s="176">
        <f>UPPER(IF($A9="","",VLOOKUP($A9,'[3]ž round robin žrebna lista'!$A$7:$R$128,2)))</f>
      </c>
      <c r="Q9" s="176" t="str">
        <f>UPPER(IF($A9="","",VLOOKUP($A9,'[3]ž round robin žrebna lista'!$A$7:$R$128,3)))</f>
        <v>DRAGŠIČ, ZARA</v>
      </c>
      <c r="R9" s="176">
        <f>PROPER(IF($A9="","",VLOOKUP($A9,'[3]ž round robin žrebna lista'!$A$7:$R$128,4)))</f>
      </c>
      <c r="S9" s="176">
        <f>UPPER(IF($A9="","",VLOOKUP($A9,'[3]ž round robin žrebna lista'!$A$7:$R$128,5)))</f>
      </c>
      <c r="T9" s="285"/>
      <c r="U9" s="178"/>
      <c r="V9" s="178"/>
      <c r="W9" s="178"/>
      <c r="X9" s="135">
        <v>1</v>
      </c>
      <c r="Y9" s="176">
        <f>UPPER(IF($A9="","",VLOOKUP($A9,'[3]ž round robin žrebna lista'!$A$7:$R$128,2)))</f>
      </c>
      <c r="Z9" s="176" t="str">
        <f>UPPER(IF($A9="","",VLOOKUP($A9,'[3]ž round robin žrebna lista'!$A$7:$R$128,3)))</f>
        <v>DRAGŠIČ, ZARA</v>
      </c>
      <c r="AA9" s="176">
        <f>PROPER(IF($A9="","",VLOOKUP($A9,'[3]ž round robin žrebna lista'!$A$7:$R$128,4)))</f>
      </c>
      <c r="AB9" s="176">
        <f>UPPER(IF($A9="","",VLOOKUP($A9,'[3]ž round robin žrebna lista'!$A$7:$R$128,5)))</f>
      </c>
      <c r="AC9" s="177"/>
      <c r="AD9" s="178">
        <f>IF(U9="","",IF(U9="1bb","1bb",IF(U9="2bb","2bb",IF(U9=1,$M10,0))))</f>
      </c>
      <c r="AE9" s="178">
        <f>IF(V9="","",IF(V9="1bb","1bb",IF(V9="3bb","3bb",IF(V9=1,$M11,0))))</f>
      </c>
      <c r="AF9" s="178">
        <f>IF(W9="","",IF(W9="1bb","1bb",IF(W9="4bb","4bb",IF(W9=1,$M12,0))))</f>
      </c>
      <c r="AG9" s="179">
        <f>SUM(AD9:AF9)</f>
        <v>0</v>
      </c>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row>
    <row r="10" spans="1:256" ht="69" customHeight="1">
      <c r="A10" s="167">
        <v>1</v>
      </c>
      <c r="B10" s="168">
        <v>2</v>
      </c>
      <c r="C10" s="169">
        <f>UPPER(IF($A10="","",VLOOKUP($A10,'[3]ž round robin žrebna lista'!$A$7:$R$128,2)))</f>
      </c>
      <c r="D10" s="170" t="str">
        <f>UPPER(IF($A10="","",VLOOKUP($A10,'[3]ž round robin žrebna lista'!$A$7:$R$128,3)))</f>
        <v>BAJREKTAREVIĆ, SARA</v>
      </c>
      <c r="E10" s="170">
        <f>PROPER(IF($A10="","",VLOOKUP($A10,'[3]ž round robin žrebna lista'!$A$7:$R$128,4)))</f>
      </c>
      <c r="F10" s="171">
        <f>UPPER(IF($A10="","",VLOOKUP($A10,'[3]ž round robin žrebna lista'!$A$7:$R$128,5)))</f>
      </c>
      <c r="G10" s="173" t="s">
        <v>27</v>
      </c>
      <c r="H10" s="172"/>
      <c r="I10" s="173" t="s">
        <v>28</v>
      </c>
      <c r="J10" s="173" t="s">
        <v>27</v>
      </c>
      <c r="K10" s="174">
        <v>3</v>
      </c>
      <c r="L10" s="174">
        <v>1</v>
      </c>
      <c r="M10" s="217">
        <f>IF($A10="","",VLOOKUP($A10,'[3]ž round robin žrebna lista'!$A$7:$R$128,14))</f>
        <v>0</v>
      </c>
      <c r="N10" s="174">
        <f>IF(L10="","",IF(L10=1,8,IF(L10=2,6,IF(L10=3,4,2))))</f>
        <v>8</v>
      </c>
      <c r="O10" s="135">
        <v>2</v>
      </c>
      <c r="P10" s="176">
        <f>UPPER(IF($A10="","",VLOOKUP($A10,'[3]ž round robin žrebna lista'!$A$7:$R$128,2)))</f>
      </c>
      <c r="Q10" s="176" t="str">
        <f>UPPER(IF($A10="","",VLOOKUP($A10,'[3]ž round robin žrebna lista'!$A$7:$R$128,3)))</f>
        <v>BAJREKTAREVIĆ, SARA</v>
      </c>
      <c r="R10" s="176">
        <f>PROPER(IF($A10="","",VLOOKUP($A10,'[3]ž round robin žrebna lista'!$A$7:$R$128,4)))</f>
      </c>
      <c r="S10" s="176">
        <f>UPPER(IF($A10="","",VLOOKUP($A10,'[3]ž round robin žrebna lista'!$A$7:$R$128,5)))</f>
      </c>
      <c r="T10" s="178"/>
      <c r="U10" s="285"/>
      <c r="V10" s="178"/>
      <c r="W10" s="178"/>
      <c r="X10" s="135">
        <v>2</v>
      </c>
      <c r="Y10" s="176">
        <f>UPPER(IF($A10="","",VLOOKUP($A10,'[3]ž round robin žrebna lista'!$A$7:$R$128,2)))</f>
      </c>
      <c r="Z10" s="176" t="str">
        <f>UPPER(IF($A10="","",VLOOKUP($A10,'[3]ž round robin žrebna lista'!$A$7:$R$128,3)))</f>
        <v>BAJREKTAREVIĆ, SARA</v>
      </c>
      <c r="AA10" s="176">
        <f>PROPER(IF($A10="","",VLOOKUP($A10,'[3]ž round robin žrebna lista'!$A$7:$R$128,4)))</f>
      </c>
      <c r="AB10" s="176">
        <f>UPPER(IF($A10="","",VLOOKUP($A10,'[3]ž round robin žrebna lista'!$A$7:$R$128,5)))</f>
      </c>
      <c r="AC10" s="178">
        <f>IF(T10="","",IF(T10="1bb","1bb",IF(T10="2bb","2bb",IF(T10=1,0,M9))))</f>
      </c>
      <c r="AD10" s="177"/>
      <c r="AE10" s="178">
        <f>IF(V10="","",IF(V10="2bb","2bb",IF(V10="3bb","3bb",IF(V10=2,M11,0))))</f>
      </c>
      <c r="AF10" s="178">
        <f>IF(W10="","",IF(W10="2bb","2bb",IF(W10="4bb","4bb",IF(W10=2,M12,0))))</f>
      </c>
      <c r="AG10" s="179">
        <f>SUM(AD10:AF10)</f>
        <v>0</v>
      </c>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ht="69" customHeight="1">
      <c r="A11" s="167">
        <v>6</v>
      </c>
      <c r="B11" s="180">
        <v>3</v>
      </c>
      <c r="C11" s="169">
        <f>UPPER(IF($A11="","",VLOOKUP($A11,'[3]ž round robin žrebna lista'!$A$7:$R$128,2)))</f>
      </c>
      <c r="D11" s="170" t="str">
        <f>UPPER(IF($A11="","",VLOOKUP($A11,'[3]ž round robin žrebna lista'!$A$7:$R$128,3)))</f>
        <v>MARINCIC MOZE, MILA</v>
      </c>
      <c r="E11" s="170">
        <f>PROPER(IF($A11="","",VLOOKUP($A11,'[3]ž round robin žrebna lista'!$A$7:$R$128,4)))</f>
      </c>
      <c r="F11" s="171">
        <f>UPPER(IF($A11="","",VLOOKUP($A11,'[3]ž round robin žrebna lista'!$A$7:$R$128,5)))</f>
      </c>
      <c r="G11" s="173" t="s">
        <v>27</v>
      </c>
      <c r="H11" s="173" t="s">
        <v>20</v>
      </c>
      <c r="I11" s="172"/>
      <c r="J11" s="173" t="s">
        <v>20</v>
      </c>
      <c r="K11" s="174">
        <v>1</v>
      </c>
      <c r="L11" s="174">
        <v>3</v>
      </c>
      <c r="M11" s="217">
        <f>IF($A11="","",VLOOKUP($A11,'[3]ž round robin žrebna lista'!$A$7:$R$128,14))</f>
        <v>0</v>
      </c>
      <c r="N11" s="174">
        <f>IF(L11="","",IF(L11=1,8,IF(L11=2,6,IF(L11=3,4,2))))</f>
        <v>4</v>
      </c>
      <c r="O11" s="135">
        <v>3</v>
      </c>
      <c r="P11" s="176">
        <f>UPPER(IF($A11="","",VLOOKUP($A11,'[3]ž round robin žrebna lista'!$A$7:$R$128,2)))</f>
      </c>
      <c r="Q11" s="176" t="str">
        <f>UPPER(IF($A11="","",VLOOKUP($A11,'[3]ž round robin žrebna lista'!$A$7:$R$128,3)))</f>
        <v>MARINCIC MOZE, MILA</v>
      </c>
      <c r="R11" s="176">
        <f>PROPER(IF($A11="","",VLOOKUP($A11,'[3]ž round robin žrebna lista'!$A$7:$R$128,4)))</f>
      </c>
      <c r="S11" s="176">
        <f>UPPER(IF($A11="","",VLOOKUP($A11,'[3]ž round robin žrebna lista'!$A$7:$R$128,5)))</f>
      </c>
      <c r="T11" s="178"/>
      <c r="U11" s="178"/>
      <c r="V11" s="285"/>
      <c r="W11" s="178"/>
      <c r="X11" s="135">
        <v>3</v>
      </c>
      <c r="Y11" s="176">
        <f>UPPER(IF($A11="","",VLOOKUP($A11,'[3]ž round robin žrebna lista'!$A$7:$R$128,2)))</f>
      </c>
      <c r="Z11" s="176" t="str">
        <f>UPPER(IF($A11="","",VLOOKUP($A11,'[3]ž round robin žrebna lista'!$A$7:$R$128,3)))</f>
        <v>MARINCIC MOZE, MILA</v>
      </c>
      <c r="AA11" s="176">
        <f>PROPER(IF($A11="","",VLOOKUP($A11,'[3]ž round robin žrebna lista'!$A$7:$R$128,4)))</f>
      </c>
      <c r="AB11" s="176">
        <f>UPPER(IF($A11="","",VLOOKUP($A11,'[3]ž round robin žrebna lista'!$A$7:$R$128,5)))</f>
      </c>
      <c r="AC11" s="178">
        <f>IF(T11="","",IF(T11="1bb","1bb",IF(T11="3bb","3bb",IF(T11=1,0,M9))))</f>
      </c>
      <c r="AD11" s="178">
        <f>IF(U11="","",IF(U11="2bb","2bb",IF(U11="3bb","3bb",IF(U11=2,0,M10))))</f>
      </c>
      <c r="AE11" s="177"/>
      <c r="AF11" s="178">
        <f>IF(W11="","",IF(W11="3bb","3bb",IF(W11="4bb","4bb",IF(W11=3,M12,0))))</f>
      </c>
      <c r="AG11" s="179">
        <f>SUM(AD11:AF11)</f>
        <v>0</v>
      </c>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row>
    <row r="12" spans="1:256" ht="69" customHeight="1">
      <c r="A12" s="167">
        <v>8</v>
      </c>
      <c r="B12" s="168">
        <v>4</v>
      </c>
      <c r="C12" s="169">
        <f>UPPER(IF($A12="","",VLOOKUP($A12,'[3]ž round robin žrebna lista'!$A$7:$R$128,2)))</f>
      </c>
      <c r="D12" s="170" t="s">
        <v>178</v>
      </c>
      <c r="E12" s="170">
        <f>PROPER(IF($A12="","",VLOOKUP($A12,'[3]ž round robin žrebna lista'!$A$7:$R$128,4)))</f>
      </c>
      <c r="F12" s="171">
        <f>UPPER(IF($A12="","",VLOOKUP($A12,'[3]ž round robin žrebna lista'!$A$7:$R$128,5)))</f>
      </c>
      <c r="G12" s="173" t="s">
        <v>28</v>
      </c>
      <c r="H12" s="173" t="s">
        <v>125</v>
      </c>
      <c r="I12" s="173" t="s">
        <v>28</v>
      </c>
      <c r="J12" s="172"/>
      <c r="K12" s="174">
        <v>2</v>
      </c>
      <c r="L12" s="174">
        <v>2</v>
      </c>
      <c r="M12" s="217">
        <f>IF($A12="","",VLOOKUP($A12,'[3]ž round robin žrebna lista'!$A$7:$R$128,14))</f>
        <v>0</v>
      </c>
      <c r="N12" s="174">
        <f>IF(L12="","",IF(L12=1,8,IF(L12=2,6,IF(L12=3,4,2))))</f>
        <v>6</v>
      </c>
      <c r="O12" s="135">
        <v>4</v>
      </c>
      <c r="P12" s="176">
        <f>UPPER(IF($A12="","",VLOOKUP($A12,'[3]ž round robin žrebna lista'!$A$7:$R$128,2)))</f>
      </c>
      <c r="Q12" s="176" t="str">
        <f>UPPER(IF($A12="","",VLOOKUP($A12,'[3]ž round robin žrebna lista'!$A$7:$R$128,3)))</f>
        <v>REMIŠTAR, LANA</v>
      </c>
      <c r="R12" s="176">
        <f>PROPER(IF($A12="","",VLOOKUP($A12,'[3]ž round robin žrebna lista'!$A$7:$R$128,4)))</f>
      </c>
      <c r="S12" s="176">
        <f>UPPER(IF($A12="","",VLOOKUP($A12,'[3]ž round robin žrebna lista'!$A$7:$R$128,5)))</f>
      </c>
      <c r="T12" s="178"/>
      <c r="U12" s="178"/>
      <c r="V12" s="178"/>
      <c r="W12" s="285"/>
      <c r="X12" s="135">
        <v>4</v>
      </c>
      <c r="Y12" s="176">
        <f>UPPER(IF($A12="","",VLOOKUP($A12,'[3]ž round robin žrebna lista'!$A$7:$R$128,2)))</f>
      </c>
      <c r="Z12" s="176" t="str">
        <f>UPPER(IF($A12="","",VLOOKUP($A12,'[3]ž round robin žrebna lista'!$A$7:$R$128,3)))</f>
        <v>REMIŠTAR, LANA</v>
      </c>
      <c r="AA12" s="176">
        <f>PROPER(IF($A12="","",VLOOKUP($A12,'[3]ž round robin žrebna lista'!$A$7:$R$128,4)))</f>
      </c>
      <c r="AB12" s="176">
        <f>UPPER(IF($A12="","",VLOOKUP($A12,'[3]ž round robin žrebna lista'!$A$7:$R$128,5)))</f>
      </c>
      <c r="AC12" s="178">
        <f>IF(T12="","",IF(T12="1bb","1bb",IF(T12="4bb","4bb",IF(T12=1,0,M9))))</f>
      </c>
      <c r="AD12" s="178">
        <f>IF(U12="","",IF(U12="2bb","2bb",IF(U12="4bb","4bb",IF(U12=2,0,M10))))</f>
      </c>
      <c r="AE12" s="178">
        <f>IF(V12="","",IF(V12="3bb","3bb",IF(V12="4bb","4bb",IF(V12=3,0,M11))))</f>
      </c>
      <c r="AF12" s="177"/>
      <c r="AG12" s="179">
        <f>SUM(AD12:AF12)</f>
        <v>0</v>
      </c>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row>
    <row r="13" spans="1:256" ht="27" customHeight="1" thickBot="1">
      <c r="A13" s="195"/>
      <c r="B13" s="196"/>
      <c r="C13" s="197"/>
      <c r="D13" s="198"/>
      <c r="E13" s="198"/>
      <c r="F13" s="199"/>
      <c r="G13" s="200"/>
      <c r="H13" s="200"/>
      <c r="I13" s="200"/>
      <c r="J13" s="201"/>
      <c r="K13" s="202"/>
      <c r="L13" s="202"/>
      <c r="N13" s="202"/>
      <c r="O13" s="135"/>
      <c r="P13" s="142"/>
      <c r="Q13" s="142"/>
      <c r="R13" s="142"/>
      <c r="S13" s="142"/>
      <c r="T13" s="164"/>
      <c r="U13" s="164"/>
      <c r="V13" s="164"/>
      <c r="W13" s="286"/>
      <c r="X13" s="135"/>
      <c r="Y13" s="142"/>
      <c r="Z13" s="142"/>
      <c r="AA13" s="142"/>
      <c r="AB13" s="142"/>
      <c r="AC13" s="164"/>
      <c r="AD13" s="164"/>
      <c r="AE13" s="164"/>
      <c r="AF13" s="192"/>
      <c r="AG13" s="163"/>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row>
    <row r="14" spans="1:256" ht="57" customHeight="1" thickBot="1">
      <c r="A14" s="157"/>
      <c r="B14" s="331" t="s">
        <v>175</v>
      </c>
      <c r="C14" s="332"/>
      <c r="D14" s="333"/>
      <c r="E14" s="155"/>
      <c r="F14" s="156"/>
      <c r="G14" s="309"/>
      <c r="H14" s="309"/>
      <c r="I14" s="309"/>
      <c r="J14" s="309"/>
      <c r="K14" s="310" t="s">
        <v>119</v>
      </c>
      <c r="L14" s="310" t="s">
        <v>120</v>
      </c>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row>
    <row r="15" spans="1:256" s="166" customFormat="1" ht="40.5" customHeight="1">
      <c r="A15" s="157"/>
      <c r="B15" s="157"/>
      <c r="C15" s="160" t="s">
        <v>122</v>
      </c>
      <c r="D15" s="160" t="s">
        <v>8</v>
      </c>
      <c r="E15" s="193" t="s">
        <v>9</v>
      </c>
      <c r="F15" s="160" t="s">
        <v>3</v>
      </c>
      <c r="G15" s="309"/>
      <c r="H15" s="309"/>
      <c r="I15" s="309"/>
      <c r="J15" s="309"/>
      <c r="K15" s="310"/>
      <c r="L15" s="310"/>
      <c r="M15" s="217"/>
      <c r="N15" s="161" t="s">
        <v>123</v>
      </c>
      <c r="O15" s="162"/>
      <c r="P15" s="163" t="s">
        <v>122</v>
      </c>
      <c r="Q15" s="163" t="s">
        <v>8</v>
      </c>
      <c r="R15" s="163" t="s">
        <v>9</v>
      </c>
      <c r="S15" s="163" t="s">
        <v>3</v>
      </c>
      <c r="T15" s="164"/>
      <c r="U15" s="162"/>
      <c r="V15" s="162"/>
      <c r="W15" s="162"/>
      <c r="X15" s="162"/>
      <c r="Y15" s="163" t="s">
        <v>122</v>
      </c>
      <c r="Z15" s="163" t="s">
        <v>8</v>
      </c>
      <c r="AA15" s="163" t="s">
        <v>9</v>
      </c>
      <c r="AB15" s="163" t="s">
        <v>3</v>
      </c>
      <c r="AC15" s="284"/>
      <c r="AD15" s="284"/>
      <c r="AE15" s="284"/>
      <c r="AF15" s="284"/>
      <c r="AG15" s="165" t="s">
        <v>124</v>
      </c>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pans="1:256" ht="69" customHeight="1">
      <c r="A16" s="167">
        <v>5</v>
      </c>
      <c r="B16" s="168">
        <v>1</v>
      </c>
      <c r="C16" s="169">
        <f>UPPER(IF($A16="","",VLOOKUP($A16,'[3]ž round robin žrebna lista'!$A$7:$R$128,2)))</f>
      </c>
      <c r="D16" s="170" t="str">
        <f>UPPER(IF($A16="","",VLOOKUP($A16,'[3]ž round robin žrebna lista'!$A$7:$R$128,3)))</f>
        <v>LOVŠIN, AJDA</v>
      </c>
      <c r="E16" s="170">
        <f>PROPER(IF($A16="","",VLOOKUP($A16,'[3]ž round robin žrebna lista'!$A$7:$R$128,4)))</f>
      </c>
      <c r="F16" s="171">
        <f>UPPER(IF($A16="","",VLOOKUP($A16,'[3]ž round robin žrebna lista'!$A$7:$R$128,5)))</f>
      </c>
      <c r="G16" s="172"/>
      <c r="H16" s="173" t="s">
        <v>28</v>
      </c>
      <c r="I16" s="173" t="s">
        <v>27</v>
      </c>
      <c r="J16" s="173" t="s">
        <v>125</v>
      </c>
      <c r="K16" s="174">
        <v>2</v>
      </c>
      <c r="L16" s="174">
        <v>3</v>
      </c>
      <c r="M16" s="217">
        <f>IF($A16="","",VLOOKUP($A16,'[3]ž round robin žrebna lista'!$A$7:$R$128,14))</f>
        <v>0</v>
      </c>
      <c r="N16" s="174">
        <f>IF(L16="","",IF(L16=1,8,IF(L16=2,6,IF(L16=3,4,2))))</f>
        <v>4</v>
      </c>
      <c r="O16" s="135">
        <v>1</v>
      </c>
      <c r="P16" s="176">
        <f>UPPER(IF($A16="","",VLOOKUP($A16,'[3]ž round robin žrebna lista'!$A$7:$R$128,2)))</f>
      </c>
      <c r="Q16" s="176" t="str">
        <f>UPPER(IF($A16="","",VLOOKUP($A16,'[3]ž round robin žrebna lista'!$A$7:$R$128,3)))</f>
        <v>LOVŠIN, AJDA</v>
      </c>
      <c r="R16" s="176">
        <f>PROPER(IF($A16="","",VLOOKUP($A16,'[3]ž round robin žrebna lista'!$A$7:$R$128,4)))</f>
      </c>
      <c r="S16" s="176">
        <f>UPPER(IF($A16="","",VLOOKUP($A16,'[3]ž round robin žrebna lista'!$A$7:$R$128,5)))</f>
      </c>
      <c r="T16" s="285"/>
      <c r="U16" s="178"/>
      <c r="V16" s="178"/>
      <c r="W16" s="178"/>
      <c r="X16" s="135">
        <v>1</v>
      </c>
      <c r="Y16" s="176">
        <f>UPPER(IF($A16="","",VLOOKUP($A16,'[3]ž round robin žrebna lista'!$A$7:$R$128,2)))</f>
      </c>
      <c r="Z16" s="176" t="str">
        <f>UPPER(IF($A16="","",VLOOKUP($A16,'[3]ž round robin žrebna lista'!$A$7:$R$128,3)))</f>
        <v>LOVŠIN, AJDA</v>
      </c>
      <c r="AA16" s="176">
        <f>PROPER(IF($A16="","",VLOOKUP($A16,'[3]ž round robin žrebna lista'!$A$7:$R$128,4)))</f>
      </c>
      <c r="AB16" s="176">
        <f>UPPER(IF($A16="","",VLOOKUP($A16,'[3]ž round robin žrebna lista'!$A$7:$R$128,5)))</f>
      </c>
      <c r="AC16" s="177"/>
      <c r="AD16" s="178">
        <f>IF(U16="","",IF(U16="1bb","1bb",IF(U16="2bb","2bb",IF(U16=1,$M17,0))))</f>
      </c>
      <c r="AE16" s="178">
        <f>IF(V16="","",IF(V16="1bb","1bb",IF(V16="3bb","3bb",IF(V16=1,$M18,0))))</f>
      </c>
      <c r="AF16" s="178">
        <f>IF(W16="","",IF(W16="1bb","1bb",IF(W16="4bb","4bb",IF(W16=1,$M19,0))))</f>
      </c>
      <c r="AG16" s="179">
        <f>SUM(AD16:AF16)</f>
        <v>0</v>
      </c>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row>
    <row r="17" spans="1:256" ht="69" customHeight="1">
      <c r="A17" s="167">
        <v>2</v>
      </c>
      <c r="B17" s="168">
        <v>2</v>
      </c>
      <c r="C17" s="169">
        <f>UPPER(IF($A17="","",VLOOKUP($A17,'[3]ž round robin žrebna lista'!$A$7:$R$128,2)))</f>
      </c>
      <c r="D17" s="170" t="str">
        <f>UPPER(IF($A17="","",VLOOKUP($A17,'[3]ž round robin žrebna lista'!$A$7:$R$128,3)))</f>
        <v>BODIROŽA, LANA</v>
      </c>
      <c r="E17" s="170">
        <f>PROPER(IF($A17="","",VLOOKUP($A17,'[3]ž round robin žrebna lista'!$A$7:$R$128,4)))</f>
      </c>
      <c r="F17" s="171">
        <f>UPPER(IF($A17="","",VLOOKUP($A17,'[3]ž round robin žrebna lista'!$A$7:$R$128,5)))</f>
      </c>
      <c r="G17" s="173" t="s">
        <v>20</v>
      </c>
      <c r="H17" s="172"/>
      <c r="I17" s="173" t="s">
        <v>28</v>
      </c>
      <c r="J17" s="173" t="s">
        <v>27</v>
      </c>
      <c r="K17" s="174">
        <v>2</v>
      </c>
      <c r="L17" s="174">
        <v>1</v>
      </c>
      <c r="M17" s="217">
        <f>IF($A17="","",VLOOKUP($A17,'[3]ž round robin žrebna lista'!$A$7:$R$128,14))</f>
        <v>0</v>
      </c>
      <c r="N17" s="174">
        <f>IF(L17="","",IF(L17=1,8,IF(L17=2,6,IF(L17=3,4,2))))</f>
        <v>8</v>
      </c>
      <c r="O17" s="135">
        <v>2</v>
      </c>
      <c r="P17" s="176">
        <f>UPPER(IF($A17="","",VLOOKUP($A17,'[3]ž round robin žrebna lista'!$A$7:$R$128,2)))</f>
      </c>
      <c r="Q17" s="176" t="str">
        <f>UPPER(IF($A17="","",VLOOKUP($A17,'[3]ž round robin žrebna lista'!$A$7:$R$128,3)))</f>
        <v>BODIROŽA, LANA</v>
      </c>
      <c r="R17" s="176">
        <f>PROPER(IF($A17="","",VLOOKUP($A17,'[3]ž round robin žrebna lista'!$A$7:$R$128,4)))</f>
      </c>
      <c r="S17" s="176">
        <f>UPPER(IF($A17="","",VLOOKUP($A17,'[3]ž round robin žrebna lista'!$A$7:$R$128,5)))</f>
      </c>
      <c r="T17" s="178"/>
      <c r="U17" s="285"/>
      <c r="V17" s="178"/>
      <c r="W17" s="178"/>
      <c r="X17" s="135">
        <v>2</v>
      </c>
      <c r="Y17" s="176">
        <f>UPPER(IF($A17="","",VLOOKUP($A17,'[3]ž round robin žrebna lista'!$A$7:$R$128,2)))</f>
      </c>
      <c r="Z17" s="176" t="str">
        <f>UPPER(IF($A17="","",VLOOKUP($A17,'[3]ž round robin žrebna lista'!$A$7:$R$128,3)))</f>
        <v>BODIROŽA, LANA</v>
      </c>
      <c r="AA17" s="176">
        <f>PROPER(IF($A17="","",VLOOKUP($A17,'[3]ž round robin žrebna lista'!$A$7:$R$128,4)))</f>
      </c>
      <c r="AB17" s="176">
        <f>UPPER(IF($A17="","",VLOOKUP($A17,'[3]ž round robin žrebna lista'!$A$7:$R$128,5)))</f>
      </c>
      <c r="AC17" s="178">
        <f>IF(T17="","",IF(T17="1bb","1bb",IF(T17="2bb","2bb",IF(T17=1,0,M16))))</f>
      </c>
      <c r="AD17" s="177"/>
      <c r="AE17" s="178">
        <f>IF(V17="","",IF(V17="2bb","2bb",IF(V17="3bb","3bb",IF(V17=2,M18,0))))</f>
      </c>
      <c r="AF17" s="178">
        <f>IF(W17="","",IF(W17="2bb","2bb",IF(W17="4bb","4bb",IF(W17=2,M19,0))))</f>
      </c>
      <c r="AG17" s="179">
        <f>SUM(AC17:AF17)</f>
        <v>0</v>
      </c>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row>
    <row r="18" spans="1:256" ht="69" customHeight="1">
      <c r="A18" s="167">
        <v>3</v>
      </c>
      <c r="B18" s="168">
        <v>3</v>
      </c>
      <c r="C18" s="169">
        <f>UPPER(IF($A18="","",VLOOKUP($A18,'[3]ž round robin žrebna lista'!$A$7:$R$128,2)))</f>
      </c>
      <c r="D18" s="170" t="str">
        <f>UPPER(IF($A18="","",VLOOKUP($A18,'[3]ž round robin žrebna lista'!$A$7:$R$128,3)))</f>
        <v>DOBERLET, NELI</v>
      </c>
      <c r="E18" s="170">
        <f>PROPER(IF($A18="","",VLOOKUP($A18,'[3]ž round robin žrebna lista'!$A$7:$R$128,4)))</f>
      </c>
      <c r="F18" s="171">
        <f>UPPER(IF($A18="","",VLOOKUP($A18,'[3]ž round robin žrebna lista'!$A$7:$R$128,5)))</f>
      </c>
      <c r="G18" s="173" t="s">
        <v>125</v>
      </c>
      <c r="H18" s="173" t="s">
        <v>20</v>
      </c>
      <c r="I18" s="172"/>
      <c r="J18" s="173" t="s">
        <v>125</v>
      </c>
      <c r="K18" s="194" t="s">
        <v>126</v>
      </c>
      <c r="L18" s="174">
        <v>4</v>
      </c>
      <c r="M18" s="217">
        <f>IF($A18="","",VLOOKUP($A18,'[3]ž round robin žrebna lista'!$A$7:$R$128,14))</f>
        <v>0</v>
      </c>
      <c r="N18" s="174">
        <f>IF(L18="","",IF(L18=1,8,IF(L18=2,6,IF(L18=3,4,2))))</f>
        <v>2</v>
      </c>
      <c r="O18" s="135">
        <v>3</v>
      </c>
      <c r="P18" s="176">
        <f>UPPER(IF($A18="","",VLOOKUP($A18,'[3]ž round robin žrebna lista'!$A$7:$R$128,2)))</f>
      </c>
      <c r="Q18" s="176" t="str">
        <f>UPPER(IF($A18="","",VLOOKUP($A18,'[3]ž round robin žrebna lista'!$A$7:$R$128,3)))</f>
        <v>DOBERLET, NELI</v>
      </c>
      <c r="R18" s="176">
        <f>PROPER(IF($A18="","",VLOOKUP($A18,'[3]ž round robin žrebna lista'!$A$7:$R$128,4)))</f>
      </c>
      <c r="S18" s="176">
        <f>UPPER(IF($A18="","",VLOOKUP($A18,'[3]ž round robin žrebna lista'!$A$7:$R$128,5)))</f>
      </c>
      <c r="T18" s="178"/>
      <c r="U18" s="178"/>
      <c r="V18" s="285"/>
      <c r="W18" s="178"/>
      <c r="X18" s="135">
        <v>3</v>
      </c>
      <c r="Y18" s="176">
        <f>UPPER(IF($A18="","",VLOOKUP($A18,'[3]ž round robin žrebna lista'!$A$7:$R$128,2)))</f>
      </c>
      <c r="Z18" s="176" t="str">
        <f>UPPER(IF($A18="","",VLOOKUP($A18,'[3]ž round robin žrebna lista'!$A$7:$R$128,3)))</f>
        <v>DOBERLET, NELI</v>
      </c>
      <c r="AA18" s="176">
        <f>PROPER(IF($A18="","",VLOOKUP($A18,'[3]ž round robin žrebna lista'!$A$7:$R$128,4)))</f>
      </c>
      <c r="AB18" s="176">
        <f>UPPER(IF($A18="","",VLOOKUP($A18,'[3]ž round robin žrebna lista'!$A$7:$R$128,5)))</f>
      </c>
      <c r="AC18" s="178">
        <f>IF(T18="","",IF(T18="1bb","1bb",IF(T18="3bb","3bb",IF(T18=1,0,M16))))</f>
      </c>
      <c r="AD18" s="178">
        <f>IF(U18="","",IF(U18="2bb","2bb",IF(U18="3bb","3bb",IF(U18=2,0,M17))))</f>
      </c>
      <c r="AE18" s="177"/>
      <c r="AF18" s="178">
        <f>IF(W18="","",IF(W18="3bb","3bb",IF(W18="4bb","4bb",IF(W18=3,M19,0))))</f>
      </c>
      <c r="AG18" s="179">
        <f>SUM(AC18:AF18)</f>
        <v>0</v>
      </c>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c r="IR18" s="134"/>
      <c r="IS18" s="134"/>
      <c r="IT18" s="134"/>
      <c r="IU18" s="134"/>
      <c r="IV18" s="134"/>
    </row>
    <row r="19" spans="1:256" ht="72" customHeight="1">
      <c r="A19" s="167">
        <v>7</v>
      </c>
      <c r="B19" s="168">
        <v>4</v>
      </c>
      <c r="C19" s="169">
        <f>UPPER(IF($A19="","",VLOOKUP($A19,'[3]ž round robin žrebna lista'!$A$7:$R$128,2)))</f>
      </c>
      <c r="D19" s="170" t="str">
        <f>UPPER(IF($A19="","",VLOOKUP($A19,'[3]ž round robin žrebna lista'!$A$7:$R$128,3)))</f>
        <v>NOVAKOVIC, LEA</v>
      </c>
      <c r="E19" s="170">
        <f>PROPER(IF($A19="","",VLOOKUP($A19,'[3]ž round robin žrebna lista'!$A$7:$R$128,4)))</f>
      </c>
      <c r="F19" s="171">
        <f>UPPER(IF($A19="","",VLOOKUP($A19,'[3]ž round robin žrebna lista'!$A$7:$R$128,5)))</f>
      </c>
      <c r="G19" s="173" t="s">
        <v>27</v>
      </c>
      <c r="H19" s="173" t="s">
        <v>125</v>
      </c>
      <c r="I19" s="173" t="s">
        <v>27</v>
      </c>
      <c r="J19" s="172"/>
      <c r="K19" s="174">
        <v>2</v>
      </c>
      <c r="L19" s="174">
        <v>2</v>
      </c>
      <c r="M19" s="217">
        <f>IF($A19="","",VLOOKUP($A19,'[3]ž round robin žrebna lista'!$A$7:$R$128,14))</f>
        <v>0</v>
      </c>
      <c r="N19" s="174">
        <f>IF(L19="","",IF(L19=1,8,IF(L19=2,6,IF(L19=3,4,2))))</f>
        <v>6</v>
      </c>
      <c r="O19" s="135">
        <v>4</v>
      </c>
      <c r="P19" s="176">
        <f>UPPER(IF($A19="","",VLOOKUP($A19,'[3]ž round robin žrebna lista'!$A$7:$R$128,2)))</f>
      </c>
      <c r="Q19" s="176" t="str">
        <f>UPPER(IF($A19="","",VLOOKUP($A19,'[3]ž round robin žrebna lista'!$A$7:$R$128,3)))</f>
        <v>NOVAKOVIC, LEA</v>
      </c>
      <c r="R19" s="176">
        <f>PROPER(IF($A19="","",VLOOKUP($A19,'[3]ž round robin žrebna lista'!$A$7:$R$128,4)))</f>
      </c>
      <c r="S19" s="176">
        <f>UPPER(IF($A19="","",VLOOKUP($A19,'[3]ž round robin žrebna lista'!$A$7:$R$128,5)))</f>
      </c>
      <c r="T19" s="178"/>
      <c r="U19" s="178"/>
      <c r="V19" s="178"/>
      <c r="W19" s="285"/>
      <c r="X19" s="135">
        <v>4</v>
      </c>
      <c r="Y19" s="176">
        <f>UPPER(IF($A19="","",VLOOKUP($A19,'[3]ž round robin žrebna lista'!$A$7:$R$128,2)))</f>
      </c>
      <c r="Z19" s="176" t="str">
        <f>UPPER(IF($A19="","",VLOOKUP($A19,'[3]ž round robin žrebna lista'!$A$7:$R$128,3)))</f>
        <v>NOVAKOVIC, LEA</v>
      </c>
      <c r="AA19" s="176">
        <f>PROPER(IF($A19="","",VLOOKUP($A19,'[3]ž round robin žrebna lista'!$A$7:$R$128,4)))</f>
      </c>
      <c r="AB19" s="176">
        <f>UPPER(IF($A19="","",VLOOKUP($A19,'[3]ž round robin žrebna lista'!$A$7:$R$128,5)))</f>
      </c>
      <c r="AC19" s="178">
        <f>IF(T19="","",IF(T19="1bb","1bb",IF(T19="4bb","4bb",IF(T19=1,0,M16))))</f>
      </c>
      <c r="AD19" s="178">
        <f>IF(U19="","",IF(U19="2bb","2bb",IF(U19="4bb","4bb",IF(U19=2,0,M17))))</f>
      </c>
      <c r="AE19" s="178">
        <f>IF(V19="","",IF(V19="3bb","3bb",IF(V19="4bb","4bb",IF(V19=3,0,M18))))</f>
      </c>
      <c r="AF19" s="177"/>
      <c r="AG19" s="179">
        <f>SUM(AC19:AE19)</f>
        <v>0</v>
      </c>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c r="IR19" s="134"/>
      <c r="IS19" s="134"/>
      <c r="IT19" s="134"/>
      <c r="IU19" s="134"/>
      <c r="IV19" s="134"/>
    </row>
    <row r="20" spans="1:256" ht="18" customHeight="1" thickBot="1">
      <c r="A20" s="195"/>
      <c r="B20" s="196"/>
      <c r="C20" s="197"/>
      <c r="D20" s="198"/>
      <c r="E20" s="198"/>
      <c r="F20" s="199"/>
      <c r="G20" s="200"/>
      <c r="H20" s="200"/>
      <c r="I20" s="200"/>
      <c r="J20" s="201"/>
      <c r="K20" s="202"/>
      <c r="L20" s="202"/>
      <c r="N20" s="202"/>
      <c r="O20" s="135"/>
      <c r="P20" s="142"/>
      <c r="Q20" s="142"/>
      <c r="R20" s="142"/>
      <c r="S20" s="142"/>
      <c r="T20" s="164"/>
      <c r="U20" s="164"/>
      <c r="V20" s="164"/>
      <c r="W20" s="286"/>
      <c r="X20" s="135"/>
      <c r="Y20" s="142"/>
      <c r="Z20" s="142"/>
      <c r="AA20" s="142"/>
      <c r="AB20" s="142"/>
      <c r="AC20" s="164"/>
      <c r="AD20" s="164"/>
      <c r="AE20" s="164"/>
      <c r="AF20" s="192"/>
      <c r="AG20" s="163"/>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c r="IR20" s="134"/>
      <c r="IS20" s="134"/>
      <c r="IT20" s="134"/>
      <c r="IU20" s="134"/>
      <c r="IV20" s="134"/>
    </row>
    <row r="21" spans="1:256" ht="61.5" customHeight="1" thickBot="1">
      <c r="A21" s="132"/>
      <c r="B21" s="328" t="s">
        <v>176</v>
      </c>
      <c r="C21" s="329"/>
      <c r="D21" s="330"/>
      <c r="E21" s="155"/>
      <c r="F21" s="156"/>
      <c r="G21" s="309"/>
      <c r="H21" s="309"/>
      <c r="I21" s="309"/>
      <c r="J21" s="309"/>
      <c r="K21" s="310" t="s">
        <v>119</v>
      </c>
      <c r="L21" s="310" t="s">
        <v>120</v>
      </c>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c r="IR21" s="134"/>
      <c r="IS21" s="134"/>
      <c r="IT21" s="134"/>
      <c r="IU21" s="134"/>
      <c r="IV21" s="134"/>
    </row>
    <row r="22" spans="1:256" s="166" customFormat="1" ht="40.5" customHeight="1">
      <c r="A22" s="287"/>
      <c r="B22" s="287"/>
      <c r="C22" s="160" t="s">
        <v>122</v>
      </c>
      <c r="D22" s="160" t="s">
        <v>8</v>
      </c>
      <c r="E22" s="193" t="s">
        <v>9</v>
      </c>
      <c r="F22" s="160" t="s">
        <v>3</v>
      </c>
      <c r="G22" s="309"/>
      <c r="H22" s="309"/>
      <c r="I22" s="309"/>
      <c r="J22" s="309"/>
      <c r="K22" s="310"/>
      <c r="L22" s="310"/>
      <c r="M22" s="217"/>
      <c r="N22" s="161" t="s">
        <v>123</v>
      </c>
      <c r="O22" s="162"/>
      <c r="P22" s="163" t="s">
        <v>122</v>
      </c>
      <c r="Q22" s="163" t="s">
        <v>8</v>
      </c>
      <c r="R22" s="163" t="s">
        <v>9</v>
      </c>
      <c r="S22" s="163" t="s">
        <v>3</v>
      </c>
      <c r="T22" s="164"/>
      <c r="U22" s="162"/>
      <c r="V22" s="162"/>
      <c r="W22" s="162"/>
      <c r="X22" s="162"/>
      <c r="Y22" s="163" t="s">
        <v>122</v>
      </c>
      <c r="Z22" s="163" t="s">
        <v>8</v>
      </c>
      <c r="AA22" s="163" t="s">
        <v>9</v>
      </c>
      <c r="AB22" s="163" t="s">
        <v>3</v>
      </c>
      <c r="AC22" s="284"/>
      <c r="AD22" s="284"/>
      <c r="AE22" s="284"/>
      <c r="AF22" s="284"/>
      <c r="AG22" s="165" t="s">
        <v>124</v>
      </c>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62"/>
      <c r="HL22" s="162"/>
      <c r="HM22" s="162"/>
      <c r="HN22" s="162"/>
      <c r="HO22" s="162"/>
      <c r="HP22" s="162"/>
      <c r="HQ22" s="162"/>
      <c r="HR22" s="162"/>
      <c r="HS22" s="162"/>
      <c r="HT22" s="162"/>
      <c r="HU22" s="162"/>
      <c r="HV22" s="162"/>
      <c r="HW22" s="162"/>
      <c r="HX22" s="162"/>
      <c r="HY22" s="162"/>
      <c r="HZ22" s="162"/>
      <c r="IA22" s="162"/>
      <c r="IB22" s="162"/>
      <c r="IC22" s="162"/>
      <c r="ID22" s="162"/>
      <c r="IE22" s="162"/>
      <c r="IF22" s="162"/>
      <c r="IG22" s="162"/>
      <c r="IH22" s="162"/>
      <c r="II22" s="162"/>
      <c r="IJ22" s="162"/>
      <c r="IK22" s="162"/>
      <c r="IL22" s="162"/>
      <c r="IM22" s="162"/>
      <c r="IN22" s="162"/>
      <c r="IO22" s="162"/>
      <c r="IP22" s="162"/>
      <c r="IQ22" s="162"/>
      <c r="IR22" s="162"/>
      <c r="IS22" s="162"/>
      <c r="IT22" s="162"/>
      <c r="IU22" s="162"/>
      <c r="IV22" s="162"/>
    </row>
    <row r="23" spans="1:256" ht="69" customHeight="1">
      <c r="A23" s="167">
        <v>10</v>
      </c>
      <c r="B23" s="168">
        <v>1</v>
      </c>
      <c r="C23" s="169">
        <f>UPPER(IF($A23="","",VLOOKUP($A23,'[3]ž round robin žrebna lista'!$A$7:$R$128,2)))</f>
      </c>
      <c r="D23" s="170">
        <f>UPPER(IF($A23="","",VLOOKUP($A23,'[3]ž round robin žrebna lista'!$A$7:$R$128,3)))</f>
      </c>
      <c r="E23" s="170">
        <f>PROPER(IF($A23="","",VLOOKUP($A23,'[3]ž round robin žrebna lista'!$A$7:$R$128,4)))</f>
      </c>
      <c r="F23" s="171">
        <f>UPPER(IF($A23="","",VLOOKUP($A23,'[3]ž round robin žrebna lista'!$A$7:$R$128,5)))</f>
      </c>
      <c r="G23" s="172"/>
      <c r="H23" s="173"/>
      <c r="I23" s="173"/>
      <c r="J23" s="173"/>
      <c r="K23" s="174"/>
      <c r="L23" s="174"/>
      <c r="M23" s="217">
        <f>IF($A23="","",VLOOKUP($A23,'[3]ž round robin žrebna lista'!$A$7:$R$128,14))</f>
        <v>0</v>
      </c>
      <c r="N23" s="174">
        <f>IF(L23="","",IF(L23=1,8,IF(L23=2,6,IF(L23=3,4,2))))</f>
      </c>
      <c r="O23" s="135">
        <v>1</v>
      </c>
      <c r="P23" s="176">
        <f>UPPER(IF($A23="","",VLOOKUP($A23,'[3]ž round robin žrebna lista'!$A$7:$R$128,2)))</f>
      </c>
      <c r="Q23" s="176">
        <f>UPPER(IF($A23="","",VLOOKUP($A23,'[3]ž round robin žrebna lista'!$A$7:$R$128,3)))</f>
      </c>
      <c r="R23" s="176">
        <f>PROPER(IF($A23="","",VLOOKUP($A23,'[3]ž round robin žrebna lista'!$A$7:$R$128,4)))</f>
      </c>
      <c r="S23" s="176">
        <f>UPPER(IF($A23="","",VLOOKUP($A23,'[3]ž round robin žrebna lista'!$A$7:$R$128,5)))</f>
      </c>
      <c r="T23" s="285"/>
      <c r="U23" s="178"/>
      <c r="V23" s="178"/>
      <c r="W23" s="178"/>
      <c r="X23" s="135">
        <v>1</v>
      </c>
      <c r="Y23" s="176">
        <f>UPPER(IF($A23="","",VLOOKUP($A23,'[3]ž round robin žrebna lista'!$A$7:$R$128,2)))</f>
      </c>
      <c r="Z23" s="176">
        <f>UPPER(IF($A23="","",VLOOKUP($A23,'[3]ž round robin žrebna lista'!$A$7:$R$128,3)))</f>
      </c>
      <c r="AA23" s="176">
        <f>PROPER(IF($A23="","",VLOOKUP($A23,'[3]ž round robin žrebna lista'!$A$7:$R$128,4)))</f>
      </c>
      <c r="AB23" s="176">
        <f>UPPER(IF($A23="","",VLOOKUP($A23,'[3]ž round robin žrebna lista'!$A$7:$R$128,5)))</f>
      </c>
      <c r="AC23" s="177"/>
      <c r="AD23" s="178">
        <f>IF(U23="","",IF(U23="1bb","1bb",IF(U23="2bb","2bb",IF(U23=1,$M24,0))))</f>
      </c>
      <c r="AE23" s="178">
        <f>IF(V23="","",IF(V23="1bb","1bb",IF(V23="3bb","3bb",IF(V23=1,$M25,0))))</f>
      </c>
      <c r="AF23" s="178">
        <f>IF(W23="","",IF(W23="1bb","1bb",IF(W23="4bb","4bb",IF(W23=1,$M26,0))))</f>
      </c>
      <c r="AG23" s="179">
        <f>SUM(AD23:AF23)</f>
        <v>0</v>
      </c>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c r="IR23" s="134"/>
      <c r="IS23" s="134"/>
      <c r="IT23" s="134"/>
      <c r="IU23" s="134"/>
      <c r="IV23" s="134"/>
    </row>
    <row r="24" spans="1:256" ht="69" customHeight="1">
      <c r="A24" s="167">
        <v>10</v>
      </c>
      <c r="B24" s="168">
        <v>2</v>
      </c>
      <c r="C24" s="169">
        <f>UPPER(IF($A24="","",VLOOKUP($A24,'[3]ž round robin žrebna lista'!$A$7:$R$128,2)))</f>
      </c>
      <c r="D24" s="170"/>
      <c r="E24" s="170">
        <f>PROPER(IF($A24="","",VLOOKUP($A24,'[3]ž round robin žrebna lista'!$A$7:$R$128,4)))</f>
      </c>
      <c r="F24" s="171">
        <f>UPPER(IF($A24="","",VLOOKUP($A24,'[3]ž round robin žrebna lista'!$A$7:$R$128,5)))</f>
      </c>
      <c r="G24" s="173"/>
      <c r="H24" s="172"/>
      <c r="I24" s="173"/>
      <c r="J24" s="173"/>
      <c r="K24" s="174"/>
      <c r="L24" s="174"/>
      <c r="M24" s="217">
        <f>IF($A24="","",VLOOKUP($A24,'[3]ž round robin žrebna lista'!$A$7:$R$128,14))</f>
        <v>0</v>
      </c>
      <c r="N24" s="174">
        <f>IF(L24="","",IF(L24=1,8,IF(L24=2,6,IF(L24=3,4,2))))</f>
      </c>
      <c r="O24" s="135">
        <v>2</v>
      </c>
      <c r="P24" s="176">
        <f>UPPER(IF($A24="","",VLOOKUP($A24,'[3]ž round robin žrebna lista'!$A$7:$R$128,2)))</f>
      </c>
      <c r="Q24" s="176">
        <f>UPPER(IF($A24="","",VLOOKUP($A24,'[3]ž round robin žrebna lista'!$A$7:$R$128,3)))</f>
      </c>
      <c r="R24" s="176">
        <f>PROPER(IF($A24="","",VLOOKUP($A24,'[3]ž round robin žrebna lista'!$A$7:$R$128,4)))</f>
      </c>
      <c r="S24" s="176">
        <f>UPPER(IF($A24="","",VLOOKUP($A24,'[3]ž round robin žrebna lista'!$A$7:$R$128,5)))</f>
      </c>
      <c r="T24" s="178"/>
      <c r="U24" s="285"/>
      <c r="V24" s="178"/>
      <c r="W24" s="178"/>
      <c r="X24" s="135">
        <v>2</v>
      </c>
      <c r="Y24" s="176">
        <f>UPPER(IF($A24="","",VLOOKUP($A24,'[3]ž round robin žrebna lista'!$A$7:$R$128,2)))</f>
      </c>
      <c r="Z24" s="176">
        <f>UPPER(IF($A24="","",VLOOKUP($A24,'[3]ž round robin žrebna lista'!$A$7:$R$128,3)))</f>
      </c>
      <c r="AA24" s="176">
        <f>PROPER(IF($A24="","",VLOOKUP($A24,'[3]ž round robin žrebna lista'!$A$7:$R$128,4)))</f>
      </c>
      <c r="AB24" s="176">
        <f>UPPER(IF($A24="","",VLOOKUP($A24,'[3]ž round robin žrebna lista'!$A$7:$R$128,5)))</f>
      </c>
      <c r="AC24" s="178">
        <f>IF(T24="","",IF(T24="1bb","1bb",IF(T24="2bb","2bb",IF(T24=1,0,M23))))</f>
      </c>
      <c r="AD24" s="177"/>
      <c r="AE24" s="178">
        <f>IF(V24="","",IF(V24="2bb","2bb",IF(V24="3bb","3bb",IF(V24=2,M25,0))))</f>
      </c>
      <c r="AF24" s="178">
        <f>IF(W24="","",IF(W24="2bb","2bb",IF(W24="4bb","4bb",IF(W24=2,M26,0))))</f>
      </c>
      <c r="AG24" s="179">
        <f>SUM(AC24:AF24)</f>
        <v>0</v>
      </c>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c r="IR24" s="134"/>
      <c r="IS24" s="134"/>
      <c r="IT24" s="134"/>
      <c r="IU24" s="134"/>
      <c r="IV24" s="134"/>
    </row>
    <row r="25" spans="1:256" ht="69" customHeight="1">
      <c r="A25" s="167">
        <v>10</v>
      </c>
      <c r="B25" s="168">
        <v>3</v>
      </c>
      <c r="C25" s="169">
        <f>UPPER(IF($A25="","",VLOOKUP($A25,'[3]ž round robin žrebna lista'!$A$7:$R$128,2)))</f>
      </c>
      <c r="D25" s="170">
        <f>UPPER(IF($A25="","",VLOOKUP($A25,'[3]ž round robin žrebna lista'!$A$7:$R$128,3)))</f>
      </c>
      <c r="E25" s="170">
        <f>PROPER(IF($A25="","",VLOOKUP($A25,'[3]ž round robin žrebna lista'!$A$7:$R$128,4)))</f>
      </c>
      <c r="F25" s="171">
        <f>UPPER(IF($A25="","",VLOOKUP($A25,'[3]ž round robin žrebna lista'!$A$7:$R$128,5)))</f>
      </c>
      <c r="G25" s="173"/>
      <c r="H25" s="173"/>
      <c r="I25" s="172"/>
      <c r="J25" s="173"/>
      <c r="K25" s="174"/>
      <c r="L25" s="174"/>
      <c r="M25" s="217">
        <f>IF($A25="","",VLOOKUP($A25,'[3]ž round robin žrebna lista'!$A$7:$R$128,14))</f>
        <v>0</v>
      </c>
      <c r="N25" s="174">
        <f>IF(L25="","",IF(L25=1,8,IF(L25=2,6,IF(L25=3,4,2))))</f>
      </c>
      <c r="O25" s="135">
        <v>3</v>
      </c>
      <c r="P25" s="176">
        <f>UPPER(IF($A25="","",VLOOKUP($A25,'[3]ž round robin žrebna lista'!$A$7:$R$128,2)))</f>
      </c>
      <c r="Q25" s="176">
        <f>UPPER(IF($A25="","",VLOOKUP($A25,'[3]ž round robin žrebna lista'!$A$7:$R$128,3)))</f>
      </c>
      <c r="R25" s="176">
        <f>PROPER(IF($A25="","",VLOOKUP($A25,'[3]ž round robin žrebna lista'!$A$7:$R$128,4)))</f>
      </c>
      <c r="S25" s="176">
        <f>UPPER(IF($A25="","",VLOOKUP($A25,'[3]ž round robin žrebna lista'!$A$7:$R$128,5)))</f>
      </c>
      <c r="T25" s="178"/>
      <c r="U25" s="178"/>
      <c r="V25" s="285"/>
      <c r="W25" s="178"/>
      <c r="X25" s="135">
        <v>3</v>
      </c>
      <c r="Y25" s="176">
        <f>UPPER(IF($A25="","",VLOOKUP($A25,'[3]ž round robin žrebna lista'!$A$7:$R$128,2)))</f>
      </c>
      <c r="Z25" s="176">
        <f>UPPER(IF($A25="","",VLOOKUP($A25,'[3]ž round robin žrebna lista'!$A$7:$R$128,3)))</f>
      </c>
      <c r="AA25" s="176">
        <f>PROPER(IF($A25="","",VLOOKUP($A25,'[3]ž round robin žrebna lista'!$A$7:$R$128,4)))</f>
      </c>
      <c r="AB25" s="176">
        <f>UPPER(IF($A25="","",VLOOKUP($A25,'[3]ž round robin žrebna lista'!$A$7:$R$128,5)))</f>
      </c>
      <c r="AC25" s="178">
        <f>IF(T25="","",IF(T25="1bb","1bb",IF(T25="3bb","3bb",IF(T25=1,0,M23))))</f>
      </c>
      <c r="AD25" s="178">
        <f>IF(U25="","",IF(U25="2bb","2bb",IF(U25="3bb","3bb",IF(U25=2,0,M24))))</f>
      </c>
      <c r="AE25" s="177"/>
      <c r="AF25" s="178">
        <f>IF(W25="","",IF(W25="3bb","3bb",IF(W25="4bb","4bb",IF(W25=3,M26,0))))</f>
      </c>
      <c r="AG25" s="179">
        <f>SUM(AC25:AF25)</f>
        <v>0</v>
      </c>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c r="IR25" s="134"/>
      <c r="IS25" s="134"/>
      <c r="IT25" s="134"/>
      <c r="IU25" s="134"/>
      <c r="IV25" s="134"/>
    </row>
    <row r="26" spans="1:256" ht="69" customHeight="1">
      <c r="A26" s="167"/>
      <c r="B26" s="168">
        <v>4</v>
      </c>
      <c r="C26" s="169">
        <f>UPPER(IF($A26="","",VLOOKUP($A26,'[3]ž round robin žrebna lista'!$A$7:$R$128,2)))</f>
      </c>
      <c r="D26" s="170">
        <f>UPPER(IF($A26="","",VLOOKUP($A26,'[3]ž round robin žrebna lista'!$A$7:$R$128,3)))</f>
      </c>
      <c r="E26" s="170">
        <f>PROPER(IF($A26="","",VLOOKUP($A26,'[3]ž round robin žrebna lista'!$A$7:$R$128,4)))</f>
      </c>
      <c r="F26" s="171">
        <f>UPPER(IF($A26="","",VLOOKUP($A26,'[3]ž round robin žrebna lista'!$A$7:$R$128,5)))</f>
      </c>
      <c r="G26" s="173"/>
      <c r="H26" s="173"/>
      <c r="I26" s="173"/>
      <c r="J26" s="172"/>
      <c r="K26" s="174"/>
      <c r="L26" s="174"/>
      <c r="M26" s="217">
        <f>IF($A26="","",VLOOKUP($A26,'[3]ž round robin žrebna lista'!$A$7:$R$128,14))</f>
      </c>
      <c r="N26" s="174">
        <f>IF(L26="","",IF(L26=1,8,IF(L26=2,6,IF(L26=3,4,2))))</f>
      </c>
      <c r="O26" s="135">
        <v>4</v>
      </c>
      <c r="P26" s="176">
        <f>UPPER(IF($A26="","",VLOOKUP($A26,'[3]ž round robin žrebna lista'!$A$7:$R$128,2)))</f>
      </c>
      <c r="Q26" s="176">
        <f>UPPER(IF($A26="","",VLOOKUP($A26,'[3]ž round robin žrebna lista'!$A$7:$R$128,3)))</f>
      </c>
      <c r="R26" s="176">
        <f>PROPER(IF($A26="","",VLOOKUP($A26,'[3]ž round robin žrebna lista'!$A$7:$R$128,4)))</f>
      </c>
      <c r="S26" s="176">
        <f>UPPER(IF($A26="","",VLOOKUP($A26,'[3]ž round robin žrebna lista'!$A$7:$R$128,5)))</f>
      </c>
      <c r="T26" s="178"/>
      <c r="U26" s="178"/>
      <c r="V26" s="178"/>
      <c r="W26" s="285"/>
      <c r="X26" s="135">
        <v>4</v>
      </c>
      <c r="Y26" s="176">
        <f>UPPER(IF($A26="","",VLOOKUP($A26,'[3]ž round robin žrebna lista'!$A$7:$R$128,2)))</f>
      </c>
      <c r="Z26" s="176">
        <f>UPPER(IF($A26="","",VLOOKUP($A26,'[3]ž round robin žrebna lista'!$A$7:$R$128,3)))</f>
      </c>
      <c r="AA26" s="176">
        <f>PROPER(IF($A26="","",VLOOKUP($A26,'[3]ž round robin žrebna lista'!$A$7:$R$128,4)))</f>
      </c>
      <c r="AB26" s="176">
        <f>UPPER(IF($A26="","",VLOOKUP($A26,'[3]ž round robin žrebna lista'!$A$7:$R$128,5)))</f>
      </c>
      <c r="AC26" s="178">
        <f>IF(T26="","",IF(T26="1bb","1bb",IF(T26="4bb","4bb",IF(T26=1,0,M23))))</f>
      </c>
      <c r="AD26" s="178">
        <f>IF(U26="","",IF(U26="2bb","2bb",IF(U26="4bb","4bb",IF(U26=2,0,M24))))</f>
      </c>
      <c r="AE26" s="178">
        <f>IF(V26="","",IF(V26="3bb","3bb",IF(V26="4bb","4bb",IF(V26=3,0,M25))))</f>
      </c>
      <c r="AF26" s="177"/>
      <c r="AG26" s="179">
        <f>SUM(AC26:AE26)</f>
        <v>0</v>
      </c>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c r="IR26" s="134"/>
      <c r="IS26" s="134"/>
      <c r="IT26" s="134"/>
      <c r="IU26" s="134"/>
      <c r="IV26" s="134"/>
    </row>
    <row r="27" spans="1:256" ht="79.5" customHeight="1">
      <c r="A27" s="308"/>
      <c r="B27" s="308"/>
      <c r="C27" s="311"/>
      <c r="D27" s="311"/>
      <c r="E27" s="132"/>
      <c r="F27" s="203" t="s">
        <v>130</v>
      </c>
      <c r="G27" s="204">
        <f>'[3]vnos podatkov'!$B$10</f>
        <v>0</v>
      </c>
      <c r="H27" s="204"/>
      <c r="I27" s="204"/>
      <c r="J27" s="205" t="s">
        <v>131</v>
      </c>
      <c r="K27" s="312"/>
      <c r="L27" s="312"/>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c r="IR27" s="134"/>
      <c r="IS27" s="134"/>
      <c r="IT27" s="134"/>
      <c r="IU27" s="134"/>
      <c r="IV27" s="134"/>
    </row>
    <row r="28" spans="1:256" s="159" customFormat="1" ht="49.5" customHeight="1">
      <c r="A28" s="308"/>
      <c r="B28" s="308"/>
      <c r="C28" s="206" t="s">
        <v>132</v>
      </c>
      <c r="D28" s="132"/>
      <c r="E28" s="132"/>
      <c r="F28" s="207" t="s">
        <v>133</v>
      </c>
      <c r="G28" s="313" t="str">
        <f>'[3]vnos podatkov'!$E$10</f>
        <v>ANJA REGENT</v>
      </c>
      <c r="H28" s="313" t="str">
        <f>'[3]vnos podatkov'!$E$10</f>
        <v>ANJA REGENT</v>
      </c>
      <c r="I28" s="313" t="str">
        <f>'[3]vnos podatkov'!$E$10</f>
        <v>ANJA REGENT</v>
      </c>
      <c r="J28" s="205" t="s">
        <v>131</v>
      </c>
      <c r="K28" s="307"/>
      <c r="L28" s="307"/>
      <c r="M28" s="217"/>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c r="GW28" s="158"/>
      <c r="GX28" s="158"/>
      <c r="GY28" s="158"/>
      <c r="GZ28" s="158"/>
      <c r="HA28" s="158"/>
      <c r="HB28" s="158"/>
      <c r="HC28" s="158"/>
      <c r="HD28" s="158"/>
      <c r="HE28" s="158"/>
      <c r="HF28" s="158"/>
      <c r="HG28" s="158"/>
      <c r="HH28" s="158"/>
      <c r="HI28" s="158"/>
      <c r="HJ28" s="158"/>
      <c r="HK28" s="158"/>
      <c r="HL28" s="158"/>
      <c r="HM28" s="158"/>
      <c r="HN28" s="158"/>
      <c r="HO28" s="158"/>
      <c r="HP28" s="158"/>
      <c r="HQ28" s="158"/>
      <c r="HR28" s="158"/>
      <c r="HS28" s="158"/>
      <c r="HT28" s="158"/>
      <c r="HU28" s="158"/>
      <c r="HV28" s="158"/>
      <c r="HW28" s="158"/>
      <c r="HX28" s="158"/>
      <c r="HY28" s="158"/>
      <c r="HZ28" s="158"/>
      <c r="IA28" s="158"/>
      <c r="IB28" s="158"/>
      <c r="IC28" s="158"/>
      <c r="ID28" s="158"/>
      <c r="IE28" s="158"/>
      <c r="IF28" s="158"/>
      <c r="IG28" s="158"/>
      <c r="IH28" s="158"/>
      <c r="II28" s="158"/>
      <c r="IJ28" s="158"/>
      <c r="IK28" s="158"/>
      <c r="IL28" s="158"/>
      <c r="IM28" s="158"/>
      <c r="IN28" s="158"/>
      <c r="IO28" s="158"/>
      <c r="IP28" s="158"/>
      <c r="IQ28" s="158"/>
      <c r="IR28" s="158"/>
      <c r="IS28" s="158"/>
      <c r="IT28" s="158"/>
      <c r="IU28" s="158"/>
      <c r="IV28" s="158"/>
    </row>
    <row r="29" spans="1:12" ht="49.5" customHeight="1">
      <c r="A29" s="308"/>
      <c r="B29" s="308"/>
      <c r="C29" s="209" t="s">
        <v>134</v>
      </c>
      <c r="D29" s="132"/>
      <c r="E29" s="132"/>
      <c r="F29" s="203" t="s">
        <v>177</v>
      </c>
      <c r="G29" s="313"/>
      <c r="H29" s="313"/>
      <c r="I29" s="313"/>
      <c r="J29" s="205" t="s">
        <v>131</v>
      </c>
      <c r="K29" s="307"/>
      <c r="L29" s="307"/>
    </row>
    <row r="30" spans="1:256" ht="20.25">
      <c r="A30" s="308"/>
      <c r="B30" s="308"/>
      <c r="C30" s="308"/>
      <c r="D30" s="308"/>
      <c r="E30" s="308"/>
      <c r="F30" s="308"/>
      <c r="G30" s="308"/>
      <c r="H30" s="308"/>
      <c r="I30" s="308"/>
      <c r="J30" s="308"/>
      <c r="K30" s="308"/>
      <c r="L30" s="308"/>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211"/>
      <c r="IG30" s="211"/>
      <c r="IH30" s="211"/>
      <c r="II30" s="211"/>
      <c r="IJ30" s="211"/>
      <c r="IK30" s="211"/>
      <c r="IL30" s="211"/>
      <c r="IM30" s="211"/>
      <c r="IN30" s="211"/>
      <c r="IO30" s="211"/>
      <c r="IP30" s="211"/>
      <c r="IQ30" s="211"/>
      <c r="IR30" s="211"/>
      <c r="IS30" s="211"/>
      <c r="IT30" s="211"/>
      <c r="IU30" s="211"/>
      <c r="IV30" s="211"/>
    </row>
    <row r="31" spans="1:256" s="159" customFormat="1" ht="31.5">
      <c r="A31" s="206"/>
      <c r="B31" s="206"/>
      <c r="C31" s="206"/>
      <c r="D31" s="206"/>
      <c r="E31" s="206"/>
      <c r="F31" s="136"/>
      <c r="G31" s="206"/>
      <c r="H31" s="206"/>
      <c r="I31" s="206"/>
      <c r="J31" s="206"/>
      <c r="K31" s="206"/>
      <c r="L31" s="206"/>
      <c r="M31" s="28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c r="GW31" s="158"/>
      <c r="GX31" s="158"/>
      <c r="GY31" s="158"/>
      <c r="GZ31" s="158"/>
      <c r="HA31" s="158"/>
      <c r="HB31" s="158"/>
      <c r="HC31" s="158"/>
      <c r="HD31" s="158"/>
      <c r="HE31" s="158"/>
      <c r="HF31" s="158"/>
      <c r="HG31" s="158"/>
      <c r="HH31" s="158"/>
      <c r="HI31" s="158"/>
      <c r="HJ31" s="158"/>
      <c r="HK31" s="158"/>
      <c r="HL31" s="158"/>
      <c r="HM31" s="158"/>
      <c r="HN31" s="158"/>
      <c r="HO31" s="158"/>
      <c r="HP31" s="158"/>
      <c r="HQ31" s="158"/>
      <c r="HR31" s="158"/>
      <c r="HS31" s="158"/>
      <c r="HT31" s="158"/>
      <c r="HU31" s="158"/>
      <c r="HV31" s="158"/>
      <c r="HW31" s="158"/>
      <c r="HX31" s="158"/>
      <c r="HY31" s="158"/>
      <c r="HZ31" s="158"/>
      <c r="IA31" s="158"/>
      <c r="IB31" s="158"/>
      <c r="IC31" s="158"/>
      <c r="ID31" s="158"/>
      <c r="IE31" s="158"/>
      <c r="IF31" s="158"/>
      <c r="IG31" s="158"/>
      <c r="IH31" s="158"/>
      <c r="II31" s="158"/>
      <c r="IJ31" s="158"/>
      <c r="IK31" s="158"/>
      <c r="IL31" s="158"/>
      <c r="IM31" s="158"/>
      <c r="IN31" s="158"/>
      <c r="IO31" s="158"/>
      <c r="IP31" s="158"/>
      <c r="IQ31" s="158"/>
      <c r="IR31" s="158"/>
      <c r="IS31" s="158"/>
      <c r="IT31" s="158"/>
      <c r="IU31" s="158"/>
      <c r="IV31" s="158"/>
    </row>
    <row r="32" spans="1:256" ht="20.25">
      <c r="A32" s="137"/>
      <c r="B32" s="214"/>
      <c r="C32" s="214"/>
      <c r="D32" s="214"/>
      <c r="E32" s="214"/>
      <c r="F32" s="214"/>
      <c r="G32" s="214"/>
      <c r="H32" s="214"/>
      <c r="I32" s="214"/>
      <c r="J32" s="214"/>
      <c r="K32" s="214"/>
      <c r="L32" s="214"/>
      <c r="M32" s="288"/>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c r="IK32" s="211"/>
      <c r="IL32" s="211"/>
      <c r="IM32" s="211"/>
      <c r="IN32" s="211"/>
      <c r="IO32" s="211"/>
      <c r="IP32" s="211"/>
      <c r="IQ32" s="211"/>
      <c r="IR32" s="211"/>
      <c r="IS32" s="211"/>
      <c r="IT32" s="211"/>
      <c r="IU32" s="211"/>
      <c r="IV32" s="211"/>
    </row>
    <row r="33" spans="14:256" ht="20.25">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4:256" ht="20.25">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0:256" ht="30">
      <c r="J35" s="218"/>
      <c r="K35" s="218"/>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0:256" ht="30">
      <c r="J36" s="218"/>
      <c r="K36" s="218"/>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c r="IR36" s="134"/>
      <c r="IS36" s="134"/>
      <c r="IT36" s="134"/>
      <c r="IU36" s="134"/>
      <c r="IV36" s="134"/>
    </row>
    <row r="37" spans="10:256" ht="30">
      <c r="J37" s="218"/>
      <c r="K37" s="218"/>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c r="IU37" s="134"/>
      <c r="IV37" s="134"/>
    </row>
    <row r="38" spans="10:256" ht="30">
      <c r="J38" s="218"/>
      <c r="K38" s="218"/>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row>
    <row r="39" spans="10:256" ht="30">
      <c r="J39" s="218"/>
      <c r="K39" s="218"/>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row>
    <row r="40" spans="10:256" ht="30">
      <c r="J40" s="218"/>
      <c r="K40" s="218"/>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c r="IC40" s="134"/>
      <c r="ID40" s="134"/>
      <c r="IE40" s="134"/>
      <c r="IF40" s="134"/>
      <c r="IG40" s="134"/>
      <c r="IH40" s="134"/>
      <c r="II40" s="134"/>
      <c r="IJ40" s="134"/>
      <c r="IK40" s="134"/>
      <c r="IL40" s="134"/>
      <c r="IM40" s="134"/>
      <c r="IN40" s="134"/>
      <c r="IO40" s="134"/>
      <c r="IP40" s="134"/>
      <c r="IQ40" s="134"/>
      <c r="IR40" s="134"/>
      <c r="IS40" s="134"/>
      <c r="IT40" s="134"/>
      <c r="IU40" s="134"/>
      <c r="IV40" s="134"/>
    </row>
    <row r="41" spans="10:256" ht="30">
      <c r="J41" s="218"/>
      <c r="K41" s="218"/>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c r="IC41" s="134"/>
      <c r="ID41" s="134"/>
      <c r="IE41" s="134"/>
      <c r="IF41" s="134"/>
      <c r="IG41" s="134"/>
      <c r="IH41" s="134"/>
      <c r="II41" s="134"/>
      <c r="IJ41" s="134"/>
      <c r="IK41" s="134"/>
      <c r="IL41" s="134"/>
      <c r="IM41" s="134"/>
      <c r="IN41" s="134"/>
      <c r="IO41" s="134"/>
      <c r="IP41" s="134"/>
      <c r="IQ41" s="134"/>
      <c r="IR41" s="134"/>
      <c r="IS41" s="134"/>
      <c r="IT41" s="134"/>
      <c r="IU41" s="134"/>
      <c r="IV41" s="134"/>
    </row>
    <row r="42" spans="10:21" ht="30">
      <c r="J42" s="218"/>
      <c r="K42" s="218"/>
      <c r="N42" s="219"/>
      <c r="O42" s="219"/>
      <c r="P42" s="219"/>
      <c r="Q42" s="219"/>
      <c r="R42" s="219"/>
      <c r="S42" s="219"/>
      <c r="T42" s="219"/>
      <c r="U42" s="219"/>
    </row>
    <row r="43" spans="10:21" ht="30">
      <c r="J43" s="218"/>
      <c r="K43" s="218"/>
      <c r="N43" s="219"/>
      <c r="O43" s="219"/>
      <c r="P43" s="219"/>
      <c r="Q43" s="219"/>
      <c r="R43" s="219"/>
      <c r="S43" s="219"/>
      <c r="T43" s="219"/>
      <c r="U43" s="219"/>
    </row>
    <row r="44" spans="10:21" ht="30">
      <c r="J44" s="218"/>
      <c r="K44" s="218"/>
      <c r="N44" s="219"/>
      <c r="O44" s="219"/>
      <c r="P44" s="219"/>
      <c r="Q44" s="219"/>
      <c r="R44" s="219"/>
      <c r="S44" s="219"/>
      <c r="T44" s="219"/>
      <c r="U44" s="219"/>
    </row>
    <row r="45" spans="10:21" ht="30">
      <c r="J45" s="218"/>
      <c r="K45" s="218"/>
      <c r="N45" s="219"/>
      <c r="O45" s="219"/>
      <c r="P45" s="219"/>
      <c r="Q45" s="219"/>
      <c r="R45" s="219"/>
      <c r="S45" s="219"/>
      <c r="T45" s="219"/>
      <c r="U45" s="219"/>
    </row>
    <row r="46" spans="10:21" ht="30">
      <c r="J46" s="218"/>
      <c r="K46" s="218"/>
      <c r="N46" s="219"/>
      <c r="O46" s="219"/>
      <c r="P46" s="219"/>
      <c r="Q46" s="219"/>
      <c r="R46" s="219"/>
      <c r="S46" s="219"/>
      <c r="T46" s="219"/>
      <c r="U46" s="219"/>
    </row>
    <row r="47" spans="10:21" ht="30">
      <c r="J47" s="218"/>
      <c r="K47" s="218"/>
      <c r="N47" s="219"/>
      <c r="O47" s="219"/>
      <c r="P47" s="219"/>
      <c r="Q47" s="219"/>
      <c r="R47" s="219"/>
      <c r="S47" s="219"/>
      <c r="T47" s="219"/>
      <c r="U47" s="219"/>
    </row>
    <row r="48" spans="10:21" ht="30">
      <c r="J48" s="218"/>
      <c r="K48" s="218"/>
      <c r="N48" s="219"/>
      <c r="O48" s="219"/>
      <c r="P48" s="219"/>
      <c r="Q48" s="219"/>
      <c r="R48" s="219"/>
      <c r="S48" s="219"/>
      <c r="T48" s="219"/>
      <c r="U48" s="219"/>
    </row>
    <row r="49" spans="10:21" ht="30">
      <c r="J49" s="218"/>
      <c r="K49" s="218"/>
      <c r="N49" s="219"/>
      <c r="O49" s="219"/>
      <c r="P49" s="219"/>
      <c r="Q49" s="219"/>
      <c r="R49" s="219"/>
      <c r="S49" s="219"/>
      <c r="T49" s="219"/>
      <c r="U49" s="219"/>
    </row>
    <row r="50" spans="10:21" ht="30">
      <c r="J50" s="218"/>
      <c r="K50" s="218"/>
      <c r="N50" s="219"/>
      <c r="O50" s="219"/>
      <c r="P50" s="219"/>
      <c r="Q50" s="219"/>
      <c r="R50" s="219"/>
      <c r="S50" s="219"/>
      <c r="T50" s="219"/>
      <c r="U50" s="219"/>
    </row>
    <row r="51" spans="10:21" ht="30">
      <c r="J51" s="218"/>
      <c r="K51" s="218"/>
      <c r="N51" s="219"/>
      <c r="O51" s="219"/>
      <c r="P51" s="219"/>
      <c r="Q51" s="219"/>
      <c r="R51" s="219"/>
      <c r="S51" s="219"/>
      <c r="T51" s="219"/>
      <c r="U51" s="219"/>
    </row>
    <row r="52" spans="10:21" ht="30">
      <c r="J52" s="218"/>
      <c r="K52" s="218"/>
      <c r="N52" s="219"/>
      <c r="O52" s="219"/>
      <c r="P52" s="219"/>
      <c r="Q52" s="219"/>
      <c r="R52" s="219"/>
      <c r="S52" s="219"/>
      <c r="T52" s="219"/>
      <c r="U52" s="219"/>
    </row>
    <row r="53" spans="10:21" ht="30">
      <c r="J53" s="218"/>
      <c r="K53" s="218"/>
      <c r="N53" s="219"/>
      <c r="O53" s="219"/>
      <c r="P53" s="219"/>
      <c r="Q53" s="219"/>
      <c r="R53" s="219"/>
      <c r="S53" s="219"/>
      <c r="T53" s="219"/>
      <c r="U53" s="219"/>
    </row>
    <row r="54" spans="10:21" ht="30">
      <c r="J54" s="218"/>
      <c r="K54" s="218"/>
      <c r="N54" s="219"/>
      <c r="O54" s="219"/>
      <c r="P54" s="219"/>
      <c r="Q54" s="219"/>
      <c r="R54" s="219"/>
      <c r="S54" s="219"/>
      <c r="T54" s="219"/>
      <c r="U54" s="219"/>
    </row>
    <row r="55" spans="10:21" ht="30">
      <c r="J55" s="218"/>
      <c r="K55" s="218"/>
      <c r="N55" s="219"/>
      <c r="O55" s="219"/>
      <c r="P55" s="219"/>
      <c r="Q55" s="219"/>
      <c r="R55" s="219"/>
      <c r="S55" s="219"/>
      <c r="T55" s="219"/>
      <c r="U55" s="219"/>
    </row>
    <row r="56" spans="10:21" ht="30">
      <c r="J56" s="218"/>
      <c r="K56" s="218"/>
      <c r="N56" s="219"/>
      <c r="O56" s="219"/>
      <c r="P56" s="219"/>
      <c r="Q56" s="219"/>
      <c r="R56" s="219"/>
      <c r="S56" s="219"/>
      <c r="T56" s="219"/>
      <c r="U56" s="219"/>
    </row>
    <row r="57" spans="10:21" ht="30">
      <c r="J57" s="218"/>
      <c r="K57" s="218"/>
      <c r="N57" s="219"/>
      <c r="O57" s="219"/>
      <c r="P57" s="219"/>
      <c r="Q57" s="219"/>
      <c r="R57" s="219"/>
      <c r="S57" s="219"/>
      <c r="T57" s="219"/>
      <c r="U57" s="219"/>
    </row>
    <row r="58" spans="10:21" ht="30">
      <c r="J58" s="218"/>
      <c r="K58" s="218"/>
      <c r="N58" s="219"/>
      <c r="O58" s="219"/>
      <c r="P58" s="219"/>
      <c r="Q58" s="219"/>
      <c r="R58" s="219"/>
      <c r="S58" s="219"/>
      <c r="T58" s="219"/>
      <c r="U58" s="219"/>
    </row>
    <row r="59" spans="10:21" ht="30">
      <c r="J59" s="218"/>
      <c r="K59" s="218"/>
      <c r="N59" s="219"/>
      <c r="O59" s="219"/>
      <c r="P59" s="219"/>
      <c r="Q59" s="219"/>
      <c r="R59" s="219"/>
      <c r="S59" s="219"/>
      <c r="T59" s="219"/>
      <c r="U59" s="219"/>
    </row>
    <row r="60" spans="10:21" ht="30">
      <c r="J60" s="218"/>
      <c r="K60" s="218"/>
      <c r="N60" s="219"/>
      <c r="O60" s="219"/>
      <c r="P60" s="219"/>
      <c r="Q60" s="219"/>
      <c r="R60" s="219"/>
      <c r="S60" s="219"/>
      <c r="T60" s="219"/>
      <c r="U60" s="219"/>
    </row>
    <row r="61" spans="10:21" ht="30">
      <c r="J61" s="218"/>
      <c r="K61" s="218"/>
      <c r="N61" s="219"/>
      <c r="O61" s="219"/>
      <c r="P61" s="219"/>
      <c r="Q61" s="219"/>
      <c r="R61" s="219"/>
      <c r="S61" s="219"/>
      <c r="T61" s="219"/>
      <c r="U61" s="219"/>
    </row>
    <row r="62" spans="10:21" ht="30">
      <c r="J62" s="218"/>
      <c r="K62" s="218"/>
      <c r="N62" s="219"/>
      <c r="O62" s="219"/>
      <c r="P62" s="219"/>
      <c r="Q62" s="219"/>
      <c r="R62" s="219"/>
      <c r="S62" s="219"/>
      <c r="T62" s="219"/>
      <c r="U62" s="219"/>
    </row>
    <row r="63" spans="10:21" ht="30">
      <c r="J63" s="218"/>
      <c r="K63" s="218"/>
      <c r="N63" s="219"/>
      <c r="O63" s="219"/>
      <c r="P63" s="219"/>
      <c r="Q63" s="219"/>
      <c r="R63" s="219"/>
      <c r="S63" s="219"/>
      <c r="T63" s="219"/>
      <c r="U63" s="219"/>
    </row>
    <row r="64" spans="10:21" ht="30">
      <c r="J64" s="218"/>
      <c r="K64" s="218"/>
      <c r="N64" s="219"/>
      <c r="O64" s="219"/>
      <c r="P64" s="219"/>
      <c r="Q64" s="219"/>
      <c r="R64" s="219"/>
      <c r="S64" s="219"/>
      <c r="T64" s="219"/>
      <c r="U64" s="219"/>
    </row>
    <row r="65" spans="10:21" ht="30">
      <c r="J65" s="218"/>
      <c r="K65" s="218"/>
      <c r="N65" s="219"/>
      <c r="O65" s="219"/>
      <c r="P65" s="219"/>
      <c r="Q65" s="219"/>
      <c r="R65" s="219"/>
      <c r="S65" s="219"/>
      <c r="T65" s="219"/>
      <c r="U65" s="219"/>
    </row>
    <row r="66" spans="10:21" ht="30">
      <c r="J66" s="218"/>
      <c r="K66" s="218"/>
      <c r="N66" s="219"/>
      <c r="O66" s="219"/>
      <c r="P66" s="219"/>
      <c r="Q66" s="219"/>
      <c r="R66" s="219"/>
      <c r="S66" s="219"/>
      <c r="T66" s="219"/>
      <c r="U66" s="219"/>
    </row>
    <row r="67" spans="10:21" ht="30">
      <c r="J67" s="218"/>
      <c r="K67" s="218"/>
      <c r="N67" s="219"/>
      <c r="O67" s="219"/>
      <c r="P67" s="219"/>
      <c r="Q67" s="219"/>
      <c r="R67" s="219"/>
      <c r="S67" s="219"/>
      <c r="T67" s="219"/>
      <c r="U67" s="219"/>
    </row>
    <row r="68" spans="10:21" ht="30">
      <c r="J68" s="218"/>
      <c r="K68" s="218"/>
      <c r="N68" s="219"/>
      <c r="O68" s="219"/>
      <c r="P68" s="219"/>
      <c r="Q68" s="219"/>
      <c r="R68" s="219"/>
      <c r="S68" s="219"/>
      <c r="T68" s="219"/>
      <c r="U68" s="219"/>
    </row>
    <row r="69" spans="10:21" ht="30">
      <c r="J69" s="218"/>
      <c r="K69" s="218"/>
      <c r="N69" s="219"/>
      <c r="O69" s="219"/>
      <c r="P69" s="219"/>
      <c r="Q69" s="219"/>
      <c r="R69" s="219"/>
      <c r="S69" s="219"/>
      <c r="T69" s="219"/>
      <c r="U69" s="219"/>
    </row>
    <row r="70" spans="10:21" ht="30">
      <c r="J70" s="218"/>
      <c r="K70" s="218"/>
      <c r="N70" s="219"/>
      <c r="O70" s="219"/>
      <c r="P70" s="219"/>
      <c r="Q70" s="219"/>
      <c r="R70" s="219"/>
      <c r="S70" s="219"/>
      <c r="T70" s="219"/>
      <c r="U70" s="219"/>
    </row>
    <row r="71" spans="10:21" ht="30">
      <c r="J71" s="218"/>
      <c r="K71" s="218"/>
      <c r="N71" s="219"/>
      <c r="O71" s="219"/>
      <c r="P71" s="219"/>
      <c r="Q71" s="219"/>
      <c r="R71" s="219"/>
      <c r="S71" s="219"/>
      <c r="T71" s="219"/>
      <c r="U71" s="219"/>
    </row>
    <row r="72" spans="10:21" ht="30">
      <c r="J72" s="218"/>
      <c r="K72" s="218"/>
      <c r="N72" s="219"/>
      <c r="O72" s="219"/>
      <c r="P72" s="219"/>
      <c r="Q72" s="219"/>
      <c r="R72" s="219"/>
      <c r="S72" s="219"/>
      <c r="T72" s="219"/>
      <c r="U72" s="219"/>
    </row>
    <row r="73" spans="10:21" ht="30">
      <c r="J73" s="218"/>
      <c r="K73" s="218"/>
      <c r="N73" s="219"/>
      <c r="O73" s="219"/>
      <c r="P73" s="219"/>
      <c r="Q73" s="219"/>
      <c r="R73" s="219"/>
      <c r="S73" s="219"/>
      <c r="T73" s="219"/>
      <c r="U73" s="219"/>
    </row>
    <row r="74" spans="10:21" ht="30">
      <c r="J74" s="218"/>
      <c r="K74" s="218"/>
      <c r="N74" s="219"/>
      <c r="O74" s="219"/>
      <c r="P74" s="219"/>
      <c r="Q74" s="219"/>
      <c r="R74" s="219"/>
      <c r="S74" s="219"/>
      <c r="T74" s="219"/>
      <c r="U74" s="219"/>
    </row>
    <row r="75" spans="10:21" ht="30">
      <c r="J75" s="218"/>
      <c r="K75" s="218"/>
      <c r="N75" s="219"/>
      <c r="O75" s="219"/>
      <c r="P75" s="219"/>
      <c r="Q75" s="219"/>
      <c r="R75" s="219"/>
      <c r="S75" s="219"/>
      <c r="T75" s="219"/>
      <c r="U75" s="219"/>
    </row>
    <row r="76" spans="10:21" ht="30">
      <c r="J76" s="218"/>
      <c r="K76" s="218"/>
      <c r="N76" s="219"/>
      <c r="O76" s="219"/>
      <c r="P76" s="219"/>
      <c r="Q76" s="219"/>
      <c r="R76" s="219"/>
      <c r="S76" s="219"/>
      <c r="T76" s="219"/>
      <c r="U76" s="219"/>
    </row>
    <row r="77" spans="10:21" ht="30">
      <c r="J77" s="218"/>
      <c r="K77" s="218"/>
      <c r="N77" s="219"/>
      <c r="O77" s="219"/>
      <c r="P77" s="219"/>
      <c r="Q77" s="219"/>
      <c r="R77" s="219"/>
      <c r="S77" s="219"/>
      <c r="T77" s="219"/>
      <c r="U77" s="219"/>
    </row>
    <row r="78" spans="10:21" ht="30">
      <c r="J78" s="218"/>
      <c r="K78" s="218"/>
      <c r="N78" s="219"/>
      <c r="O78" s="219"/>
      <c r="P78" s="219"/>
      <c r="Q78" s="219"/>
      <c r="R78" s="219"/>
      <c r="S78" s="219"/>
      <c r="T78" s="219"/>
      <c r="U78" s="219"/>
    </row>
    <row r="79" spans="10:21" ht="30">
      <c r="J79" s="218"/>
      <c r="K79" s="218"/>
      <c r="N79" s="219"/>
      <c r="O79" s="219"/>
      <c r="P79" s="219"/>
      <c r="Q79" s="219"/>
      <c r="R79" s="219"/>
      <c r="S79" s="219"/>
      <c r="T79" s="219"/>
      <c r="U79" s="219"/>
    </row>
    <row r="80" spans="10:21" ht="30">
      <c r="J80" s="218"/>
      <c r="K80" s="218"/>
      <c r="N80" s="219"/>
      <c r="O80" s="219"/>
      <c r="P80" s="219"/>
      <c r="Q80" s="219"/>
      <c r="R80" s="219"/>
      <c r="S80" s="219"/>
      <c r="T80" s="219"/>
      <c r="U80" s="219"/>
    </row>
    <row r="81" spans="10:21" ht="30">
      <c r="J81" s="218"/>
      <c r="K81" s="218"/>
      <c r="N81" s="219"/>
      <c r="O81" s="219"/>
      <c r="P81" s="219"/>
      <c r="Q81" s="219"/>
      <c r="R81" s="219"/>
      <c r="S81" s="219"/>
      <c r="T81" s="219"/>
      <c r="U81" s="219"/>
    </row>
    <row r="82" spans="10:21" ht="30">
      <c r="J82" s="218"/>
      <c r="K82" s="218"/>
      <c r="N82" s="219"/>
      <c r="O82" s="219"/>
      <c r="P82" s="219"/>
      <c r="Q82" s="219"/>
      <c r="R82" s="219"/>
      <c r="S82" s="219"/>
      <c r="T82" s="219"/>
      <c r="U82" s="219"/>
    </row>
    <row r="83" spans="10:21" ht="30">
      <c r="J83" s="218"/>
      <c r="K83" s="221"/>
      <c r="N83" s="219"/>
      <c r="O83" s="219"/>
      <c r="P83" s="219"/>
      <c r="Q83" s="219"/>
      <c r="R83" s="219"/>
      <c r="S83" s="219"/>
      <c r="T83" s="219"/>
      <c r="U83" s="219"/>
    </row>
    <row r="84" spans="10:21" ht="30">
      <c r="J84" s="218"/>
      <c r="K84" s="218"/>
      <c r="N84" s="219"/>
      <c r="O84" s="219"/>
      <c r="P84" s="219"/>
      <c r="Q84" s="219"/>
      <c r="R84" s="219"/>
      <c r="S84" s="219"/>
      <c r="T84" s="219"/>
      <c r="U84" s="219"/>
    </row>
    <row r="85" spans="10:21" ht="30">
      <c r="J85" s="218"/>
      <c r="K85" s="218"/>
      <c r="N85" s="219"/>
      <c r="O85" s="219"/>
      <c r="P85" s="219"/>
      <c r="Q85" s="219"/>
      <c r="R85" s="219"/>
      <c r="S85" s="219"/>
      <c r="T85" s="219"/>
      <c r="U85" s="219"/>
    </row>
    <row r="86" spans="10:21" ht="30">
      <c r="J86" s="218"/>
      <c r="K86" s="218"/>
      <c r="N86" s="219"/>
      <c r="O86" s="219"/>
      <c r="P86" s="219"/>
      <c r="Q86" s="219"/>
      <c r="R86" s="219"/>
      <c r="S86" s="219"/>
      <c r="T86" s="219"/>
      <c r="U86" s="219"/>
    </row>
    <row r="87" spans="10:21" ht="30">
      <c r="J87" s="218"/>
      <c r="K87" s="218"/>
      <c r="N87" s="219"/>
      <c r="O87" s="219"/>
      <c r="P87" s="219"/>
      <c r="Q87" s="219"/>
      <c r="R87" s="219"/>
      <c r="S87" s="219"/>
      <c r="T87" s="219"/>
      <c r="U87" s="219"/>
    </row>
    <row r="88" spans="10:21" ht="30">
      <c r="J88" s="218"/>
      <c r="K88" s="218"/>
      <c r="N88" s="219"/>
      <c r="O88" s="219"/>
      <c r="P88" s="219"/>
      <c r="Q88" s="219"/>
      <c r="R88" s="219"/>
      <c r="S88" s="219"/>
      <c r="T88" s="219"/>
      <c r="U88" s="219"/>
    </row>
    <row r="89" spans="10:21" ht="30">
      <c r="J89" s="218"/>
      <c r="K89" s="218"/>
      <c r="N89" s="219"/>
      <c r="O89" s="219"/>
      <c r="P89" s="219"/>
      <c r="Q89" s="219"/>
      <c r="R89" s="219"/>
      <c r="S89" s="219"/>
      <c r="T89" s="219"/>
      <c r="U89" s="219"/>
    </row>
    <row r="90" spans="10:21" ht="30">
      <c r="J90" s="218"/>
      <c r="K90" s="218"/>
      <c r="N90" s="219"/>
      <c r="O90" s="219"/>
      <c r="P90" s="219"/>
      <c r="Q90" s="219"/>
      <c r="R90" s="219"/>
      <c r="S90" s="219"/>
      <c r="T90" s="219"/>
      <c r="U90" s="219"/>
    </row>
    <row r="91" spans="10:21" ht="30">
      <c r="J91" s="218"/>
      <c r="K91" s="218"/>
      <c r="N91" s="219"/>
      <c r="O91" s="219"/>
      <c r="P91" s="219"/>
      <c r="Q91" s="219"/>
      <c r="R91" s="219"/>
      <c r="S91" s="219"/>
      <c r="T91" s="219"/>
      <c r="U91" s="219"/>
    </row>
    <row r="92" spans="10:21" ht="30">
      <c r="J92" s="218"/>
      <c r="K92" s="218"/>
      <c r="N92" s="219"/>
      <c r="O92" s="219"/>
      <c r="P92" s="219"/>
      <c r="Q92" s="219"/>
      <c r="R92" s="219"/>
      <c r="S92" s="219"/>
      <c r="T92" s="219"/>
      <c r="U92" s="219"/>
    </row>
    <row r="93" spans="10:21" ht="30">
      <c r="J93" s="218"/>
      <c r="K93" s="218"/>
      <c r="N93" s="219"/>
      <c r="O93" s="219"/>
      <c r="P93" s="219"/>
      <c r="Q93" s="219"/>
      <c r="R93" s="219"/>
      <c r="S93" s="219"/>
      <c r="T93" s="219"/>
      <c r="U93" s="219"/>
    </row>
    <row r="94" spans="10:21" ht="30">
      <c r="J94" s="218"/>
      <c r="K94" s="218"/>
      <c r="N94" s="219"/>
      <c r="O94" s="219"/>
      <c r="P94" s="219"/>
      <c r="Q94" s="219"/>
      <c r="R94" s="219"/>
      <c r="S94" s="219"/>
      <c r="T94" s="219"/>
      <c r="U94" s="219"/>
    </row>
    <row r="95" spans="10:21" ht="30">
      <c r="J95" s="218"/>
      <c r="K95" s="218"/>
      <c r="N95" s="219"/>
      <c r="O95" s="219"/>
      <c r="P95" s="219"/>
      <c r="Q95" s="219"/>
      <c r="R95" s="219"/>
      <c r="S95" s="219"/>
      <c r="T95" s="219"/>
      <c r="U95" s="219"/>
    </row>
    <row r="96" spans="10:21" ht="30">
      <c r="J96" s="218"/>
      <c r="K96" s="218"/>
      <c r="N96" s="219"/>
      <c r="O96" s="219"/>
      <c r="P96" s="219"/>
      <c r="Q96" s="219"/>
      <c r="R96" s="219"/>
      <c r="S96" s="219"/>
      <c r="T96" s="219"/>
      <c r="U96" s="219"/>
    </row>
    <row r="97" spans="10:21" ht="30">
      <c r="J97" s="218"/>
      <c r="K97" s="218"/>
      <c r="N97" s="219"/>
      <c r="O97" s="219"/>
      <c r="P97" s="219"/>
      <c r="Q97" s="219"/>
      <c r="R97" s="219"/>
      <c r="S97" s="219"/>
      <c r="T97" s="219"/>
      <c r="U97" s="219"/>
    </row>
    <row r="98" spans="10:21" ht="30">
      <c r="J98" s="218"/>
      <c r="K98" s="218"/>
      <c r="N98" s="219"/>
      <c r="O98" s="219"/>
      <c r="P98" s="219"/>
      <c r="Q98" s="219"/>
      <c r="R98" s="219"/>
      <c r="S98" s="219"/>
      <c r="T98" s="219"/>
      <c r="U98" s="219"/>
    </row>
    <row r="99" spans="10:21" ht="30">
      <c r="J99" s="218"/>
      <c r="K99" s="218"/>
      <c r="N99" s="219"/>
      <c r="O99" s="219"/>
      <c r="P99" s="219"/>
      <c r="Q99" s="219"/>
      <c r="R99" s="219"/>
      <c r="S99" s="219"/>
      <c r="T99" s="219"/>
      <c r="U99" s="219"/>
    </row>
    <row r="100" spans="10:21" ht="30">
      <c r="J100" s="218"/>
      <c r="K100" s="218"/>
      <c r="N100" s="219"/>
      <c r="O100" s="219"/>
      <c r="P100" s="219"/>
      <c r="Q100" s="219"/>
      <c r="R100" s="219"/>
      <c r="S100" s="219"/>
      <c r="T100" s="219"/>
      <c r="U100" s="219"/>
    </row>
    <row r="101" spans="10:21" ht="30">
      <c r="J101" s="218"/>
      <c r="K101" s="218"/>
      <c r="N101" s="219"/>
      <c r="O101" s="219"/>
      <c r="P101" s="219"/>
      <c r="Q101" s="219"/>
      <c r="R101" s="219"/>
      <c r="S101" s="219"/>
      <c r="T101" s="219"/>
      <c r="U101" s="219"/>
    </row>
    <row r="102" spans="10:21" ht="30">
      <c r="J102" s="218"/>
      <c r="K102" s="218"/>
      <c r="N102" s="219"/>
      <c r="O102" s="219"/>
      <c r="P102" s="219"/>
      <c r="Q102" s="219"/>
      <c r="R102" s="219"/>
      <c r="S102" s="219"/>
      <c r="T102" s="219"/>
      <c r="U102" s="219"/>
    </row>
    <row r="103" spans="10:21" ht="30">
      <c r="J103" s="218"/>
      <c r="K103" s="218"/>
      <c r="N103" s="219"/>
      <c r="O103" s="219"/>
      <c r="P103" s="219"/>
      <c r="Q103" s="219"/>
      <c r="R103" s="219"/>
      <c r="S103" s="219"/>
      <c r="T103" s="219"/>
      <c r="U103" s="219"/>
    </row>
    <row r="104" spans="10:21" ht="30">
      <c r="J104" s="218"/>
      <c r="K104" s="218"/>
      <c r="N104" s="219"/>
      <c r="O104" s="219"/>
      <c r="P104" s="219"/>
      <c r="Q104" s="219"/>
      <c r="R104" s="219"/>
      <c r="S104" s="219"/>
      <c r="T104" s="219"/>
      <c r="U104" s="219"/>
    </row>
    <row r="105" spans="10:21" ht="30">
      <c r="J105" s="218"/>
      <c r="K105" s="218"/>
      <c r="N105" s="219"/>
      <c r="O105" s="219"/>
      <c r="P105" s="219"/>
      <c r="Q105" s="219"/>
      <c r="R105" s="219"/>
      <c r="S105" s="219"/>
      <c r="T105" s="219"/>
      <c r="U105" s="219"/>
    </row>
    <row r="106" spans="10:21" ht="30">
      <c r="J106" s="218"/>
      <c r="K106" s="218"/>
      <c r="N106" s="219"/>
      <c r="O106" s="219"/>
      <c r="P106" s="219"/>
      <c r="Q106" s="219"/>
      <c r="R106" s="219"/>
      <c r="S106" s="219"/>
      <c r="T106" s="219"/>
      <c r="U106" s="219"/>
    </row>
    <row r="107" spans="10:21" ht="30">
      <c r="J107" s="218"/>
      <c r="K107" s="218"/>
      <c r="N107" s="219"/>
      <c r="O107" s="219"/>
      <c r="P107" s="219"/>
      <c r="Q107" s="219"/>
      <c r="R107" s="219"/>
      <c r="S107" s="219"/>
      <c r="T107" s="219"/>
      <c r="U107" s="219"/>
    </row>
    <row r="108" spans="10:21" ht="30">
      <c r="J108" s="218"/>
      <c r="K108" s="218"/>
      <c r="N108" s="219"/>
      <c r="O108" s="219"/>
      <c r="P108" s="219"/>
      <c r="Q108" s="219"/>
      <c r="R108" s="219"/>
      <c r="S108" s="219"/>
      <c r="T108" s="219"/>
      <c r="U108" s="219"/>
    </row>
    <row r="109" spans="10:21" ht="30">
      <c r="J109" s="218"/>
      <c r="K109" s="218"/>
      <c r="N109" s="219"/>
      <c r="O109" s="219"/>
      <c r="P109" s="219"/>
      <c r="Q109" s="219"/>
      <c r="R109" s="219"/>
      <c r="S109" s="219"/>
      <c r="T109" s="219"/>
      <c r="U109" s="219"/>
    </row>
    <row r="110" spans="10:21" ht="30">
      <c r="J110" s="218"/>
      <c r="K110" s="218"/>
      <c r="N110" s="219"/>
      <c r="O110" s="219"/>
      <c r="P110" s="219"/>
      <c r="Q110" s="219"/>
      <c r="R110" s="219"/>
      <c r="S110" s="219"/>
      <c r="T110" s="219"/>
      <c r="U110" s="219"/>
    </row>
    <row r="111" spans="10:21" ht="30">
      <c r="J111" s="218"/>
      <c r="K111" s="218"/>
      <c r="N111" s="219"/>
      <c r="O111" s="219"/>
      <c r="P111" s="219"/>
      <c r="Q111" s="219"/>
      <c r="R111" s="219"/>
      <c r="S111" s="219"/>
      <c r="T111" s="219"/>
      <c r="U111" s="219"/>
    </row>
    <row r="112" spans="10:21" ht="30">
      <c r="J112" s="218"/>
      <c r="K112" s="218"/>
      <c r="N112" s="219"/>
      <c r="O112" s="219"/>
      <c r="P112" s="219"/>
      <c r="Q112" s="219"/>
      <c r="R112" s="219"/>
      <c r="S112" s="219"/>
      <c r="T112" s="219"/>
      <c r="U112" s="219"/>
    </row>
    <row r="113" spans="10:21" ht="30">
      <c r="J113" s="218"/>
      <c r="K113" s="218"/>
      <c r="N113" s="219"/>
      <c r="O113" s="219"/>
      <c r="P113" s="219"/>
      <c r="Q113" s="219"/>
      <c r="R113" s="219"/>
      <c r="S113" s="219"/>
      <c r="T113" s="219"/>
      <c r="U113" s="219"/>
    </row>
    <row r="114" spans="10:21" ht="30">
      <c r="J114" s="218"/>
      <c r="K114" s="218"/>
      <c r="N114" s="219"/>
      <c r="O114" s="219"/>
      <c r="P114" s="219"/>
      <c r="Q114" s="219"/>
      <c r="R114" s="219"/>
      <c r="S114" s="219"/>
      <c r="T114" s="219"/>
      <c r="U114" s="219"/>
    </row>
    <row r="115" spans="10:21" ht="30">
      <c r="J115" s="218"/>
      <c r="K115" s="218"/>
      <c r="N115" s="219"/>
      <c r="O115" s="219"/>
      <c r="P115" s="219"/>
      <c r="Q115" s="219"/>
      <c r="R115" s="219"/>
      <c r="S115" s="219"/>
      <c r="T115" s="219"/>
      <c r="U115" s="219"/>
    </row>
    <row r="116" spans="10:21" ht="30">
      <c r="J116" s="218"/>
      <c r="K116" s="218"/>
      <c r="N116" s="219"/>
      <c r="O116" s="219"/>
      <c r="P116" s="219"/>
      <c r="Q116" s="219"/>
      <c r="R116" s="219"/>
      <c r="S116" s="219"/>
      <c r="T116" s="219"/>
      <c r="U116" s="219"/>
    </row>
    <row r="117" spans="10:21" ht="30">
      <c r="J117" s="218"/>
      <c r="K117" s="218"/>
      <c r="N117" s="219"/>
      <c r="O117" s="219"/>
      <c r="P117" s="219"/>
      <c r="Q117" s="219"/>
      <c r="R117" s="219"/>
      <c r="S117" s="219"/>
      <c r="T117" s="219"/>
      <c r="U117" s="219"/>
    </row>
    <row r="118" spans="10:21" ht="30">
      <c r="J118" s="218"/>
      <c r="K118" s="218"/>
      <c r="N118" s="219"/>
      <c r="O118" s="219"/>
      <c r="P118" s="219"/>
      <c r="Q118" s="219"/>
      <c r="R118" s="219"/>
      <c r="S118" s="219"/>
      <c r="T118" s="219"/>
      <c r="U118" s="219"/>
    </row>
    <row r="119" spans="10:21" ht="30">
      <c r="J119" s="218"/>
      <c r="K119" s="218"/>
      <c r="N119" s="219"/>
      <c r="O119" s="219"/>
      <c r="P119" s="219"/>
      <c r="Q119" s="219"/>
      <c r="R119" s="219"/>
      <c r="S119" s="219"/>
      <c r="T119" s="219"/>
      <c r="U119" s="219"/>
    </row>
    <row r="120" spans="10:21" ht="30">
      <c r="J120" s="218"/>
      <c r="K120" s="218"/>
      <c r="N120" s="219"/>
      <c r="O120" s="219"/>
      <c r="P120" s="219"/>
      <c r="Q120" s="219"/>
      <c r="R120" s="219"/>
      <c r="S120" s="219"/>
      <c r="T120" s="219"/>
      <c r="U120" s="219"/>
    </row>
    <row r="121" spans="10:21" ht="30">
      <c r="J121" s="218"/>
      <c r="K121" s="218"/>
      <c r="N121" s="219"/>
      <c r="O121" s="219"/>
      <c r="P121" s="219"/>
      <c r="Q121" s="219"/>
      <c r="R121" s="219"/>
      <c r="S121" s="219"/>
      <c r="T121" s="219"/>
      <c r="U121" s="219"/>
    </row>
    <row r="122" spans="10:21" ht="30">
      <c r="J122" s="218"/>
      <c r="K122" s="218"/>
      <c r="N122" s="219"/>
      <c r="O122" s="219"/>
      <c r="P122" s="219"/>
      <c r="Q122" s="219"/>
      <c r="R122" s="219"/>
      <c r="S122" s="219"/>
      <c r="T122" s="219"/>
      <c r="U122" s="219"/>
    </row>
    <row r="123" spans="10:21" ht="30">
      <c r="J123" s="218"/>
      <c r="K123" s="218"/>
      <c r="N123" s="219"/>
      <c r="O123" s="219"/>
      <c r="P123" s="219"/>
      <c r="Q123" s="219"/>
      <c r="R123" s="219"/>
      <c r="S123" s="219"/>
      <c r="T123" s="219"/>
      <c r="U123" s="219"/>
    </row>
    <row r="124" spans="10:21" ht="30">
      <c r="J124" s="218"/>
      <c r="K124" s="218"/>
      <c r="N124" s="219"/>
      <c r="O124" s="219"/>
      <c r="P124" s="219"/>
      <c r="Q124" s="219"/>
      <c r="R124" s="219"/>
      <c r="S124" s="219"/>
      <c r="T124" s="219"/>
      <c r="U124" s="219"/>
    </row>
    <row r="125" spans="10:21" ht="30">
      <c r="J125" s="218"/>
      <c r="K125" s="218"/>
      <c r="N125" s="219"/>
      <c r="O125" s="219"/>
      <c r="P125" s="219"/>
      <c r="Q125" s="219"/>
      <c r="R125" s="219"/>
      <c r="S125" s="219"/>
      <c r="T125" s="219"/>
      <c r="U125" s="219"/>
    </row>
    <row r="126" spans="10:21" ht="30">
      <c r="J126" s="218"/>
      <c r="K126" s="218"/>
      <c r="N126" s="219"/>
      <c r="O126" s="219"/>
      <c r="P126" s="219"/>
      <c r="Q126" s="219"/>
      <c r="R126" s="219"/>
      <c r="S126" s="219"/>
      <c r="T126" s="219"/>
      <c r="U126" s="219"/>
    </row>
    <row r="127" spans="10:21" ht="30">
      <c r="J127" s="218"/>
      <c r="K127" s="218"/>
      <c r="N127" s="219"/>
      <c r="O127" s="219"/>
      <c r="P127" s="219"/>
      <c r="Q127" s="219"/>
      <c r="R127" s="219"/>
      <c r="S127" s="219"/>
      <c r="T127" s="219"/>
      <c r="U127" s="219"/>
    </row>
    <row r="128" spans="10:21" ht="30">
      <c r="J128" s="218"/>
      <c r="K128" s="218"/>
      <c r="N128" s="219"/>
      <c r="O128" s="219"/>
      <c r="P128" s="219"/>
      <c r="Q128" s="219"/>
      <c r="R128" s="219"/>
      <c r="S128" s="219"/>
      <c r="T128" s="219"/>
      <c r="U128" s="219"/>
    </row>
    <row r="129" spans="10:21" ht="30">
      <c r="J129" s="218"/>
      <c r="K129" s="218"/>
      <c r="N129" s="219"/>
      <c r="O129" s="219"/>
      <c r="P129" s="219"/>
      <c r="Q129" s="219"/>
      <c r="R129" s="219"/>
      <c r="S129" s="219"/>
      <c r="T129" s="219"/>
      <c r="U129" s="219"/>
    </row>
    <row r="130" spans="10:21" ht="30">
      <c r="J130" s="218"/>
      <c r="K130" s="218"/>
      <c r="N130" s="219"/>
      <c r="O130" s="219"/>
      <c r="P130" s="219"/>
      <c r="Q130" s="219"/>
      <c r="R130" s="219"/>
      <c r="S130" s="219"/>
      <c r="T130" s="219"/>
      <c r="U130" s="219"/>
    </row>
    <row r="131" spans="10:21" ht="30">
      <c r="J131" s="218"/>
      <c r="K131" s="218"/>
      <c r="N131" s="219"/>
      <c r="O131" s="219"/>
      <c r="P131" s="219"/>
      <c r="Q131" s="219"/>
      <c r="R131" s="219"/>
      <c r="S131" s="219"/>
      <c r="T131" s="219"/>
      <c r="U131" s="219"/>
    </row>
    <row r="132" spans="10:21" ht="30">
      <c r="J132" s="218"/>
      <c r="K132" s="218"/>
      <c r="N132" s="219"/>
      <c r="O132" s="219"/>
      <c r="P132" s="219"/>
      <c r="Q132" s="219"/>
      <c r="R132" s="219"/>
      <c r="S132" s="219"/>
      <c r="T132" s="219"/>
      <c r="U132" s="219"/>
    </row>
    <row r="133" spans="10:21" ht="30">
      <c r="J133" s="218"/>
      <c r="K133" s="218"/>
      <c r="N133" s="219"/>
      <c r="O133" s="219"/>
      <c r="P133" s="219"/>
      <c r="Q133" s="219"/>
      <c r="R133" s="219"/>
      <c r="S133" s="219"/>
      <c r="T133" s="219"/>
      <c r="U133" s="219"/>
    </row>
    <row r="134" spans="10:21" ht="30">
      <c r="J134" s="218"/>
      <c r="K134" s="218"/>
      <c r="N134" s="219"/>
      <c r="O134" s="219"/>
      <c r="P134" s="219"/>
      <c r="Q134" s="219"/>
      <c r="R134" s="219"/>
      <c r="S134" s="219"/>
      <c r="T134" s="219"/>
      <c r="U134" s="219"/>
    </row>
    <row r="135" spans="10:21" ht="30">
      <c r="J135" s="218"/>
      <c r="K135" s="218"/>
      <c r="N135" s="219"/>
      <c r="O135" s="219"/>
      <c r="P135" s="219"/>
      <c r="Q135" s="219"/>
      <c r="R135" s="219"/>
      <c r="S135" s="219"/>
      <c r="T135" s="219"/>
      <c r="U135" s="219"/>
    </row>
    <row r="136" spans="10:21" ht="30">
      <c r="J136" s="218"/>
      <c r="K136" s="218"/>
      <c r="N136" s="219"/>
      <c r="O136" s="219"/>
      <c r="P136" s="219"/>
      <c r="Q136" s="219"/>
      <c r="R136" s="219"/>
      <c r="S136" s="219"/>
      <c r="T136" s="219"/>
      <c r="U136" s="219"/>
    </row>
    <row r="137" spans="10:21" ht="30">
      <c r="J137" s="218"/>
      <c r="K137" s="218"/>
      <c r="N137" s="219"/>
      <c r="O137" s="219"/>
      <c r="P137" s="219"/>
      <c r="Q137" s="219"/>
      <c r="R137" s="219"/>
      <c r="S137" s="219"/>
      <c r="T137" s="219"/>
      <c r="U137" s="219"/>
    </row>
    <row r="138" spans="10:21" ht="30">
      <c r="J138" s="218"/>
      <c r="K138" s="218"/>
      <c r="N138" s="219"/>
      <c r="O138" s="219"/>
      <c r="P138" s="219"/>
      <c r="Q138" s="219"/>
      <c r="R138" s="219"/>
      <c r="S138" s="219"/>
      <c r="T138" s="219"/>
      <c r="U138" s="219"/>
    </row>
    <row r="139" spans="10:21" ht="30">
      <c r="J139" s="218"/>
      <c r="K139" s="218"/>
      <c r="N139" s="219"/>
      <c r="O139" s="219"/>
      <c r="P139" s="219"/>
      <c r="Q139" s="219"/>
      <c r="R139" s="219"/>
      <c r="S139" s="219"/>
      <c r="T139" s="219"/>
      <c r="U139" s="219"/>
    </row>
    <row r="140" spans="10:21" ht="30">
      <c r="J140" s="218"/>
      <c r="K140" s="218"/>
      <c r="N140" s="219"/>
      <c r="O140" s="219"/>
      <c r="P140" s="219"/>
      <c r="Q140" s="219"/>
      <c r="R140" s="219"/>
      <c r="S140" s="219"/>
      <c r="T140" s="219"/>
      <c r="U140" s="219"/>
    </row>
    <row r="141" spans="10:21" ht="30">
      <c r="J141" s="218"/>
      <c r="K141" s="218"/>
      <c r="N141" s="219"/>
      <c r="O141" s="219"/>
      <c r="P141" s="219"/>
      <c r="Q141" s="219"/>
      <c r="R141" s="219"/>
      <c r="S141" s="219"/>
      <c r="T141" s="219"/>
      <c r="U141" s="219"/>
    </row>
    <row r="142" spans="10:21" ht="30">
      <c r="J142" s="218"/>
      <c r="K142" s="218"/>
      <c r="N142" s="219"/>
      <c r="O142" s="219"/>
      <c r="P142" s="219"/>
      <c r="Q142" s="219"/>
      <c r="R142" s="219"/>
      <c r="S142" s="219"/>
      <c r="T142" s="219"/>
      <c r="U142" s="219"/>
    </row>
    <row r="143" spans="10:21" ht="30">
      <c r="J143" s="218"/>
      <c r="K143" s="218"/>
      <c r="N143" s="219"/>
      <c r="O143" s="219"/>
      <c r="P143" s="219"/>
      <c r="Q143" s="219"/>
      <c r="R143" s="219"/>
      <c r="S143" s="219"/>
      <c r="T143" s="219"/>
      <c r="U143" s="219"/>
    </row>
    <row r="144" spans="10:21" ht="30">
      <c r="J144" s="218"/>
      <c r="K144" s="218"/>
      <c r="N144" s="219"/>
      <c r="O144" s="219"/>
      <c r="P144" s="219"/>
      <c r="Q144" s="219"/>
      <c r="R144" s="219"/>
      <c r="S144" s="219"/>
      <c r="T144" s="219"/>
      <c r="U144" s="219"/>
    </row>
    <row r="145" spans="10:21" ht="30">
      <c r="J145" s="218"/>
      <c r="K145" s="218"/>
      <c r="N145" s="219"/>
      <c r="O145" s="219"/>
      <c r="P145" s="219"/>
      <c r="Q145" s="219"/>
      <c r="R145" s="219"/>
      <c r="S145" s="219"/>
      <c r="T145" s="219"/>
      <c r="U145" s="219"/>
    </row>
    <row r="146" spans="10:21" ht="30">
      <c r="J146" s="218"/>
      <c r="K146" s="218"/>
      <c r="N146" s="219"/>
      <c r="O146" s="219"/>
      <c r="P146" s="219"/>
      <c r="Q146" s="219"/>
      <c r="R146" s="219"/>
      <c r="S146" s="219"/>
      <c r="T146" s="219"/>
      <c r="U146" s="219"/>
    </row>
    <row r="147" spans="10:21" ht="30">
      <c r="J147" s="218"/>
      <c r="K147" s="218"/>
      <c r="N147" s="219"/>
      <c r="O147" s="219"/>
      <c r="P147" s="219"/>
      <c r="Q147" s="219"/>
      <c r="R147" s="219"/>
      <c r="S147" s="219"/>
      <c r="T147" s="219"/>
      <c r="U147" s="219"/>
    </row>
    <row r="148" spans="10:21" ht="30">
      <c r="J148" s="218"/>
      <c r="K148" s="218"/>
      <c r="N148" s="219"/>
      <c r="O148" s="219"/>
      <c r="P148" s="219"/>
      <c r="Q148" s="219"/>
      <c r="R148" s="219"/>
      <c r="S148" s="219"/>
      <c r="T148" s="219"/>
      <c r="U148" s="219"/>
    </row>
    <row r="149" spans="10:21" ht="30">
      <c r="J149" s="218"/>
      <c r="K149" s="218"/>
      <c r="N149" s="219"/>
      <c r="O149" s="219"/>
      <c r="P149" s="219"/>
      <c r="Q149" s="219"/>
      <c r="R149" s="219"/>
      <c r="S149" s="219"/>
      <c r="T149" s="219"/>
      <c r="U149" s="219"/>
    </row>
    <row r="150" spans="10:21" ht="30">
      <c r="J150" s="218"/>
      <c r="K150" s="218"/>
      <c r="N150" s="219"/>
      <c r="O150" s="219"/>
      <c r="P150" s="219"/>
      <c r="Q150" s="219"/>
      <c r="R150" s="219"/>
      <c r="S150" s="219"/>
      <c r="T150" s="219"/>
      <c r="U150" s="219"/>
    </row>
    <row r="151" spans="10:21" ht="30">
      <c r="J151" s="218"/>
      <c r="K151" s="218"/>
      <c r="N151" s="219"/>
      <c r="O151" s="219"/>
      <c r="P151" s="219"/>
      <c r="Q151" s="219"/>
      <c r="R151" s="219"/>
      <c r="S151" s="219"/>
      <c r="T151" s="219"/>
      <c r="U151" s="219"/>
    </row>
    <row r="152" spans="10:21" ht="30">
      <c r="J152" s="218"/>
      <c r="K152" s="218"/>
      <c r="N152" s="219"/>
      <c r="O152" s="219"/>
      <c r="P152" s="219"/>
      <c r="Q152" s="219"/>
      <c r="R152" s="219"/>
      <c r="S152" s="219"/>
      <c r="T152" s="219"/>
      <c r="U152" s="219"/>
    </row>
    <row r="153" spans="10:21" ht="30">
      <c r="J153" s="218"/>
      <c r="K153" s="218"/>
      <c r="N153" s="219"/>
      <c r="O153" s="219"/>
      <c r="P153" s="219"/>
      <c r="Q153" s="219"/>
      <c r="R153" s="219"/>
      <c r="S153" s="219"/>
      <c r="T153" s="219"/>
      <c r="U153" s="219"/>
    </row>
    <row r="154" spans="10:21" ht="30">
      <c r="J154" s="218"/>
      <c r="K154" s="218"/>
      <c r="N154" s="219"/>
      <c r="O154" s="219"/>
      <c r="P154" s="219"/>
      <c r="Q154" s="219"/>
      <c r="R154" s="219"/>
      <c r="S154" s="219"/>
      <c r="T154" s="219"/>
      <c r="U154" s="219"/>
    </row>
    <row r="155" spans="10:21" ht="30">
      <c r="J155" s="218"/>
      <c r="K155" s="218"/>
      <c r="N155" s="219"/>
      <c r="O155" s="219"/>
      <c r="P155" s="219"/>
      <c r="Q155" s="219"/>
      <c r="R155" s="219"/>
      <c r="S155" s="219"/>
      <c r="T155" s="219"/>
      <c r="U155" s="219"/>
    </row>
    <row r="156" spans="10:21" ht="30">
      <c r="J156" s="218"/>
      <c r="K156" s="218"/>
      <c r="N156" s="219"/>
      <c r="O156" s="219"/>
      <c r="P156" s="219"/>
      <c r="Q156" s="219"/>
      <c r="R156" s="219"/>
      <c r="S156" s="219"/>
      <c r="T156" s="219"/>
      <c r="U156" s="219"/>
    </row>
    <row r="157" spans="10:21" ht="30">
      <c r="J157" s="218"/>
      <c r="K157" s="218"/>
      <c r="N157" s="219"/>
      <c r="O157" s="219"/>
      <c r="P157" s="219"/>
      <c r="Q157" s="219"/>
      <c r="R157" s="219"/>
      <c r="S157" s="219"/>
      <c r="T157" s="219"/>
      <c r="U157" s="219"/>
    </row>
    <row r="158" spans="10:21" ht="30">
      <c r="J158" s="218"/>
      <c r="K158" s="218"/>
      <c r="N158" s="219"/>
      <c r="O158" s="219"/>
      <c r="P158" s="219"/>
      <c r="Q158" s="219"/>
      <c r="R158" s="219"/>
      <c r="S158" s="219"/>
      <c r="T158" s="219"/>
      <c r="U158" s="219"/>
    </row>
    <row r="159" spans="10:21" ht="30">
      <c r="J159" s="218"/>
      <c r="K159" s="218"/>
      <c r="N159" s="219"/>
      <c r="O159" s="219"/>
      <c r="P159" s="219"/>
      <c r="Q159" s="219"/>
      <c r="R159" s="219"/>
      <c r="S159" s="219"/>
      <c r="T159" s="219"/>
      <c r="U159" s="219"/>
    </row>
    <row r="160" spans="10:21" ht="30">
      <c r="J160" s="218"/>
      <c r="K160" s="218"/>
      <c r="N160" s="219"/>
      <c r="O160" s="219"/>
      <c r="P160" s="219"/>
      <c r="Q160" s="219"/>
      <c r="R160" s="219"/>
      <c r="S160" s="219"/>
      <c r="T160" s="219"/>
      <c r="U160" s="219"/>
    </row>
    <row r="161" spans="10:21" ht="30">
      <c r="J161" s="218"/>
      <c r="K161" s="218"/>
      <c r="N161" s="219"/>
      <c r="O161" s="219"/>
      <c r="P161" s="219"/>
      <c r="Q161" s="219"/>
      <c r="R161" s="219"/>
      <c r="S161" s="219"/>
      <c r="T161" s="219"/>
      <c r="U161" s="219"/>
    </row>
    <row r="162" spans="10:21" ht="30">
      <c r="J162" s="218"/>
      <c r="K162" s="218"/>
      <c r="N162" s="219"/>
      <c r="O162" s="219"/>
      <c r="P162" s="219"/>
      <c r="Q162" s="219"/>
      <c r="R162" s="219"/>
      <c r="S162" s="219"/>
      <c r="T162" s="219"/>
      <c r="U162" s="219"/>
    </row>
    <row r="163" spans="10:21" ht="30">
      <c r="J163" s="218"/>
      <c r="K163" s="218"/>
      <c r="N163" s="219"/>
      <c r="O163" s="219"/>
      <c r="P163" s="219"/>
      <c r="Q163" s="219"/>
      <c r="R163" s="219"/>
      <c r="S163" s="219"/>
      <c r="T163" s="219"/>
      <c r="U163" s="219"/>
    </row>
    <row r="164" spans="10:21" ht="30">
      <c r="J164" s="218"/>
      <c r="K164" s="218"/>
      <c r="N164" s="219"/>
      <c r="O164" s="219"/>
      <c r="P164" s="219"/>
      <c r="Q164" s="219"/>
      <c r="R164" s="219"/>
      <c r="S164" s="219"/>
      <c r="T164" s="219"/>
      <c r="U164" s="219"/>
    </row>
    <row r="165" spans="10:21" ht="30">
      <c r="J165" s="218"/>
      <c r="K165" s="218"/>
      <c r="N165" s="219"/>
      <c r="O165" s="219"/>
      <c r="P165" s="219"/>
      <c r="Q165" s="219"/>
      <c r="R165" s="219"/>
      <c r="S165" s="219"/>
      <c r="T165" s="219"/>
      <c r="U165" s="219"/>
    </row>
    <row r="166" spans="10:21" ht="30">
      <c r="J166" s="218"/>
      <c r="K166" s="218"/>
      <c r="N166" s="219"/>
      <c r="O166" s="219"/>
      <c r="P166" s="219"/>
      <c r="Q166" s="219"/>
      <c r="R166" s="219"/>
      <c r="S166" s="219"/>
      <c r="T166" s="219"/>
      <c r="U166" s="219"/>
    </row>
    <row r="167" spans="10:21" ht="30">
      <c r="J167" s="218"/>
      <c r="K167" s="218"/>
      <c r="N167" s="219"/>
      <c r="O167" s="219"/>
      <c r="P167" s="219"/>
      <c r="Q167" s="219"/>
      <c r="R167" s="219"/>
      <c r="S167" s="219"/>
      <c r="T167" s="219"/>
      <c r="U167" s="219"/>
    </row>
    <row r="168" spans="10:21" ht="30">
      <c r="J168" s="218"/>
      <c r="K168" s="218"/>
      <c r="N168" s="219"/>
      <c r="O168" s="219"/>
      <c r="P168" s="219"/>
      <c r="Q168" s="219"/>
      <c r="R168" s="219"/>
      <c r="S168" s="219"/>
      <c r="T168" s="219"/>
      <c r="U168" s="219"/>
    </row>
    <row r="169" spans="10:21" ht="30">
      <c r="J169" s="218"/>
      <c r="K169" s="218"/>
      <c r="N169" s="219"/>
      <c r="O169" s="219"/>
      <c r="P169" s="219"/>
      <c r="Q169" s="219"/>
      <c r="R169" s="219"/>
      <c r="S169" s="219"/>
      <c r="T169" s="219"/>
      <c r="U169" s="219"/>
    </row>
    <row r="170" spans="10:21" ht="30">
      <c r="J170" s="218"/>
      <c r="K170" s="218"/>
      <c r="N170" s="219"/>
      <c r="O170" s="219"/>
      <c r="P170" s="219"/>
      <c r="Q170" s="219"/>
      <c r="R170" s="219"/>
      <c r="S170" s="219"/>
      <c r="T170" s="219"/>
      <c r="U170" s="219"/>
    </row>
    <row r="171" spans="10:21" ht="30">
      <c r="J171" s="218"/>
      <c r="K171" s="218"/>
      <c r="N171" s="219"/>
      <c r="O171" s="219"/>
      <c r="P171" s="219"/>
      <c r="Q171" s="219"/>
      <c r="R171" s="219"/>
      <c r="S171" s="219"/>
      <c r="T171" s="219"/>
      <c r="U171" s="219"/>
    </row>
    <row r="172" spans="10:21" ht="30">
      <c r="J172" s="218"/>
      <c r="K172" s="218"/>
      <c r="N172" s="219"/>
      <c r="O172" s="219"/>
      <c r="P172" s="219"/>
      <c r="Q172" s="219"/>
      <c r="R172" s="219"/>
      <c r="S172" s="219"/>
      <c r="T172" s="219"/>
      <c r="U172" s="219"/>
    </row>
    <row r="173" spans="14:21" ht="21">
      <c r="N173" s="219"/>
      <c r="O173" s="219"/>
      <c r="P173" s="219"/>
      <c r="Q173" s="219"/>
      <c r="R173" s="219"/>
      <c r="S173" s="219"/>
      <c r="T173" s="219"/>
      <c r="U173" s="219"/>
    </row>
    <row r="174" spans="14:21" ht="21">
      <c r="N174" s="219"/>
      <c r="O174" s="219"/>
      <c r="P174" s="219"/>
      <c r="Q174" s="219"/>
      <c r="R174" s="219"/>
      <c r="S174" s="219"/>
      <c r="T174" s="219"/>
      <c r="U174" s="219"/>
    </row>
    <row r="175" spans="14:21" ht="21">
      <c r="N175" s="219"/>
      <c r="O175" s="219"/>
      <c r="P175" s="219"/>
      <c r="Q175" s="219"/>
      <c r="R175" s="219"/>
      <c r="S175" s="219"/>
      <c r="T175" s="219"/>
      <c r="U175" s="219"/>
    </row>
    <row r="176" spans="14:21" ht="21">
      <c r="N176" s="219"/>
      <c r="O176" s="219"/>
      <c r="P176" s="219"/>
      <c r="Q176" s="219"/>
      <c r="R176" s="219"/>
      <c r="S176" s="219"/>
      <c r="T176" s="219"/>
      <c r="U176" s="219"/>
    </row>
    <row r="177" spans="14:21" ht="21">
      <c r="N177" s="219"/>
      <c r="O177" s="219"/>
      <c r="P177" s="219"/>
      <c r="Q177" s="219"/>
      <c r="R177" s="219"/>
      <c r="S177" s="219"/>
      <c r="T177" s="219"/>
      <c r="U177" s="219"/>
    </row>
    <row r="178" spans="14:21" ht="21">
      <c r="N178" s="219"/>
      <c r="O178" s="219"/>
      <c r="P178" s="219"/>
      <c r="Q178" s="219"/>
      <c r="R178" s="219"/>
      <c r="S178" s="219"/>
      <c r="T178" s="219"/>
      <c r="U178" s="219"/>
    </row>
    <row r="179" spans="14:21" ht="21">
      <c r="N179" s="219"/>
      <c r="O179" s="219"/>
      <c r="P179" s="219"/>
      <c r="Q179" s="219"/>
      <c r="R179" s="219"/>
      <c r="S179" s="219"/>
      <c r="T179" s="219"/>
      <c r="U179" s="219"/>
    </row>
    <row r="180" spans="14:21" ht="21">
      <c r="N180" s="219"/>
      <c r="O180" s="219"/>
      <c r="P180" s="219"/>
      <c r="Q180" s="219"/>
      <c r="R180" s="219"/>
      <c r="S180" s="219"/>
      <c r="T180" s="219"/>
      <c r="U180" s="219"/>
    </row>
    <row r="181" spans="14:21" ht="21">
      <c r="N181" s="219"/>
      <c r="O181" s="219"/>
      <c r="P181" s="219"/>
      <c r="Q181" s="219"/>
      <c r="R181" s="219"/>
      <c r="S181" s="219"/>
      <c r="T181" s="219"/>
      <c r="U181" s="219"/>
    </row>
    <row r="182" spans="14:21" ht="21">
      <c r="N182" s="219"/>
      <c r="O182" s="219"/>
      <c r="P182" s="219"/>
      <c r="Q182" s="219"/>
      <c r="R182" s="219"/>
      <c r="S182" s="219"/>
      <c r="T182" s="219"/>
      <c r="U182" s="219"/>
    </row>
    <row r="183" spans="14:21" ht="21">
      <c r="N183" s="219"/>
      <c r="O183" s="219"/>
      <c r="P183" s="219"/>
      <c r="Q183" s="219"/>
      <c r="R183" s="219"/>
      <c r="S183" s="219"/>
      <c r="T183" s="219"/>
      <c r="U183" s="219"/>
    </row>
    <row r="184" spans="14:21" ht="21">
      <c r="N184" s="219"/>
      <c r="O184" s="219"/>
      <c r="P184" s="219"/>
      <c r="Q184" s="219"/>
      <c r="R184" s="219"/>
      <c r="S184" s="219"/>
      <c r="T184" s="219"/>
      <c r="U184" s="219"/>
    </row>
    <row r="185" spans="14:21" ht="21">
      <c r="N185" s="219"/>
      <c r="O185" s="219"/>
      <c r="P185" s="219"/>
      <c r="Q185" s="219"/>
      <c r="R185" s="219"/>
      <c r="S185" s="219"/>
      <c r="T185" s="219"/>
      <c r="U185" s="219"/>
    </row>
    <row r="186" spans="14:21" ht="21">
      <c r="N186" s="219"/>
      <c r="O186" s="219"/>
      <c r="P186" s="219"/>
      <c r="Q186" s="219"/>
      <c r="R186" s="219"/>
      <c r="S186" s="219"/>
      <c r="T186" s="219"/>
      <c r="U186" s="219"/>
    </row>
    <row r="187" spans="14:21" ht="21">
      <c r="N187" s="219"/>
      <c r="O187" s="219"/>
      <c r="P187" s="219"/>
      <c r="Q187" s="219"/>
      <c r="R187" s="219"/>
      <c r="S187" s="219"/>
      <c r="T187" s="219"/>
      <c r="U187" s="219"/>
    </row>
    <row r="188" spans="14:21" ht="21">
      <c r="N188" s="219"/>
      <c r="O188" s="219"/>
      <c r="P188" s="219"/>
      <c r="Q188" s="219"/>
      <c r="R188" s="219"/>
      <c r="S188" s="219"/>
      <c r="T188" s="219"/>
      <c r="U188" s="219"/>
    </row>
    <row r="189" spans="14:21" ht="21">
      <c r="N189" s="219"/>
      <c r="O189" s="219"/>
      <c r="P189" s="219"/>
      <c r="Q189" s="219"/>
      <c r="R189" s="219"/>
      <c r="S189" s="219"/>
      <c r="T189" s="219"/>
      <c r="U189" s="219"/>
    </row>
    <row r="190" spans="14:21" ht="21">
      <c r="N190" s="219"/>
      <c r="O190" s="219"/>
      <c r="P190" s="219"/>
      <c r="Q190" s="219"/>
      <c r="R190" s="219"/>
      <c r="S190" s="219"/>
      <c r="T190" s="219"/>
      <c r="U190" s="219"/>
    </row>
    <row r="191" spans="14:21" ht="21">
      <c r="N191" s="219"/>
      <c r="O191" s="219"/>
      <c r="P191" s="219"/>
      <c r="Q191" s="219"/>
      <c r="R191" s="219"/>
      <c r="S191" s="219"/>
      <c r="T191" s="219"/>
      <c r="U191" s="219"/>
    </row>
    <row r="192" spans="14:21" ht="21">
      <c r="N192" s="219"/>
      <c r="O192" s="219"/>
      <c r="P192" s="219"/>
      <c r="Q192" s="219"/>
      <c r="R192" s="219"/>
      <c r="S192" s="219"/>
      <c r="T192" s="219"/>
      <c r="U192" s="219"/>
    </row>
    <row r="193" spans="14:21" ht="21">
      <c r="N193" s="219"/>
      <c r="O193" s="219"/>
      <c r="P193" s="219"/>
      <c r="Q193" s="219"/>
      <c r="R193" s="219"/>
      <c r="S193" s="219"/>
      <c r="T193" s="219"/>
      <c r="U193" s="219"/>
    </row>
    <row r="194" spans="14:21" ht="21">
      <c r="N194" s="219"/>
      <c r="O194" s="219"/>
      <c r="P194" s="219"/>
      <c r="Q194" s="219"/>
      <c r="R194" s="219"/>
      <c r="S194" s="219"/>
      <c r="T194" s="219"/>
      <c r="U194" s="219"/>
    </row>
    <row r="195" spans="14:21" ht="21">
      <c r="N195" s="219"/>
      <c r="O195" s="219"/>
      <c r="P195" s="219"/>
      <c r="Q195" s="219"/>
      <c r="R195" s="219"/>
      <c r="S195" s="219"/>
      <c r="T195" s="219"/>
      <c r="U195" s="219"/>
    </row>
    <row r="196" spans="14:21" ht="21">
      <c r="N196" s="219"/>
      <c r="O196" s="219"/>
      <c r="P196" s="219"/>
      <c r="Q196" s="219"/>
      <c r="R196" s="219"/>
      <c r="S196" s="219"/>
      <c r="T196" s="219"/>
      <c r="U196" s="219"/>
    </row>
    <row r="197" spans="14:21" ht="21">
      <c r="N197" s="219"/>
      <c r="O197" s="219"/>
      <c r="P197" s="219"/>
      <c r="Q197" s="219"/>
      <c r="R197" s="219"/>
      <c r="S197" s="219"/>
      <c r="T197" s="219"/>
      <c r="U197" s="219"/>
    </row>
    <row r="198" spans="14:21" ht="21">
      <c r="N198" s="219"/>
      <c r="O198" s="219"/>
      <c r="P198" s="219"/>
      <c r="Q198" s="219"/>
      <c r="R198" s="219"/>
      <c r="S198" s="219"/>
      <c r="T198" s="219"/>
      <c r="U198" s="219"/>
    </row>
    <row r="199" spans="14:21" ht="21">
      <c r="N199" s="219"/>
      <c r="O199" s="219"/>
      <c r="P199" s="219"/>
      <c r="Q199" s="219"/>
      <c r="R199" s="219"/>
      <c r="S199" s="219"/>
      <c r="T199" s="219"/>
      <c r="U199" s="219"/>
    </row>
    <row r="200" spans="14:21" ht="21">
      <c r="N200" s="219"/>
      <c r="O200" s="219"/>
      <c r="P200" s="219"/>
      <c r="Q200" s="219"/>
      <c r="R200" s="219"/>
      <c r="S200" s="219"/>
      <c r="T200" s="219"/>
      <c r="U200" s="219"/>
    </row>
    <row r="201" spans="14:21" ht="21">
      <c r="N201" s="219"/>
      <c r="O201" s="219"/>
      <c r="P201" s="219"/>
      <c r="Q201" s="219"/>
      <c r="R201" s="219"/>
      <c r="S201" s="219"/>
      <c r="T201" s="219"/>
      <c r="U201" s="219"/>
    </row>
    <row r="202" spans="14:21" ht="21">
      <c r="N202" s="219"/>
      <c r="O202" s="219"/>
      <c r="P202" s="219"/>
      <c r="Q202" s="219"/>
      <c r="R202" s="219"/>
      <c r="S202" s="219"/>
      <c r="T202" s="219"/>
      <c r="U202" s="219"/>
    </row>
    <row r="203" spans="14:21" ht="21">
      <c r="N203" s="219"/>
      <c r="O203" s="219"/>
      <c r="P203" s="219"/>
      <c r="Q203" s="219"/>
      <c r="R203" s="219"/>
      <c r="S203" s="219"/>
      <c r="T203" s="219"/>
      <c r="U203" s="219"/>
    </row>
    <row r="204" spans="14:21" ht="21">
      <c r="N204" s="219"/>
      <c r="O204" s="219"/>
      <c r="P204" s="219"/>
      <c r="Q204" s="219"/>
      <c r="R204" s="219"/>
      <c r="S204" s="219"/>
      <c r="T204" s="219"/>
      <c r="U204" s="219"/>
    </row>
    <row r="205" spans="14:21" ht="21">
      <c r="N205" s="219"/>
      <c r="O205" s="219"/>
      <c r="P205" s="219"/>
      <c r="Q205" s="219"/>
      <c r="R205" s="219"/>
      <c r="S205" s="219"/>
      <c r="T205" s="219"/>
      <c r="U205" s="219"/>
    </row>
    <row r="206" spans="14:21" ht="21">
      <c r="N206" s="219"/>
      <c r="O206" s="219"/>
      <c r="P206" s="219"/>
      <c r="Q206" s="219"/>
      <c r="R206" s="219"/>
      <c r="S206" s="219"/>
      <c r="T206" s="219"/>
      <c r="U206" s="219"/>
    </row>
    <row r="207" spans="14:21" ht="21">
      <c r="N207" s="219"/>
      <c r="O207" s="219"/>
      <c r="P207" s="219"/>
      <c r="Q207" s="219"/>
      <c r="R207" s="219"/>
      <c r="S207" s="219"/>
      <c r="T207" s="219"/>
      <c r="U207" s="219"/>
    </row>
    <row r="208" spans="14:21" ht="21">
      <c r="N208" s="219"/>
      <c r="O208" s="219"/>
      <c r="P208" s="219"/>
      <c r="Q208" s="219"/>
      <c r="R208" s="219"/>
      <c r="S208" s="219"/>
      <c r="T208" s="219"/>
      <c r="U208" s="219"/>
    </row>
    <row r="209" spans="14:21" ht="21">
      <c r="N209" s="219"/>
      <c r="O209" s="219"/>
      <c r="P209" s="219"/>
      <c r="Q209" s="219"/>
      <c r="R209" s="219"/>
      <c r="S209" s="219"/>
      <c r="T209" s="219"/>
      <c r="U209" s="219"/>
    </row>
    <row r="210" spans="14:21" ht="21">
      <c r="N210" s="219"/>
      <c r="O210" s="219"/>
      <c r="P210" s="219"/>
      <c r="Q210" s="219"/>
      <c r="R210" s="219"/>
      <c r="S210" s="219"/>
      <c r="T210" s="219"/>
      <c r="U210" s="219"/>
    </row>
    <row r="211" spans="14:21" ht="21">
      <c r="N211" s="219"/>
      <c r="O211" s="219"/>
      <c r="P211" s="219"/>
      <c r="Q211" s="219"/>
      <c r="R211" s="219"/>
      <c r="S211" s="219"/>
      <c r="T211" s="219"/>
      <c r="U211" s="219"/>
    </row>
    <row r="212" spans="14:21" ht="21">
      <c r="N212" s="219"/>
      <c r="O212" s="219"/>
      <c r="P212" s="219"/>
      <c r="Q212" s="219"/>
      <c r="R212" s="219"/>
      <c r="S212" s="219"/>
      <c r="T212" s="219"/>
      <c r="U212" s="219"/>
    </row>
    <row r="213" spans="14:21" ht="21">
      <c r="N213" s="219"/>
      <c r="O213" s="219"/>
      <c r="P213" s="219"/>
      <c r="Q213" s="219"/>
      <c r="R213" s="219"/>
      <c r="S213" s="219"/>
      <c r="T213" s="219"/>
      <c r="U213" s="219"/>
    </row>
  </sheetData>
  <sheetProtection/>
  <mergeCells count="28">
    <mergeCell ref="E5:H5"/>
    <mergeCell ref="I5:J5"/>
    <mergeCell ref="P7:T7"/>
    <mergeCell ref="B14:D14"/>
    <mergeCell ref="G14:J15"/>
    <mergeCell ref="K14:K15"/>
    <mergeCell ref="L14:L15"/>
    <mergeCell ref="H1:L1"/>
    <mergeCell ref="H2:H3"/>
    <mergeCell ref="C4:D4"/>
    <mergeCell ref="E4:H4"/>
    <mergeCell ref="C5:D5"/>
    <mergeCell ref="K28:L28"/>
    <mergeCell ref="G29:I29"/>
    <mergeCell ref="B7:D7"/>
    <mergeCell ref="G7:J8"/>
    <mergeCell ref="K7:K8"/>
    <mergeCell ref="L7:L8"/>
    <mergeCell ref="K29:L29"/>
    <mergeCell ref="A30:L30"/>
    <mergeCell ref="B21:D21"/>
    <mergeCell ref="G21:J22"/>
    <mergeCell ref="K21:K22"/>
    <mergeCell ref="L21:L22"/>
    <mergeCell ref="A27:B29"/>
    <mergeCell ref="C27:D27"/>
    <mergeCell ref="K27:L27"/>
    <mergeCell ref="G28:I28"/>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U9 U23">
    <cfRule type="expression" priority="3" dxfId="3" stopIfTrue="1">
      <formula>T10&lt;&gt;U9</formula>
    </cfRule>
  </conditionalFormatting>
  <conditionalFormatting sqref="T10">
    <cfRule type="expression" priority="4" dxfId="3" stopIfTrue="1">
      <formula>$T$10&lt;&gt;$U$9</formula>
    </cfRule>
  </conditionalFormatting>
  <conditionalFormatting sqref="T11 V9">
    <cfRule type="expression" priority="5" dxfId="5" stopIfTrue="1">
      <formula>$V$9&lt;&gt;$T$11</formula>
    </cfRule>
  </conditionalFormatting>
  <conditionalFormatting sqref="W9 T12:T13">
    <cfRule type="expression" priority="6" dxfId="4" stopIfTrue="1">
      <formula>$W$9&lt;&gt;$T$12</formula>
    </cfRule>
  </conditionalFormatting>
  <conditionalFormatting sqref="U11 V10">
    <cfRule type="expression" priority="7" dxfId="2" stopIfTrue="1">
      <formula>$V$10&lt;&gt;$U$11</formula>
    </cfRule>
  </conditionalFormatting>
  <conditionalFormatting sqref="U12:U13 W10">
    <cfRule type="expression" priority="8" dxfId="1" stopIfTrue="1">
      <formula>$W$10&lt;&gt;$U$12</formula>
    </cfRule>
  </conditionalFormatting>
  <conditionalFormatting sqref="W11 V12:V13">
    <cfRule type="expression" priority="9" dxfId="0" stopIfTrue="1">
      <formula>$W$11&lt;&gt;$V$12</formula>
    </cfRule>
  </conditionalFormatting>
  <conditionalFormatting sqref="U16 T17">
    <cfRule type="expression" priority="10" dxfId="3" stopIfTrue="1">
      <formula>$T$17&lt;&gt;$U$16</formula>
    </cfRule>
  </conditionalFormatting>
  <conditionalFormatting sqref="V16 T18">
    <cfRule type="expression" priority="11" dxfId="5" stopIfTrue="1">
      <formula>$V$16&lt;&gt;$T$18</formula>
    </cfRule>
  </conditionalFormatting>
  <conditionalFormatting sqref="W16 T19:T20">
    <cfRule type="expression" priority="12" dxfId="4" stopIfTrue="1">
      <formula>$W$16&lt;&gt;$T$19</formula>
    </cfRule>
  </conditionalFormatting>
  <conditionalFormatting sqref="V17 U18">
    <cfRule type="expression" priority="13" dxfId="2" stopIfTrue="1">
      <formula>$V$17&lt;&gt;$U$18</formula>
    </cfRule>
  </conditionalFormatting>
  <conditionalFormatting sqref="W17 U19:U20">
    <cfRule type="expression" priority="14" dxfId="1" stopIfTrue="1">
      <formula>$W$17&lt;&gt;$U$19</formula>
    </cfRule>
  </conditionalFormatting>
  <conditionalFormatting sqref="W18 V19:V20">
    <cfRule type="expression" priority="15" dxfId="0" stopIfTrue="1">
      <formula>$W$18&lt;&gt;$V$19</formula>
    </cfRule>
  </conditionalFormatting>
  <conditionalFormatting sqref="V23 T25">
    <cfRule type="expression" priority="16" dxfId="5" stopIfTrue="1">
      <formula>$V$23&lt;&gt;$T$25</formula>
    </cfRule>
  </conditionalFormatting>
  <conditionalFormatting sqref="W23 T26">
    <cfRule type="expression" priority="17" dxfId="4" stopIfTrue="1">
      <formula>$W$23&lt;&gt;$T$26</formula>
    </cfRule>
  </conditionalFormatting>
  <conditionalFormatting sqref="T24">
    <cfRule type="expression" priority="18" dxfId="3" stopIfTrue="1">
      <formula>U23&lt;&gt;T24</formula>
    </cfRule>
  </conditionalFormatting>
  <conditionalFormatting sqref="V24 U25">
    <cfRule type="expression" priority="19" dxfId="2" stopIfTrue="1">
      <formula>$V$24&lt;&gt;$U$25</formula>
    </cfRule>
  </conditionalFormatting>
  <conditionalFormatting sqref="W24 U26">
    <cfRule type="expression" priority="20" dxfId="1" stopIfTrue="1">
      <formula>$W$24&lt;&gt;$U$26</formula>
    </cfRule>
  </conditionalFormatting>
  <conditionalFormatting sqref="W25 V26">
    <cfRule type="expression" priority="21" dxfId="0" stopIfTrue="1">
      <formula>$W$25&lt;&gt;$V$26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ANJA_REGENT</dc:creator>
  <cp:keywords/>
  <dc:description/>
  <cp:lastModifiedBy>HP</cp:lastModifiedBy>
  <cp:lastPrinted>2023-05-19T08:32:47Z</cp:lastPrinted>
  <dcterms:created xsi:type="dcterms:W3CDTF">2008-07-23T14:59:45Z</dcterms:created>
  <dcterms:modified xsi:type="dcterms:W3CDTF">2023-05-21T16:16:25Z</dcterms:modified>
  <cp:category/>
  <cp:version/>
  <cp:contentType/>
  <cp:contentStatus/>
</cp:coreProperties>
</file>