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28" yWindow="65428" windowWidth="23256" windowHeight="12456" activeTab="2"/>
  </bookViews>
  <sheets>
    <sheet name="DEČKI TENIS 10" sheetId="7" r:id="rId1"/>
    <sheet name="DEKLICE TENIS 10" sheetId="8" r:id="rId2"/>
    <sheet name="11 LET-DEČKI-RR+FIN" sheetId="10" r:id="rId3"/>
    <sheet name="DEKLICE TENIS 11" sheetId="9" r:id="rId4"/>
    <sheet name="MIDI DEČKI RR-A-C" sheetId="1" r:id="rId5"/>
    <sheet name="MIDI DEČKI RR-D" sheetId="2" r:id="rId6"/>
    <sheet name="DEČKI - MIDI TENIS" sheetId="3" r:id="rId7"/>
    <sheet name="ž MIDI RR  A-B" sheetId="4" r:id="rId8"/>
    <sheet name="DEKLICE - MIDI TENIS" sheetId="5" r:id="rId9"/>
    <sheet name="MINI TENIS " sheetId="6" r:id="rId10"/>
  </sheets>
  <externalReferences>
    <externalReference r:id="rId13"/>
    <externalReference r:id="rId14"/>
    <externalReference r:id="rId15"/>
    <externalReference r:id="rId16"/>
  </externalReferences>
  <definedNames>
    <definedName name="_Order1" hidden="1">255</definedName>
    <definedName name="A" localSheetId="6">#REF!</definedName>
    <definedName name="A" localSheetId="0">#REF!</definedName>
    <definedName name="A" localSheetId="8">#REF!</definedName>
    <definedName name="A" localSheetId="1">#REF!</definedName>
    <definedName name="A" localSheetId="3">#REF!</definedName>
    <definedName name="A" localSheetId="5">#REF!</definedName>
    <definedName name="A" localSheetId="9">#REF!</definedName>
    <definedName name="A" localSheetId="7">#REF!</definedName>
    <definedName name="A">#REF!</definedName>
    <definedName name="B" localSheetId="6">#REF!</definedName>
    <definedName name="B" localSheetId="0">#REF!</definedName>
    <definedName name="B" localSheetId="8">#REF!</definedName>
    <definedName name="B" localSheetId="1">#REF!</definedName>
    <definedName name="B" localSheetId="3">#REF!</definedName>
    <definedName name="B" localSheetId="5">#REF!</definedName>
    <definedName name="B" localSheetId="9">#REF!</definedName>
    <definedName name="B" localSheetId="7">#REF!</definedName>
    <definedName name="B">#REF!</definedName>
    <definedName name="BORUT" localSheetId="0">#REF!</definedName>
    <definedName name="BORUT" localSheetId="3">#REF!</definedName>
    <definedName name="BORUT" localSheetId="7">#REF!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'11 LET-DEČKI-RR+FIN'!$A$1:$L$34</definedName>
    <definedName name="_xlnm.Print_Area" localSheetId="4">'MIDI DEČKI RR-A-C'!$A$1:$L$29</definedName>
    <definedName name="_xlnm.Print_Area" localSheetId="5">'MIDI DEČKI RR-D'!$A$1:$L$30</definedName>
    <definedName name="_xlnm.Print_Area" localSheetId="9">'MINI TENIS '!$A$1:$L$29</definedName>
    <definedName name="_xlnm.Print_Area" localSheetId="7">'ž MIDI RR  A-B'!$A$1:$L$29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6.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<sst xmlns="http://schemas.openxmlformats.org/spreadsheetml/2006/main" count="806" uniqueCount="212">
  <si>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</si>
  <si>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</si>
  <si>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</si>
  <si>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</si>
  <si>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</si>
  <si>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</si>
  <si>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</si>
  <si>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t>
  </si>
  <si>
    <t>število zmag</t>
  </si>
  <si>
    <t>vrstni red</t>
  </si>
  <si>
    <t>Tabela za izračun točk</t>
  </si>
  <si>
    <t>šifra</t>
  </si>
  <si>
    <t>priimek</t>
  </si>
  <si>
    <t>ime</t>
  </si>
  <si>
    <t>klub</t>
  </si>
  <si>
    <t>skupaj točk</t>
  </si>
  <si>
    <t xml:space="preserve">skupina: B </t>
  </si>
  <si>
    <t>skupina C</t>
  </si>
  <si>
    <t>vodja tekmovanja:</t>
  </si>
  <si>
    <t>podpis:</t>
  </si>
  <si>
    <t>vrstni red igranja po skupinah:</t>
  </si>
  <si>
    <t>vrhovni sodnik:</t>
  </si>
  <si>
    <t>1 : 4  *  2 : 3  *  1 : 2  *  3 : 4  *  1 : 3  *  2 : 4</t>
  </si>
  <si>
    <t>predstavnik igralcev:</t>
  </si>
  <si>
    <t xml:space="preserve">skupina: D  </t>
  </si>
  <si>
    <t xml:space="preserve">skupina: E  </t>
  </si>
  <si>
    <t xml:space="preserve">skupina: F  </t>
  </si>
  <si>
    <t>OP 8-11</t>
  </si>
  <si>
    <t>GLAVNI TURNIR</t>
  </si>
  <si>
    <t/>
  </si>
  <si>
    <t>DEČKI - MIDI TENIS</t>
  </si>
  <si>
    <t>vrsta turnirja</t>
  </si>
  <si>
    <t>rang turnirja</t>
  </si>
  <si>
    <t>vodja tekmovanja</t>
  </si>
  <si>
    <t>št.igralcev</t>
  </si>
  <si>
    <t>vrhovni  sodnik</t>
  </si>
  <si>
    <t>ANJA REGENT</t>
  </si>
  <si>
    <t>status</t>
  </si>
  <si>
    <t>2. kolo</t>
  </si>
  <si>
    <t>polfinale</t>
  </si>
  <si>
    <t>finale</t>
  </si>
  <si>
    <t>zmagovalec/ka</t>
  </si>
  <si>
    <t>A1</t>
  </si>
  <si>
    <t>C2</t>
  </si>
  <si>
    <t>B2</t>
  </si>
  <si>
    <t>D1</t>
  </si>
  <si>
    <t>C1</t>
  </si>
  <si>
    <t>A2</t>
  </si>
  <si>
    <t>D2</t>
  </si>
  <si>
    <t>B1</t>
  </si>
  <si>
    <t>število igralk:</t>
  </si>
  <si>
    <t xml:space="preserve">skupina: A </t>
  </si>
  <si>
    <t>skupina: B</t>
  </si>
  <si>
    <t>predstavnica igralk:</t>
  </si>
  <si>
    <t>DEKLICE - MIDI TENIS</t>
  </si>
  <si>
    <t>Anja Regent</t>
  </si>
  <si>
    <t>20</t>
  </si>
  <si>
    <t xml:space="preserve">02 </t>
  </si>
  <si>
    <t>02</t>
  </si>
  <si>
    <t>12</t>
  </si>
  <si>
    <t>21</t>
  </si>
  <si>
    <t>2</t>
  </si>
  <si>
    <t>TOMŠIČ ERIK</t>
  </si>
  <si>
    <t>SATLER BENJAMIN</t>
  </si>
  <si>
    <t>SLEVEC IZAK</t>
  </si>
  <si>
    <t>VUKOVIČ NIKOLAJ</t>
  </si>
  <si>
    <t>ŠKRBEC ERIK</t>
  </si>
  <si>
    <t>STANOJEVIČ JAN</t>
  </si>
  <si>
    <t>ZABUKOVEC TINE</t>
  </si>
  <si>
    <t>ŠKETAKO VAL</t>
  </si>
  <si>
    <t>LOVŠIN AJDA</t>
  </si>
  <si>
    <t>SAVIČIČ NIKOLINA</t>
  </si>
  <si>
    <t>MARINČIČ MOŽE MILA</t>
  </si>
  <si>
    <t>BODIROŽA LANA</t>
  </si>
  <si>
    <t>OLUP ZOJA</t>
  </si>
  <si>
    <t>HOČEVAR ELA</t>
  </si>
  <si>
    <t>MARINOVIČ TEO</t>
  </si>
  <si>
    <t>BAIER KEVIN</t>
  </si>
  <si>
    <t>HOČEVAR MATIJA</t>
  </si>
  <si>
    <t>GNIDOVEC VID</t>
  </si>
  <si>
    <t>VELIČEVIČ LIAM</t>
  </si>
  <si>
    <t>skupina:   DEČKI</t>
  </si>
  <si>
    <t>BAIER</t>
  </si>
  <si>
    <t>Kevin</t>
  </si>
  <si>
    <t>skupina:   DEKLICE</t>
  </si>
  <si>
    <t>10 P</t>
  </si>
  <si>
    <t>01 P</t>
  </si>
  <si>
    <t>P</t>
  </si>
  <si>
    <t>PROSTO</t>
  </si>
  <si>
    <t>OP 8 - 11 LET TK KRKA OTOČEC</t>
  </si>
  <si>
    <t xml:space="preserve">DEČKI TENIS 10 </t>
  </si>
  <si>
    <t>OP 8-11 LET</t>
  </si>
  <si>
    <t>3</t>
  </si>
  <si>
    <t>4</t>
  </si>
  <si>
    <t>5</t>
  </si>
  <si>
    <t>6</t>
  </si>
  <si>
    <t>7</t>
  </si>
  <si>
    <t>8</t>
  </si>
  <si>
    <t>9</t>
  </si>
  <si>
    <t>10</t>
  </si>
  <si>
    <t>11</t>
  </si>
  <si>
    <t>13</t>
  </si>
  <si>
    <t>14</t>
  </si>
  <si>
    <t>15</t>
  </si>
  <si>
    <t>16</t>
  </si>
  <si>
    <t>18</t>
  </si>
  <si>
    <t>19</t>
  </si>
  <si>
    <t>22</t>
  </si>
  <si>
    <t>23</t>
  </si>
  <si>
    <t>24</t>
  </si>
  <si>
    <t>25</t>
  </si>
  <si>
    <t>26</t>
  </si>
  <si>
    <t>27</t>
  </si>
  <si>
    <t>28</t>
  </si>
  <si>
    <t>29</t>
  </si>
  <si>
    <t>30</t>
  </si>
  <si>
    <t>31</t>
  </si>
  <si>
    <t>32</t>
  </si>
  <si>
    <t>STANOJEVIČ LAN</t>
  </si>
  <si>
    <t>BERENDIJAŠ BOR</t>
  </si>
  <si>
    <t>SMEJ TIM</t>
  </si>
  <si>
    <t>ŠIMONKA ALEKSANDER</t>
  </si>
  <si>
    <t>JURAK MIHA</t>
  </si>
  <si>
    <t>ZORENČ NIK</t>
  </si>
  <si>
    <t>OZMEC VAL</t>
  </si>
  <si>
    <t>MOŽE METOD</t>
  </si>
  <si>
    <t>JURIČ JURE</t>
  </si>
  <si>
    <t>NOVAKOVIČ STEFAN</t>
  </si>
  <si>
    <t>ŽIHER MAKS</t>
  </si>
  <si>
    <t>SELIŠKAR SVIT</t>
  </si>
  <si>
    <t>ŠIMONKA</t>
  </si>
  <si>
    <t>42</t>
  </si>
  <si>
    <t>62</t>
  </si>
  <si>
    <t>61</t>
  </si>
  <si>
    <t>64</t>
  </si>
  <si>
    <t>63</t>
  </si>
  <si>
    <t>60</t>
  </si>
  <si>
    <t>STANOJEVIČ</t>
  </si>
  <si>
    <t>SMEJ</t>
  </si>
  <si>
    <t>40</t>
  </si>
  <si>
    <t>75</t>
  </si>
  <si>
    <t>54(6)</t>
  </si>
  <si>
    <t>JURAK</t>
  </si>
  <si>
    <t xml:space="preserve">DEKLICE TENIS 10 </t>
  </si>
  <si>
    <t>KAZIC LINA</t>
  </si>
  <si>
    <t>CIMERMAN HEIDI</t>
  </si>
  <si>
    <t>ARSIČ NAJA</t>
  </si>
  <si>
    <t>ČAMDŽIČ ZARA</t>
  </si>
  <si>
    <t>KAZIČ TIA</t>
  </si>
  <si>
    <t>CIMERMAN</t>
  </si>
  <si>
    <t>HOČEVAR</t>
  </si>
  <si>
    <t>ARSIČ NAJAS</t>
  </si>
  <si>
    <t>ARSIČ</t>
  </si>
  <si>
    <t>KAZIČ T.</t>
  </si>
  <si>
    <t xml:space="preserve">DEKLICE TENIS 11 </t>
  </si>
  <si>
    <t>SARHATLIČ</t>
  </si>
  <si>
    <t>LINA</t>
  </si>
  <si>
    <t>OTOČE</t>
  </si>
  <si>
    <t>VONČINA</t>
  </si>
  <si>
    <t>KARILINA</t>
  </si>
  <si>
    <t>ŠDLTA</t>
  </si>
  <si>
    <t>VRBETIČ</t>
  </si>
  <si>
    <t>LARA</t>
  </si>
  <si>
    <t>KOČEV</t>
  </si>
  <si>
    <t>ZRNIČ</t>
  </si>
  <si>
    <t>NIKOL</t>
  </si>
  <si>
    <t>KOPER</t>
  </si>
  <si>
    <t>LOVŠIN</t>
  </si>
  <si>
    <t>ZARA</t>
  </si>
  <si>
    <t>MAJA</t>
  </si>
  <si>
    <t>ČAMDŽIČ</t>
  </si>
  <si>
    <t>TOPTEN</t>
  </si>
  <si>
    <t>CESAR</t>
  </si>
  <si>
    <t>MELANI</t>
  </si>
  <si>
    <t>KNIFIC</t>
  </si>
  <si>
    <t>KAJA</t>
  </si>
  <si>
    <t>TR-KR</t>
  </si>
  <si>
    <t>ABRAMOVIČ</t>
  </si>
  <si>
    <t>TARA</t>
  </si>
  <si>
    <t>KOČE</t>
  </si>
  <si>
    <t>STRNAD</t>
  </si>
  <si>
    <t>VAL</t>
  </si>
  <si>
    <t>TABRE</t>
  </si>
  <si>
    <t>TRAMTE</t>
  </si>
  <si>
    <t>NEJC</t>
  </si>
  <si>
    <t>ŽEROVNIK</t>
  </si>
  <si>
    <t>ETIENNE</t>
  </si>
  <si>
    <t>CTA</t>
  </si>
  <si>
    <t>KRET</t>
  </si>
  <si>
    <t>MAX</t>
  </si>
  <si>
    <t>RAVNE</t>
  </si>
  <si>
    <t>MEDIC</t>
  </si>
  <si>
    <t>MARCEL</t>
  </si>
  <si>
    <t>MAXLJ</t>
  </si>
  <si>
    <t>ALEXANDER</t>
  </si>
  <si>
    <t>TK-CC</t>
  </si>
  <si>
    <t>06</t>
  </si>
  <si>
    <t>FINALNI DEL</t>
  </si>
  <si>
    <t>A3</t>
  </si>
  <si>
    <t>B3</t>
  </si>
  <si>
    <t>EVGENIJA BURGER</t>
  </si>
  <si>
    <t>DEČKI DO 11 LET</t>
  </si>
  <si>
    <t xml:space="preserve">STRNAD VAL  </t>
  </si>
  <si>
    <t>KRET MAX</t>
  </si>
  <si>
    <t>41</t>
  </si>
  <si>
    <t>36</t>
  </si>
  <si>
    <t>ŽEROVNIK ETIENNE</t>
  </si>
  <si>
    <t>TRAMTE NEJC</t>
  </si>
  <si>
    <t>MEDIC MARCEL</t>
  </si>
  <si>
    <t>STRNAD VAL</t>
  </si>
  <si>
    <t>MEDIC MARCEL 75</t>
  </si>
  <si>
    <t>KRET MAX 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</si>
</sst>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8">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12"/>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color rgb="FF666666"/>
      <name val="Verdana"/>
      <family val="2"/>
    </font>
    <font>
      <sz val="8"/>
      <name val="Verdana"/>
      <family val="2"/>
    </font>
    <font>
      <sz val="10"/>
      <name val="Calibri"/>
      <family val="2"/>
      <scheme val="minor"/>
    </font>
    <font>
      <b/>
      <sz val="10"/>
      <name val="Arial"/>
      <family val="2"/>
    </font>
    <font>
      <sz val="8"/>
      <color indexed="9"/>
      <name val="Arial"/>
      <family val="2"/>
    </font>
    <font>
      <b/>
      <sz val="11"/>
      <name val="Verdana"/>
      <family val="2"/>
    </font>
    <font>
      <b/>
      <sz val="8"/>
      <color rgb="FF666666"/>
      <name val="Verdana"/>
      <family val="2"/>
    </font>
    <font>
      <b/>
      <sz val="10"/>
      <name val="Calibri"/>
      <family val="2"/>
      <scheme val="minor"/>
    </font>
    <font>
      <b/>
      <sz val="8"/>
      <name val="Verdana"/>
      <family val="2"/>
    </font>
    <font>
      <i/>
      <sz val="8"/>
      <color rgb="FFFF0000"/>
      <name val="Arial"/>
      <family val="2"/>
    </font>
    <font>
      <sz val="8"/>
      <color rgb="FFFF0000"/>
      <name val="Arial"/>
      <family val="2"/>
    </font>
  </fonts>
  <fills count="11">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2"/>
        <bgColor indexed="64"/>
      </patternFill>
    </fill>
    <fill>
      <patternFill patternType="lightGray">
        <bgColor theme="2"/>
      </patternFill>
    </fill>
    <fill>
      <patternFill patternType="solid">
        <fgColor rgb="FFFFFFFF"/>
        <bgColor indexed="64"/>
      </patternFill>
    </fill>
    <fill>
      <patternFill patternType="solid">
        <fgColor theme="0"/>
        <bgColor indexed="64"/>
      </patternFill>
    </fill>
    <fill>
      <patternFill patternType="lightGray">
        <bgColor theme="0"/>
      </patternFill>
    </fill>
  </fills>
  <borders count="29">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thin"/>
      <right style="thin"/>
      <top style="thin"/>
      <bottom/>
    </border>
    <border>
      <left style="thin"/>
      <right style="thin"/>
      <top/>
      <bottom/>
    </border>
    <border>
      <left/>
      <right style="thin"/>
      <top/>
      <bottom/>
    </border>
    <border>
      <left style="thin"/>
      <right/>
      <top style="thin"/>
      <bottom/>
    </border>
    <border>
      <left style="thin"/>
      <right style="thin"/>
      <top/>
      <bottom style="thin"/>
    </border>
    <border>
      <left/>
      <right style="thin"/>
      <top style="medium"/>
      <bottom/>
    </border>
    <border>
      <left/>
      <right/>
      <top style="thin"/>
      <bottom/>
    </border>
    <border>
      <left style="medium"/>
      <right style="medium"/>
      <top style="medium"/>
      <bottom style="thin"/>
    </border>
    <border>
      <left style="medium"/>
      <right style="medium"/>
      <top/>
      <bottom style="medium"/>
    </border>
    <border>
      <left style="thin"/>
      <right/>
      <top style="thin"/>
      <bottom style="thin"/>
    </border>
    <border>
      <left/>
      <right/>
      <top style="thin"/>
      <bottom style="thin"/>
    </border>
    <border>
      <left/>
      <right/>
      <top style="hair"/>
      <bottom style="hair"/>
    </border>
    <border>
      <left/>
      <right style="thin"/>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2" fillId="0" borderId="0">
      <alignment/>
      <protection/>
    </xf>
    <xf numFmtId="0" fontId="0" fillId="0" borderId="0">
      <alignment/>
      <protection/>
    </xf>
    <xf numFmtId="165" fontId="0" fillId="0" borderId="0" applyFont="0" applyFill="0" applyBorder="0" applyAlignment="0" applyProtection="0"/>
  </cellStyleXfs>
  <cellXfs count="348">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9" fillId="0" borderId="0" xfId="20" applyFont="1" applyAlignment="1">
      <alignment horizontal="center" wrapText="1"/>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4" fillId="0" borderId="0" xfId="20" applyFont="1" applyAlignment="1">
      <alignment horizontal="right"/>
      <protection/>
    </xf>
    <xf numFmtId="0" fontId="35"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4" fillId="0" borderId="0" xfId="20" applyFont="1" applyAlignment="1">
      <alignment horizontal="right"/>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0" fontId="1" fillId="0" borderId="3" xfId="20" applyBorder="1">
      <alignment/>
      <protection/>
    </xf>
    <xf numFmtId="49" fontId="53" fillId="0" borderId="0" xfId="22" applyNumberFormat="1" applyFont="1" applyAlignment="1">
      <alignment vertical="top"/>
      <protection/>
    </xf>
    <xf numFmtId="0" fontId="54" fillId="0" borderId="0" xfId="22" applyFont="1">
      <alignment/>
      <protection/>
    </xf>
    <xf numFmtId="49" fontId="55" fillId="0" borderId="0" xfId="22" applyNumberFormat="1" applyFont="1" applyAlignment="1">
      <alignment vertical="top"/>
      <protection/>
    </xf>
    <xf numFmtId="49" fontId="56" fillId="0" borderId="0" xfId="22" applyNumberFormat="1" applyFont="1" applyAlignment="1">
      <alignment vertical="top"/>
      <protection/>
    </xf>
    <xf numFmtId="49" fontId="57" fillId="0" borderId="0" xfId="22" applyNumberFormat="1" applyFont="1" applyAlignment="1">
      <alignment vertical="top"/>
      <protection/>
    </xf>
    <xf numFmtId="49" fontId="57" fillId="0" borderId="0" xfId="22" applyNumberFormat="1" applyFont="1" applyAlignment="1">
      <alignment horizontal="left"/>
      <protection/>
    </xf>
    <xf numFmtId="49" fontId="57" fillId="0" borderId="0" xfId="22" applyNumberFormat="1" applyFont="1" applyAlignment="1">
      <alignment horizontal="center"/>
      <protection/>
    </xf>
    <xf numFmtId="49" fontId="58" fillId="0" borderId="0" xfId="22" applyNumberFormat="1" applyFont="1" applyAlignment="1">
      <alignment horizontal="center" vertical="top"/>
      <protection/>
    </xf>
    <xf numFmtId="49" fontId="58" fillId="0" borderId="0" xfId="22" applyNumberFormat="1" applyFont="1" applyAlignment="1">
      <alignment vertical="top"/>
      <protection/>
    </xf>
    <xf numFmtId="0" fontId="59" fillId="0" borderId="0" xfId="22" applyFont="1" applyAlignment="1">
      <alignment horizontal="center"/>
      <protection/>
    </xf>
    <xf numFmtId="0" fontId="0" fillId="0" borderId="0" xfId="22" applyFont="1">
      <alignment/>
      <protection/>
    </xf>
    <xf numFmtId="0" fontId="60" fillId="0" borderId="0" xfId="22" applyFont="1">
      <alignment/>
      <protection/>
    </xf>
    <xf numFmtId="49" fontId="61" fillId="0" borderId="0" xfId="22" applyNumberFormat="1" applyFont="1" applyAlignment="1">
      <alignment horizontal="center"/>
      <protection/>
    </xf>
    <xf numFmtId="49" fontId="61" fillId="0" borderId="0" xfId="22" applyNumberFormat="1" applyFont="1" applyAlignment="1">
      <alignment horizontal="left"/>
      <protection/>
    </xf>
    <xf numFmtId="49" fontId="61" fillId="0" borderId="0" xfId="22" applyNumberFormat="1" applyFont="1">
      <alignment/>
      <protection/>
    </xf>
    <xf numFmtId="49" fontId="57" fillId="0" borderId="0" xfId="22" applyNumberFormat="1" applyFont="1">
      <alignment/>
      <protection/>
    </xf>
    <xf numFmtId="49" fontId="57" fillId="0" borderId="0" xfId="22" applyNumberFormat="1" applyFont="1">
      <alignment/>
      <protection/>
    </xf>
    <xf numFmtId="49" fontId="56" fillId="0" borderId="0" xfId="22" applyNumberFormat="1" applyFont="1" applyAlignment="1">
      <alignment horizontal="center"/>
      <protection/>
    </xf>
    <xf numFmtId="49" fontId="56" fillId="0" borderId="0" xfId="22" applyNumberFormat="1" applyFont="1">
      <alignment/>
      <protection/>
    </xf>
    <xf numFmtId="49" fontId="58" fillId="0" borderId="0" xfId="22" applyNumberFormat="1" applyFont="1">
      <alignment/>
      <protection/>
    </xf>
    <xf numFmtId="49" fontId="57" fillId="5" borderId="0" xfId="22" applyNumberFormat="1" applyFont="1" applyFill="1" applyAlignment="1">
      <alignment vertical="center"/>
      <protection/>
    </xf>
    <xf numFmtId="49" fontId="57" fillId="5" borderId="0" xfId="22" applyNumberFormat="1" applyFont="1" applyFill="1" applyAlignment="1">
      <alignment horizontal="center" vertical="center"/>
      <protection/>
    </xf>
    <xf numFmtId="49" fontId="57" fillId="5" borderId="0" xfId="22" applyNumberFormat="1" applyFont="1" applyFill="1" applyAlignment="1">
      <alignment horizontal="right" vertical="center"/>
      <protection/>
    </xf>
    <xf numFmtId="14" fontId="62" fillId="0" borderId="5" xfId="22" applyNumberFormat="1" applyFont="1" applyBorder="1" applyAlignment="1">
      <alignment horizontal="left" vertical="center"/>
      <protection/>
    </xf>
    <xf numFmtId="49" fontId="56" fillId="0" borderId="5" xfId="22" applyNumberFormat="1" applyFont="1" applyBorder="1" applyAlignment="1">
      <alignment vertical="center"/>
      <protection/>
    </xf>
    <xf numFmtId="49" fontId="56" fillId="0" borderId="5" xfId="22" applyNumberFormat="1" applyFont="1" applyBorder="1" applyAlignment="1">
      <alignment horizontal="left" vertical="center"/>
      <protection/>
    </xf>
    <xf numFmtId="49" fontId="56" fillId="0" borderId="5" xfId="23" applyNumberFormat="1" applyFont="1" applyBorder="1" applyAlignment="1" applyProtection="1">
      <alignment horizontal="center" vertical="center"/>
      <protection locked="0"/>
    </xf>
    <xf numFmtId="0" fontId="63" fillId="0" borderId="5" xfId="22" applyFont="1" applyBorder="1" applyAlignment="1">
      <alignment horizontal="center" vertical="center"/>
      <protection/>
    </xf>
    <xf numFmtId="1" fontId="56" fillId="0" borderId="5" xfId="22" applyNumberFormat="1" applyFont="1" applyBorder="1" applyAlignment="1">
      <alignment horizontal="center" vertical="center"/>
      <protection/>
    </xf>
    <xf numFmtId="49" fontId="56" fillId="0" borderId="0" xfId="22" applyNumberFormat="1" applyFont="1" applyAlignment="1">
      <alignment horizontal="center" vertical="center"/>
      <protection/>
    </xf>
    <xf numFmtId="49" fontId="56" fillId="0" borderId="0" xfId="22" applyNumberFormat="1" applyFont="1" applyAlignment="1">
      <alignment horizontal="left" vertical="center"/>
      <protection/>
    </xf>
    <xf numFmtId="49" fontId="58" fillId="0" borderId="0" xfId="22" applyNumberFormat="1" applyFont="1" applyAlignment="1">
      <alignment vertical="center"/>
      <protection/>
    </xf>
    <xf numFmtId="49" fontId="54" fillId="0" borderId="0" xfId="22" applyNumberFormat="1" applyFont="1">
      <alignment/>
      <protection/>
    </xf>
    <xf numFmtId="0" fontId="54" fillId="0" borderId="0" xfId="22" applyFont="1" applyAlignment="1">
      <alignment horizontal="center"/>
      <protection/>
    </xf>
    <xf numFmtId="0" fontId="60" fillId="0" borderId="6" xfId="22" applyFont="1" applyBorder="1">
      <alignment/>
      <protection/>
    </xf>
    <xf numFmtId="0" fontId="0" fillId="0" borderId="6" xfId="22" applyFont="1" applyBorder="1" applyAlignment="1">
      <alignment horizontal="center"/>
      <protection/>
    </xf>
    <xf numFmtId="0" fontId="54" fillId="0" borderId="6" xfId="22" applyFont="1" applyBorder="1">
      <alignment/>
      <protection/>
    </xf>
    <xf numFmtId="49" fontId="54" fillId="0" borderId="0" xfId="22" applyNumberFormat="1" applyFont="1" applyAlignment="1">
      <alignment horizontal="center"/>
      <protection/>
    </xf>
    <xf numFmtId="0" fontId="0" fillId="0" borderId="0" xfId="22" applyFont="1" applyAlignment="1">
      <alignment horizontal="center"/>
      <protection/>
    </xf>
    <xf numFmtId="0" fontId="54" fillId="0" borderId="7" xfId="22" applyFont="1" applyBorder="1">
      <alignment/>
      <protection/>
    </xf>
    <xf numFmtId="0" fontId="0" fillId="0" borderId="6" xfId="22" applyFont="1" applyBorder="1">
      <alignment/>
      <protection/>
    </xf>
    <xf numFmtId="0" fontId="54" fillId="0" borderId="8" xfId="22" applyFont="1" applyBorder="1">
      <alignment/>
      <protection/>
    </xf>
    <xf numFmtId="0" fontId="54" fillId="0" borderId="9" xfId="22" applyFont="1" applyBorder="1" applyAlignment="1">
      <alignment horizontal="left"/>
      <protection/>
    </xf>
    <xf numFmtId="0" fontId="54" fillId="0" borderId="0" xfId="22" applyFont="1" applyAlignment="1">
      <alignment horizontal="left"/>
      <protection/>
    </xf>
    <xf numFmtId="0" fontId="59" fillId="0" borderId="0" xfId="22" applyFont="1" applyAlignment="1">
      <alignment horizontal="left"/>
      <protection/>
    </xf>
    <xf numFmtId="0" fontId="0" fillId="0" borderId="0" xfId="22" applyFont="1" applyAlignment="1">
      <alignment horizontal="left"/>
      <protection/>
    </xf>
    <xf numFmtId="0" fontId="54" fillId="0" borderId="10" xfId="22" applyFont="1" applyBorder="1">
      <alignment/>
      <protection/>
    </xf>
    <xf numFmtId="49" fontId="54" fillId="0" borderId="11" xfId="22" applyNumberFormat="1" applyFont="1" applyBorder="1" applyAlignment="1">
      <alignment horizontal="left"/>
      <protection/>
    </xf>
    <xf numFmtId="0" fontId="54" fillId="0" borderId="12" xfId="22" applyFont="1" applyBorder="1" applyAlignment="1">
      <alignment horizontal="left"/>
      <protection/>
    </xf>
    <xf numFmtId="49" fontId="54" fillId="0" borderId="13" xfId="22" applyNumberFormat="1" applyFont="1" applyBorder="1" applyAlignment="1">
      <alignment horizontal="left"/>
      <protection/>
    </xf>
    <xf numFmtId="49" fontId="54" fillId="0" borderId="0" xfId="22" applyNumberFormat="1" applyFont="1" applyAlignment="1">
      <alignment horizontal="left"/>
      <protection/>
    </xf>
    <xf numFmtId="0" fontId="54" fillId="0" borderId="13" xfId="22" applyFont="1" applyBorder="1" applyAlignment="1">
      <alignment horizontal="left"/>
      <protection/>
    </xf>
    <xf numFmtId="49" fontId="54" fillId="0" borderId="14" xfId="22" applyNumberFormat="1" applyFont="1" applyBorder="1" applyAlignment="1">
      <alignment horizontal="left"/>
      <protection/>
    </xf>
    <xf numFmtId="49" fontId="64" fillId="0" borderId="0" xfId="22" applyNumberFormat="1" applyFont="1" applyAlignment="1">
      <alignment horizontal="left" vertical="center"/>
      <protection/>
    </xf>
    <xf numFmtId="49" fontId="65" fillId="0" borderId="0" xfId="22" applyNumberFormat="1" applyFont="1" applyAlignment="1">
      <alignment horizontal="left" vertical="center"/>
      <protection/>
    </xf>
    <xf numFmtId="49" fontId="54" fillId="0" borderId="0" xfId="22" applyNumberFormat="1" applyFont="1" applyAlignment="1">
      <alignment horizontal="left"/>
      <protection/>
    </xf>
    <xf numFmtId="0" fontId="59" fillId="0" borderId="0" xfId="22" applyFont="1">
      <alignment/>
      <protection/>
    </xf>
    <xf numFmtId="0" fontId="0" fillId="0" borderId="0" xfId="22">
      <alignment/>
      <protection/>
    </xf>
    <xf numFmtId="0" fontId="66" fillId="0" borderId="0" xfId="20" applyFont="1" applyAlignment="1">
      <alignment horizontal="left"/>
      <protection/>
    </xf>
    <xf numFmtId="0" fontId="67" fillId="0" borderId="0" xfId="20" applyFont="1" applyAlignment="1">
      <alignment horizontal="center"/>
      <protection/>
    </xf>
    <xf numFmtId="0" fontId="68" fillId="0" borderId="0" xfId="20" applyFont="1">
      <alignment/>
      <protection/>
    </xf>
    <xf numFmtId="0" fontId="69"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6" xfId="20" applyFont="1" applyBorder="1">
      <alignment/>
      <protection/>
    </xf>
    <xf numFmtId="0" fontId="70" fillId="0" borderId="0" xfId="20" applyFont="1">
      <alignment/>
      <protection/>
    </xf>
    <xf numFmtId="0" fontId="30" fillId="6" borderId="3" xfId="0" applyFont="1" applyFill="1" applyBorder="1" applyAlignment="1">
      <alignment horizontal="center"/>
    </xf>
    <xf numFmtId="49" fontId="20" fillId="6" borderId="3" xfId="20" applyNumberFormat="1" applyFont="1" applyFill="1" applyBorder="1" applyAlignment="1">
      <alignment horizontal="center" vertical="center"/>
      <protection/>
    </xf>
    <xf numFmtId="0" fontId="31" fillId="7" borderId="3" xfId="20" applyFont="1" applyFill="1" applyBorder="1" applyAlignment="1">
      <alignment vertical="center"/>
      <protection/>
    </xf>
    <xf numFmtId="0" fontId="11" fillId="6" borderId="3" xfId="20" applyFont="1" applyFill="1" applyBorder="1" applyAlignment="1">
      <alignment horizontal="center" vertical="center"/>
      <protection/>
    </xf>
    <xf numFmtId="0" fontId="0" fillId="0" borderId="15" xfId="22" applyFont="1" applyBorder="1">
      <alignment/>
      <protection/>
    </xf>
    <xf numFmtId="0" fontId="71" fillId="0" borderId="6" xfId="22" applyFont="1" applyBorder="1">
      <alignment/>
      <protection/>
    </xf>
    <xf numFmtId="0" fontId="71" fillId="0" borderId="0" xfId="22" applyFont="1">
      <alignment/>
      <protection/>
    </xf>
    <xf numFmtId="164" fontId="30" fillId="0" borderId="3" xfId="22" applyNumberFormat="1" applyFont="1" applyBorder="1" applyAlignment="1">
      <alignment horizontal="center"/>
      <protection/>
    </xf>
    <xf numFmtId="0" fontId="30" fillId="0" borderId="3" xfId="22" applyFont="1" applyBorder="1">
      <alignment/>
      <protection/>
    </xf>
    <xf numFmtId="0" fontId="30" fillId="0" borderId="3" xfId="22" applyFont="1" applyBorder="1" applyAlignment="1">
      <alignment horizontal="center"/>
      <protection/>
    </xf>
    <xf numFmtId="0" fontId="29" fillId="3" borderId="11" xfId="21" applyFont="1" applyFill="1" applyBorder="1" applyAlignment="1">
      <alignment vertical="center"/>
      <protection/>
    </xf>
    <xf numFmtId="0" fontId="29" fillId="0" borderId="11" xfId="20" applyFont="1" applyBorder="1" applyAlignment="1">
      <alignment horizontal="right" vertical="center"/>
      <protection/>
    </xf>
    <xf numFmtId="0" fontId="30" fillId="0" borderId="11" xfId="22" applyFont="1" applyBorder="1">
      <alignment/>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73" fillId="0" borderId="0" xfId="24" applyFont="1" applyAlignment="1">
      <alignment horizontal="center"/>
      <protection/>
    </xf>
    <xf numFmtId="0" fontId="73" fillId="0" borderId="0" xfId="24" applyFont="1" applyAlignment="1">
      <alignment horizontal="center" vertical="center"/>
      <protection/>
    </xf>
    <xf numFmtId="49" fontId="74" fillId="0" borderId="0" xfId="25" applyNumberFormat="1" applyFont="1" applyAlignment="1">
      <alignment vertical="top"/>
      <protection/>
    </xf>
    <xf numFmtId="0" fontId="53" fillId="0" borderId="0" xfId="25" applyFont="1">
      <alignment/>
      <protection/>
    </xf>
    <xf numFmtId="49" fontId="56" fillId="0" borderId="0" xfId="25" applyNumberFormat="1" applyFont="1" applyAlignment="1">
      <alignment vertical="top"/>
      <protection/>
    </xf>
    <xf numFmtId="49" fontId="57" fillId="0" borderId="0" xfId="25" applyNumberFormat="1" applyFont="1" applyAlignment="1">
      <alignment vertical="top"/>
      <protection/>
    </xf>
    <xf numFmtId="49" fontId="57" fillId="0" borderId="0" xfId="25" applyNumberFormat="1" applyFont="1" applyAlignment="1">
      <alignment horizontal="left"/>
      <protection/>
    </xf>
    <xf numFmtId="49" fontId="58" fillId="0" borderId="0" xfId="25" applyNumberFormat="1" applyFont="1" applyAlignment="1">
      <alignment vertical="top"/>
      <protection/>
    </xf>
    <xf numFmtId="0" fontId="59" fillId="0" borderId="0" xfId="25" applyFont="1" applyAlignment="1">
      <alignment horizontal="center"/>
      <protection/>
    </xf>
    <xf numFmtId="0" fontId="0" fillId="0" borderId="0" xfId="25">
      <alignment/>
      <protection/>
    </xf>
    <xf numFmtId="49" fontId="61" fillId="0" borderId="0" xfId="25" applyNumberFormat="1" applyFont="1" applyAlignment="1">
      <alignment horizontal="center"/>
      <protection/>
    </xf>
    <xf numFmtId="0" fontId="61" fillId="0" borderId="0" xfId="25" applyFont="1" applyAlignment="1">
      <alignment horizontal="left"/>
      <protection/>
    </xf>
    <xf numFmtId="49" fontId="61" fillId="2" borderId="0" xfId="25" applyNumberFormat="1" applyFont="1" applyFill="1">
      <alignment/>
      <protection/>
    </xf>
    <xf numFmtId="49" fontId="55" fillId="2" borderId="0" xfId="25" applyNumberFormat="1" applyFont="1" applyFill="1">
      <alignment/>
      <protection/>
    </xf>
    <xf numFmtId="49" fontId="57" fillId="2" borderId="0" xfId="25" applyNumberFormat="1" applyFont="1" applyFill="1" applyAlignment="1">
      <alignment horizontal="left"/>
      <protection/>
    </xf>
    <xf numFmtId="49" fontId="58" fillId="0" borderId="0" xfId="25" applyNumberFormat="1" applyFont="1">
      <alignment/>
      <protection/>
    </xf>
    <xf numFmtId="49" fontId="56" fillId="0" borderId="0" xfId="25" applyNumberFormat="1" applyFont="1">
      <alignment/>
      <protection/>
    </xf>
    <xf numFmtId="49" fontId="57" fillId="5" borderId="0" xfId="25" applyNumberFormat="1" applyFont="1" applyFill="1" applyAlignment="1">
      <alignment vertical="center"/>
      <protection/>
    </xf>
    <xf numFmtId="49" fontId="57" fillId="5" borderId="0" xfId="25" applyNumberFormat="1" applyFont="1" applyFill="1" applyAlignment="1">
      <alignment horizontal="center" vertical="center"/>
      <protection/>
    </xf>
    <xf numFmtId="49" fontId="75" fillId="5" borderId="0" xfId="25" applyNumberFormat="1" applyFont="1" applyFill="1" applyAlignment="1">
      <alignment vertical="center"/>
      <protection/>
    </xf>
    <xf numFmtId="49" fontId="57" fillId="5" borderId="0" xfId="25" applyNumberFormat="1" applyFont="1" applyFill="1" applyAlignment="1">
      <alignment horizontal="right" vertical="center"/>
      <protection/>
    </xf>
    <xf numFmtId="0" fontId="73" fillId="0" borderId="5" xfId="24" applyFont="1" applyBorder="1" applyAlignment="1">
      <alignment horizontal="center"/>
      <protection/>
    </xf>
    <xf numFmtId="0" fontId="73" fillId="0" borderId="5" xfId="24" applyFont="1" applyBorder="1" applyAlignment="1">
      <alignment horizontal="center" vertical="center"/>
      <protection/>
    </xf>
    <xf numFmtId="14" fontId="62" fillId="0" borderId="5" xfId="25" applyNumberFormat="1" applyFont="1" applyBorder="1" applyAlignment="1">
      <alignment horizontal="left" vertical="center"/>
      <protection/>
    </xf>
    <xf numFmtId="49" fontId="56" fillId="0" borderId="5" xfId="25" applyNumberFormat="1" applyFont="1" applyBorder="1" applyAlignment="1">
      <alignment horizontal="left" vertical="center"/>
      <protection/>
    </xf>
    <xf numFmtId="49" fontId="56" fillId="0" borderId="5" xfId="26" applyNumberFormat="1" applyFont="1" applyBorder="1" applyAlignment="1" applyProtection="1">
      <alignment horizontal="center" vertical="center"/>
      <protection locked="0"/>
    </xf>
    <xf numFmtId="0" fontId="63" fillId="0" borderId="5" xfId="25" applyFont="1" applyBorder="1" applyAlignment="1">
      <alignment horizontal="left" vertical="center"/>
      <protection/>
    </xf>
    <xf numFmtId="49" fontId="58" fillId="0" borderId="5" xfId="25" applyNumberFormat="1" applyFont="1" applyBorder="1" applyAlignment="1">
      <alignment vertical="center"/>
      <protection/>
    </xf>
    <xf numFmtId="1" fontId="56" fillId="0" borderId="5" xfId="25" applyNumberFormat="1" applyFont="1" applyBorder="1" applyAlignment="1">
      <alignment horizontal="center" vertical="center"/>
      <protection/>
    </xf>
    <xf numFmtId="49" fontId="73" fillId="0" borderId="0" xfId="24" applyNumberFormat="1" applyFont="1" applyAlignment="1">
      <alignment horizontal="center" vertical="center"/>
      <protection/>
    </xf>
    <xf numFmtId="49" fontId="73" fillId="0" borderId="16" xfId="24" applyNumberFormat="1" applyFont="1" applyBorder="1" applyAlignment="1">
      <alignment horizontal="center" vertical="center"/>
      <protection/>
    </xf>
    <xf numFmtId="49" fontId="73" fillId="0" borderId="0" xfId="24" applyNumberFormat="1" applyFont="1" applyAlignment="1">
      <alignment horizontal="left" vertical="center"/>
      <protection/>
    </xf>
    <xf numFmtId="0" fontId="73" fillId="0" borderId="0" xfId="24" applyFont="1">
      <alignment/>
      <protection/>
    </xf>
    <xf numFmtId="0" fontId="76" fillId="0" borderId="0" xfId="24" applyFont="1">
      <alignment/>
      <protection/>
    </xf>
    <xf numFmtId="0" fontId="56" fillId="0" borderId="0" xfId="24" applyFont="1" applyAlignment="1">
      <alignment horizontal="center"/>
      <protection/>
    </xf>
    <xf numFmtId="0" fontId="56" fillId="0" borderId="0" xfId="24" applyFont="1">
      <alignment/>
      <protection/>
    </xf>
    <xf numFmtId="0" fontId="57" fillId="0" borderId="6" xfId="24" applyFont="1" applyBorder="1" applyAlignment="1">
      <alignment horizontal="left"/>
      <protection/>
    </xf>
    <xf numFmtId="0" fontId="77" fillId="0" borderId="6" xfId="22" applyFont="1" applyBorder="1" applyAlignment="1">
      <alignment vertical="center" wrapText="1"/>
      <protection/>
    </xf>
    <xf numFmtId="49" fontId="73" fillId="0" borderId="0" xfId="24" applyNumberFormat="1" applyFont="1" applyAlignment="1">
      <alignment horizontal="center"/>
      <protection/>
    </xf>
    <xf numFmtId="49" fontId="56" fillId="0" borderId="0" xfId="24" applyNumberFormat="1" applyFont="1" applyAlignment="1">
      <alignment horizontal="center"/>
      <protection/>
    </xf>
    <xf numFmtId="49" fontId="56" fillId="0" borderId="0" xfId="24" applyNumberFormat="1" applyFont="1" applyAlignment="1">
      <alignment horizontal="center" vertical="center"/>
      <protection/>
    </xf>
    <xf numFmtId="0" fontId="78" fillId="8" borderId="6" xfId="24" applyFont="1" applyFill="1" applyBorder="1" applyAlignment="1">
      <alignment wrapText="1"/>
      <protection/>
    </xf>
    <xf numFmtId="49" fontId="57" fillId="0" borderId="14" xfId="24" applyNumberFormat="1" applyFont="1" applyBorder="1">
      <alignment/>
      <protection/>
    </xf>
    <xf numFmtId="49" fontId="73" fillId="0" borderId="0" xfId="24" applyNumberFormat="1" applyFont="1">
      <alignment/>
      <protection/>
    </xf>
    <xf numFmtId="49" fontId="73" fillId="0" borderId="13" xfId="24" applyNumberFormat="1" applyFont="1" applyBorder="1" applyAlignment="1">
      <alignment horizontal="right"/>
      <protection/>
    </xf>
    <xf numFmtId="49" fontId="56" fillId="0" borderId="13" xfId="24" applyNumberFormat="1" applyFont="1" applyBorder="1" applyAlignment="1">
      <alignment horizontal="center" vertical="center"/>
      <protection/>
    </xf>
    <xf numFmtId="49" fontId="57" fillId="0" borderId="10" xfId="24" applyNumberFormat="1" applyFont="1" applyBorder="1">
      <alignment/>
      <protection/>
    </xf>
    <xf numFmtId="0" fontId="79" fillId="0" borderId="6" xfId="25" applyFont="1" applyBorder="1">
      <alignment/>
      <protection/>
    </xf>
    <xf numFmtId="0" fontId="79" fillId="0" borderId="8" xfId="25" applyFont="1" applyBorder="1" applyAlignment="1">
      <alignment horizontal="right"/>
      <protection/>
    </xf>
    <xf numFmtId="49" fontId="56" fillId="9" borderId="0" xfId="24" applyNumberFormat="1" applyFont="1" applyFill="1" applyAlignment="1">
      <alignment horizontal="center" vertical="center"/>
      <protection/>
    </xf>
    <xf numFmtId="49" fontId="56" fillId="9" borderId="9" xfId="24" applyNumberFormat="1" applyFont="1" applyFill="1" applyBorder="1" applyAlignment="1">
      <alignment horizontal="center"/>
      <protection/>
    </xf>
    <xf numFmtId="49" fontId="56" fillId="9" borderId="0" xfId="24" applyNumberFormat="1" applyFont="1" applyFill="1" applyAlignment="1">
      <alignment horizontal="center"/>
      <protection/>
    </xf>
    <xf numFmtId="49" fontId="56" fillId="0" borderId="6" xfId="24" applyNumberFormat="1" applyFont="1" applyBorder="1" applyAlignment="1">
      <alignment horizontal="center"/>
      <protection/>
    </xf>
    <xf numFmtId="49" fontId="56" fillId="0" borderId="9" xfId="24" applyNumberFormat="1" applyFont="1" applyBorder="1" applyAlignment="1">
      <alignment horizontal="center"/>
      <protection/>
    </xf>
    <xf numFmtId="49" fontId="57" fillId="0" borderId="0" xfId="24" applyNumberFormat="1" applyFont="1">
      <alignment/>
      <protection/>
    </xf>
    <xf numFmtId="49" fontId="73" fillId="0" borderId="0" xfId="24" applyNumberFormat="1" applyFont="1" applyAlignment="1">
      <alignment horizontal="right"/>
      <protection/>
    </xf>
    <xf numFmtId="49" fontId="56" fillId="9" borderId="13" xfId="24" applyNumberFormat="1" applyFont="1" applyFill="1" applyBorder="1" applyAlignment="1">
      <alignment horizontal="center" vertical="center"/>
      <protection/>
    </xf>
    <xf numFmtId="49" fontId="56" fillId="0" borderId="13" xfId="24" applyNumberFormat="1" applyFont="1" applyBorder="1" applyAlignment="1">
      <alignment horizontal="center"/>
      <protection/>
    </xf>
    <xf numFmtId="49" fontId="56" fillId="0" borderId="7" xfId="24" applyNumberFormat="1" applyFont="1" applyBorder="1" applyAlignment="1">
      <alignment horizontal="center" vertical="center"/>
      <protection/>
    </xf>
    <xf numFmtId="49" fontId="57" fillId="0" borderId="6" xfId="24" applyNumberFormat="1" applyFont="1" applyBorder="1">
      <alignment/>
      <protection/>
    </xf>
    <xf numFmtId="49" fontId="56" fillId="9" borderId="14" xfId="24" applyNumberFormat="1" applyFont="1" applyFill="1" applyBorder="1" applyAlignment="1">
      <alignment horizontal="center"/>
      <protection/>
    </xf>
    <xf numFmtId="0" fontId="78" fillId="8" borderId="6" xfId="24" applyFont="1" applyFill="1" applyBorder="1" applyAlignment="1">
      <alignment horizontal="center" wrapText="1"/>
      <protection/>
    </xf>
    <xf numFmtId="49" fontId="56" fillId="0" borderId="14" xfId="24" applyNumberFormat="1" applyFont="1" applyBorder="1">
      <alignment/>
      <protection/>
    </xf>
    <xf numFmtId="49" fontId="56" fillId="9" borderId="12" xfId="24" applyNumberFormat="1" applyFont="1" applyFill="1" applyBorder="1" applyAlignment="1">
      <alignment horizontal="center" vertical="center"/>
      <protection/>
    </xf>
    <xf numFmtId="49" fontId="56" fillId="0" borderId="10" xfId="24" applyNumberFormat="1" applyFont="1" applyBorder="1">
      <alignment/>
      <protection/>
    </xf>
    <xf numFmtId="49" fontId="56" fillId="9" borderId="14" xfId="24" applyNumberFormat="1" applyFont="1" applyFill="1" applyBorder="1" applyAlignment="1">
      <alignment horizontal="center" vertical="center"/>
      <protection/>
    </xf>
    <xf numFmtId="0" fontId="78" fillId="8" borderId="6" xfId="25" applyFont="1" applyFill="1" applyBorder="1" applyAlignment="1">
      <alignment horizontal="center" vertical="center" wrapText="1"/>
      <protection/>
    </xf>
    <xf numFmtId="49" fontId="56" fillId="0" borderId="9" xfId="24" applyNumberFormat="1" applyFont="1" applyBorder="1" applyAlignment="1">
      <alignment horizontal="center" vertical="center"/>
      <protection/>
    </xf>
    <xf numFmtId="49" fontId="73" fillId="0" borderId="13" xfId="24" applyNumberFormat="1" applyFont="1" applyBorder="1" applyAlignment="1">
      <alignment horizontal="center"/>
      <protection/>
    </xf>
    <xf numFmtId="49" fontId="56" fillId="9" borderId="7" xfId="24" applyNumberFormat="1" applyFont="1" applyFill="1" applyBorder="1" applyAlignment="1">
      <alignment horizontal="center" vertical="center"/>
      <protection/>
    </xf>
    <xf numFmtId="0" fontId="0" fillId="0" borderId="5" xfId="25" applyBorder="1" applyAlignment="1">
      <alignment horizontal="center"/>
      <protection/>
    </xf>
    <xf numFmtId="49" fontId="57" fillId="0" borderId="17" xfId="24" applyNumberFormat="1" applyFont="1" applyBorder="1">
      <alignment/>
      <protection/>
    </xf>
    <xf numFmtId="0" fontId="78" fillId="8" borderId="6" xfId="25" applyFont="1" applyFill="1" applyBorder="1" applyAlignment="1">
      <alignment vertical="center" wrapText="1"/>
      <protection/>
    </xf>
    <xf numFmtId="49" fontId="56" fillId="9" borderId="11" xfId="24" applyNumberFormat="1" applyFont="1" applyFill="1" applyBorder="1" applyAlignment="1">
      <alignment horizontal="center" vertical="center"/>
      <protection/>
    </xf>
    <xf numFmtId="0" fontId="78" fillId="0" borderId="6" xfId="25" applyFont="1" applyBorder="1" applyAlignment="1">
      <alignment vertical="center" wrapText="1"/>
      <protection/>
    </xf>
    <xf numFmtId="49" fontId="73" fillId="0" borderId="9" xfId="24" applyNumberFormat="1" applyFont="1" applyBorder="1">
      <alignment/>
      <protection/>
    </xf>
    <xf numFmtId="49" fontId="56" fillId="9" borderId="9" xfId="24" applyNumberFormat="1" applyFont="1" applyFill="1" applyBorder="1" applyAlignment="1">
      <alignment horizontal="center" vertical="center"/>
      <protection/>
    </xf>
    <xf numFmtId="0" fontId="78" fillId="9" borderId="6" xfId="22" applyFont="1" applyFill="1" applyBorder="1" applyAlignment="1">
      <alignment vertical="center" wrapText="1"/>
      <protection/>
    </xf>
    <xf numFmtId="49" fontId="57" fillId="9" borderId="9" xfId="24" applyNumberFormat="1" applyFont="1" applyFill="1" applyBorder="1" applyAlignment="1">
      <alignment horizontal="center" vertical="center"/>
      <protection/>
    </xf>
    <xf numFmtId="0" fontId="78" fillId="8" borderId="6" xfId="22" applyFont="1" applyFill="1" applyBorder="1" applyAlignment="1">
      <alignment vertical="center" wrapText="1"/>
      <protection/>
    </xf>
    <xf numFmtId="49" fontId="56" fillId="0" borderId="14" xfId="24" applyNumberFormat="1" applyFont="1" applyBorder="1" applyAlignment="1">
      <alignment horizontal="center" vertical="center"/>
      <protection/>
    </xf>
    <xf numFmtId="49" fontId="57" fillId="9" borderId="0" xfId="24" applyNumberFormat="1" applyFont="1" applyFill="1" applyAlignment="1">
      <alignment horizontal="center" vertical="center"/>
      <protection/>
    </xf>
    <xf numFmtId="0" fontId="73" fillId="9" borderId="11" xfId="24" applyFont="1" applyFill="1" applyBorder="1" applyAlignment="1">
      <alignment horizontal="center"/>
      <protection/>
    </xf>
    <xf numFmtId="49" fontId="56" fillId="9" borderId="0" xfId="24" applyNumberFormat="1" applyFont="1" applyFill="1" applyAlignment="1">
      <alignment horizontal="center" vertical="center"/>
      <protection/>
    </xf>
    <xf numFmtId="49" fontId="56" fillId="0" borderId="0" xfId="24" applyNumberFormat="1" applyFont="1" applyAlignment="1">
      <alignment horizontal="center" vertical="center"/>
      <protection/>
    </xf>
    <xf numFmtId="49" fontId="56" fillId="0" borderId="0" xfId="24" applyNumberFormat="1" applyFont="1">
      <alignment/>
      <protection/>
    </xf>
    <xf numFmtId="49" fontId="56" fillId="0" borderId="9" xfId="24" applyNumberFormat="1" applyFont="1" applyBorder="1" applyAlignment="1">
      <alignment horizontal="center"/>
      <protection/>
    </xf>
    <xf numFmtId="49" fontId="56" fillId="9" borderId="9" xfId="24" applyNumberFormat="1" applyFont="1" applyFill="1" applyBorder="1" applyAlignment="1">
      <alignment horizontal="center" vertical="center"/>
      <protection/>
    </xf>
    <xf numFmtId="49" fontId="56" fillId="0" borderId="12" xfId="24" applyNumberFormat="1" applyFont="1" applyBorder="1" applyAlignment="1">
      <alignment horizontal="center" vertical="center"/>
      <protection/>
    </xf>
    <xf numFmtId="49" fontId="73" fillId="0" borderId="9" xfId="24" applyNumberFormat="1" applyFont="1" applyBorder="1" applyAlignment="1">
      <alignment horizontal="center"/>
      <protection/>
    </xf>
    <xf numFmtId="0" fontId="78" fillId="0" borderId="6" xfId="25" applyFont="1" applyBorder="1" applyAlignment="1">
      <alignment horizontal="center" vertical="center" wrapText="1"/>
      <protection/>
    </xf>
    <xf numFmtId="49" fontId="73" fillId="0" borderId="12" xfId="24" applyNumberFormat="1" applyFont="1" applyBorder="1" applyAlignment="1">
      <alignment horizontal="center"/>
      <protection/>
    </xf>
    <xf numFmtId="49" fontId="76" fillId="0" borderId="13" xfId="24" applyNumberFormat="1" applyFont="1" applyBorder="1" applyAlignment="1">
      <alignment horizontal="center" vertical="center"/>
      <protection/>
    </xf>
    <xf numFmtId="0" fontId="80" fillId="2" borderId="18" xfId="25" applyFont="1" applyFill="1" applyBorder="1" applyAlignment="1">
      <alignment horizontal="center"/>
      <protection/>
    </xf>
    <xf numFmtId="0" fontId="81" fillId="0" borderId="0" xfId="24" applyFont="1">
      <alignment/>
      <protection/>
    </xf>
    <xf numFmtId="0" fontId="81" fillId="0" borderId="0" xfId="24" applyFont="1" applyAlignment="1">
      <alignment horizontal="center"/>
      <protection/>
    </xf>
    <xf numFmtId="0" fontId="73" fillId="9" borderId="0" xfId="24" applyFont="1" applyFill="1" applyAlignment="1">
      <alignment horizontal="center"/>
      <protection/>
    </xf>
    <xf numFmtId="0" fontId="82" fillId="2" borderId="18" xfId="24" applyFont="1" applyFill="1" applyBorder="1" applyAlignment="1">
      <alignment horizontal="center" wrapText="1"/>
      <protection/>
    </xf>
    <xf numFmtId="0" fontId="76" fillId="2" borderId="19" xfId="24" applyFont="1" applyFill="1" applyBorder="1" applyAlignment="1">
      <alignment horizontal="center"/>
      <protection/>
    </xf>
    <xf numFmtId="0" fontId="56" fillId="9" borderId="0" xfId="24" applyFont="1" applyFill="1" applyAlignment="1">
      <alignment horizontal="center"/>
      <protection/>
    </xf>
    <xf numFmtId="0" fontId="60" fillId="2" borderId="19" xfId="24" applyFont="1" applyFill="1" applyBorder="1" applyAlignment="1">
      <alignment horizontal="center"/>
      <protection/>
    </xf>
    <xf numFmtId="0" fontId="79" fillId="0" borderId="6" xfId="25" applyFont="1" applyBorder="1" applyAlignment="1">
      <alignment horizontal="right"/>
      <protection/>
    </xf>
    <xf numFmtId="49" fontId="73" fillId="0" borderId="12" xfId="24" applyNumberFormat="1" applyFont="1" applyBorder="1">
      <alignment/>
      <protection/>
    </xf>
    <xf numFmtId="0" fontId="73" fillId="9" borderId="9" xfId="24" applyFont="1" applyFill="1" applyBorder="1" applyAlignment="1">
      <alignment horizontal="center"/>
      <protection/>
    </xf>
    <xf numFmtId="49" fontId="56" fillId="0" borderId="0" xfId="24" applyNumberFormat="1" applyFont="1" applyAlignment="1">
      <alignment horizontal="center"/>
      <protection/>
    </xf>
    <xf numFmtId="49" fontId="56" fillId="0" borderId="9" xfId="24" applyNumberFormat="1" applyFont="1" applyBorder="1" applyAlignment="1">
      <alignment horizontal="center" vertical="center"/>
      <protection/>
    </xf>
    <xf numFmtId="49" fontId="76" fillId="0" borderId="0" xfId="24" applyNumberFormat="1" applyFont="1" applyAlignment="1">
      <alignment horizontal="center" vertical="center"/>
      <protection/>
    </xf>
    <xf numFmtId="0" fontId="83" fillId="0" borderId="6" xfId="22" applyFont="1" applyBorder="1" applyAlignment="1">
      <alignment vertical="center" wrapText="1"/>
      <protection/>
    </xf>
    <xf numFmtId="49" fontId="76" fillId="0" borderId="0" xfId="24" applyNumberFormat="1" applyFont="1">
      <alignment/>
      <protection/>
    </xf>
    <xf numFmtId="0" fontId="84" fillId="0" borderId="6" xfId="25" applyFont="1" applyBorder="1">
      <alignment/>
      <protection/>
    </xf>
    <xf numFmtId="49" fontId="76" fillId="0" borderId="0" xfId="24" applyNumberFormat="1" applyFont="1" applyAlignment="1">
      <alignment horizontal="center"/>
      <protection/>
    </xf>
    <xf numFmtId="0" fontId="85" fillId="8" borderId="6" xfId="25" applyFont="1" applyFill="1" applyBorder="1" applyAlignment="1">
      <alignment vertical="center" wrapText="1"/>
      <protection/>
    </xf>
    <xf numFmtId="0" fontId="85" fillId="0" borderId="6" xfId="25" applyFont="1" applyBorder="1" applyAlignment="1">
      <alignment vertical="center" wrapText="1"/>
      <protection/>
    </xf>
    <xf numFmtId="0" fontId="85" fillId="8" borderId="6" xfId="22" applyFont="1" applyFill="1" applyBorder="1" applyAlignment="1">
      <alignment vertical="center" wrapText="1"/>
      <protection/>
    </xf>
    <xf numFmtId="0" fontId="76" fillId="0" borderId="0" xfId="24" applyFont="1">
      <alignment/>
      <protection/>
    </xf>
    <xf numFmtId="0" fontId="78" fillId="9" borderId="6" xfId="25" applyFont="1" applyFill="1" applyBorder="1" applyAlignment="1">
      <alignment horizontal="left" vertical="center" wrapText="1"/>
      <protection/>
    </xf>
    <xf numFmtId="0" fontId="85" fillId="8" borderId="15" xfId="22" applyFont="1" applyFill="1" applyBorder="1" applyAlignment="1">
      <alignment vertical="center" wrapText="1"/>
      <protection/>
    </xf>
    <xf numFmtId="0" fontId="0" fillId="0" borderId="9" xfId="25" applyBorder="1">
      <alignment/>
      <protection/>
    </xf>
    <xf numFmtId="0" fontId="83" fillId="0" borderId="15" xfId="22" applyFont="1" applyBorder="1" applyAlignment="1">
      <alignment vertical="center" wrapText="1"/>
      <protection/>
    </xf>
    <xf numFmtId="0" fontId="78" fillId="9" borderId="10" xfId="25" applyFont="1" applyFill="1" applyBorder="1" applyAlignment="1">
      <alignment horizontal="left" vertical="center" wrapText="1"/>
      <protection/>
    </xf>
    <xf numFmtId="0" fontId="85" fillId="8" borderId="6" xfId="25" applyFont="1" applyFill="1" applyBorder="1" applyAlignment="1">
      <alignment horizontal="center" vertical="center" wrapText="1"/>
      <protection/>
    </xf>
    <xf numFmtId="49" fontId="57" fillId="0" borderId="6" xfId="24" applyNumberFormat="1" applyFont="1" applyBorder="1" applyAlignment="1">
      <alignment horizontal="center"/>
      <protection/>
    </xf>
    <xf numFmtId="49" fontId="56" fillId="0" borderId="5" xfId="25" applyNumberFormat="1" applyFont="1" applyBorder="1" applyAlignment="1">
      <alignment vertical="center"/>
      <protection/>
    </xf>
    <xf numFmtId="49" fontId="56" fillId="0" borderId="14" xfId="24" applyNumberFormat="1" applyFont="1" applyBorder="1" applyAlignment="1">
      <alignment horizontal="center"/>
      <protection/>
    </xf>
    <xf numFmtId="49" fontId="56" fillId="0" borderId="12" xfId="24" applyNumberFormat="1" applyFont="1" applyBorder="1" applyAlignment="1">
      <alignment horizontal="center" vertical="center"/>
      <protection/>
    </xf>
    <xf numFmtId="49" fontId="56" fillId="0" borderId="11" xfId="24" applyNumberFormat="1" applyFont="1" applyBorder="1" applyAlignment="1">
      <alignment horizontal="center" vertical="center"/>
      <protection/>
    </xf>
    <xf numFmtId="0" fontId="78" fillId="0" borderId="0" xfId="25" applyFont="1" applyAlignment="1">
      <alignment wrapText="1"/>
      <protection/>
    </xf>
    <xf numFmtId="0" fontId="78" fillId="0" borderId="15" xfId="25" applyFont="1" applyBorder="1" applyAlignment="1">
      <alignment wrapText="1"/>
      <protection/>
    </xf>
    <xf numFmtId="0" fontId="78" fillId="8" borderId="6" xfId="25" applyFont="1" applyFill="1" applyBorder="1" applyAlignment="1">
      <alignment wrapText="1"/>
      <protection/>
    </xf>
    <xf numFmtId="0" fontId="78" fillId="8" borderId="12" xfId="25" applyFont="1" applyFill="1" applyBorder="1" applyAlignment="1">
      <alignment wrapText="1"/>
      <protection/>
    </xf>
    <xf numFmtId="0" fontId="0" fillId="0" borderId="6" xfId="25" applyBorder="1">
      <alignment/>
      <protection/>
    </xf>
    <xf numFmtId="0" fontId="30" fillId="9" borderId="3" xfId="0" applyFont="1" applyFill="1" applyBorder="1" applyAlignment="1">
      <alignment horizontal="center"/>
    </xf>
    <xf numFmtId="49" fontId="20" fillId="9" borderId="3" xfId="20" applyNumberFormat="1" applyFont="1" applyFill="1" applyBorder="1" applyAlignment="1">
      <alignment horizontal="center" vertical="center"/>
      <protection/>
    </xf>
    <xf numFmtId="0" fontId="11" fillId="9" borderId="3" xfId="20" applyFont="1" applyFill="1" applyBorder="1" applyAlignment="1">
      <alignment horizontal="center" vertical="center"/>
      <protection/>
    </xf>
    <xf numFmtId="0" fontId="31" fillId="10" borderId="0" xfId="20" applyFont="1" applyFill="1" applyAlignment="1">
      <alignment vertical="center"/>
      <protection/>
    </xf>
    <xf numFmtId="0" fontId="9" fillId="0" borderId="20" xfId="20" applyFont="1" applyBorder="1" applyAlignment="1">
      <alignment horizontal="center"/>
      <protection/>
    </xf>
    <xf numFmtId="0" fontId="9" fillId="0" borderId="21" xfId="20" applyFont="1" applyBorder="1" applyAlignment="1">
      <alignment horizontal="center"/>
      <protection/>
    </xf>
    <xf numFmtId="0" fontId="9" fillId="0" borderId="6" xfId="20" applyFont="1" applyBorder="1" applyAlignment="1">
      <alignment horizontal="center"/>
      <protection/>
    </xf>
    <xf numFmtId="0" fontId="9" fillId="0" borderId="21" xfId="20" applyFont="1" applyBorder="1" applyAlignment="1">
      <alignment horizontal="left"/>
      <protection/>
    </xf>
    <xf numFmtId="49" fontId="56" fillId="0" borderId="5" xfId="25" applyNumberFormat="1" applyFont="1" applyBorder="1" applyAlignment="1">
      <alignment horizontal="center" vertical="center"/>
      <protection/>
    </xf>
    <xf numFmtId="0" fontId="85" fillId="8" borderId="6" xfId="22" applyFont="1" applyFill="1" applyBorder="1" applyAlignment="1">
      <alignment horizontal="left" vertical="center" wrapText="1"/>
      <protection/>
    </xf>
    <xf numFmtId="0" fontId="78" fillId="0" borderId="6" xfId="25" applyFont="1" applyBorder="1" applyAlignment="1">
      <alignment horizontal="left" wrapText="1"/>
      <protection/>
    </xf>
    <xf numFmtId="0" fontId="78" fillId="8" borderId="6" xfId="25" applyFont="1" applyFill="1" applyBorder="1" applyAlignment="1">
      <alignment horizontal="left" wrapText="1"/>
      <protection/>
    </xf>
    <xf numFmtId="49" fontId="55" fillId="2" borderId="0" xfId="25" applyNumberFormat="1" applyFont="1" applyFill="1" applyAlignment="1">
      <alignment horizontal="center"/>
      <protection/>
    </xf>
    <xf numFmtId="0" fontId="34" fillId="0" borderId="4" xfId="20" applyFont="1" applyBorder="1" applyAlignment="1">
      <alignment horizontal="center"/>
      <protection/>
    </xf>
    <xf numFmtId="0" fontId="33"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 fillId="0" borderId="0" xfId="20" applyFont="1">
      <alignment/>
      <protection/>
    </xf>
    <xf numFmtId="0" fontId="9" fillId="0" borderId="4" xfId="20" applyFont="1" applyBorder="1" applyAlignment="1">
      <alignment horizontal="center"/>
      <protection/>
    </xf>
    <xf numFmtId="0" fontId="35" fillId="0" borderId="22" xfId="20" applyFont="1" applyBorder="1">
      <alignment/>
      <protection/>
    </xf>
    <xf numFmtId="0" fontId="22" fillId="0" borderId="20" xfId="20" applyFont="1" applyBorder="1" applyAlignment="1">
      <alignment horizontal="center"/>
      <protection/>
    </xf>
    <xf numFmtId="0" fontId="22" fillId="0" borderId="21" xfId="20" applyFont="1" applyBorder="1" applyAlignment="1">
      <alignment horizontal="center"/>
      <protection/>
    </xf>
    <xf numFmtId="0" fontId="22" fillId="0" borderId="23" xfId="20" applyFont="1" applyBorder="1" applyAlignment="1">
      <alignment horizontal="center"/>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49" fontId="55" fillId="2" borderId="24" xfId="22" applyNumberFormat="1" applyFont="1" applyFill="1" applyBorder="1" applyAlignment="1">
      <alignment horizontal="center" vertical="center"/>
      <protection/>
    </xf>
    <xf numFmtId="49" fontId="55" fillId="2" borderId="25" xfId="22" applyNumberFormat="1" applyFont="1" applyFill="1" applyBorder="1" applyAlignment="1">
      <alignment horizontal="center" vertical="center"/>
      <protection/>
    </xf>
    <xf numFmtId="49" fontId="56" fillId="0" borderId="5" xfId="22" applyNumberFormat="1" applyFont="1" applyBorder="1" applyAlignment="1">
      <alignment horizontal="center" vertical="center"/>
      <protection/>
    </xf>
    <xf numFmtId="0" fontId="55" fillId="2" borderId="26" xfId="22" applyFont="1" applyFill="1" applyBorder="1" applyAlignment="1">
      <alignment horizontal="center" vertical="center"/>
      <protection/>
    </xf>
    <xf numFmtId="0" fontId="55" fillId="2" borderId="27" xfId="22" applyFont="1" applyFill="1" applyBorder="1" applyAlignment="1">
      <alignment horizontal="center" vertical="center"/>
      <protection/>
    </xf>
    <xf numFmtId="49" fontId="60" fillId="0" borderId="0" xfId="22" applyNumberFormat="1" applyFont="1" applyAlignment="1">
      <alignment horizontal="center"/>
      <protection/>
    </xf>
    <xf numFmtId="0" fontId="18" fillId="2" borderId="1" xfId="20" applyFont="1" applyFill="1" applyBorder="1" applyAlignment="1">
      <alignment horizontal="center"/>
      <protection/>
    </xf>
    <xf numFmtId="0" fontId="18" fillId="2" borderId="28" xfId="20" applyFont="1" applyFill="1" applyBorder="1" applyAlignment="1">
      <alignment horizontal="center"/>
      <protection/>
    </xf>
    <xf numFmtId="0" fontId="18" fillId="2" borderId="2" xfId="20" applyFont="1" applyFill="1" applyBorder="1" applyAlignment="1">
      <alignment horizontal="center"/>
      <protection/>
    </xf>
    <xf numFmtId="49" fontId="60" fillId="2" borderId="24" xfId="22" applyNumberFormat="1" applyFont="1" applyFill="1" applyBorder="1" applyAlignment="1">
      <alignment horizontal="center"/>
      <protection/>
    </xf>
    <xf numFmtId="49" fontId="60" fillId="2" borderId="25" xfId="22" applyNumberFormat="1" applyFont="1" applyFill="1" applyBorder="1" applyAlignment="1">
      <alignment horizontal="center"/>
      <protection/>
    </xf>
    <xf numFmtId="0" fontId="60" fillId="2" borderId="24" xfId="22" applyFont="1" applyFill="1" applyBorder="1" applyAlignment="1">
      <alignment horizontal="center"/>
      <protection/>
    </xf>
    <xf numFmtId="0" fontId="60" fillId="2" borderId="25" xfId="22" applyFont="1" applyFill="1" applyBorder="1" applyAlignment="1">
      <alignment horizontal="center"/>
      <protection/>
    </xf>
    <xf numFmtId="0" fontId="9" fillId="0" borderId="23" xfId="20" applyFont="1" applyBorder="1" applyAlignment="1">
      <alignment horizontal="center"/>
      <protection/>
    </xf>
    <xf numFmtId="0" fontId="31" fillId="0" borderId="10" xfId="20" applyFont="1" applyBorder="1" applyAlignment="1">
      <alignment horizontal="center"/>
      <protection/>
    </xf>
    <xf numFmtId="0" fontId="31" fillId="0" borderId="6" xfId="20" applyFont="1" applyBorder="1" applyAlignment="1">
      <alignment horizontal="center"/>
      <protection/>
    </xf>
    <xf numFmtId="0" fontId="9" fillId="0" borderId="20" xfId="20" applyFont="1" applyBorder="1" applyAlignment="1">
      <alignment horizontal="center"/>
      <protection/>
    </xf>
    <xf numFmtId="0" fontId="9" fillId="0" borderId="21" xfId="20" applyFont="1" applyBorder="1" applyAlignment="1">
      <alignment horizontal="center"/>
      <protection/>
    </xf>
    <xf numFmtId="0" fontId="19" fillId="0" borderId="21" xfId="20" applyFont="1" applyBorder="1" applyAlignment="1">
      <alignment horizontal="center"/>
      <protection/>
    </xf>
    <xf numFmtId="0" fontId="9" fillId="0" borderId="1" xfId="20" applyFont="1" applyBorder="1" applyAlignment="1">
      <alignment horizontal="center" vertical="center"/>
      <protection/>
    </xf>
    <xf numFmtId="0" fontId="9" fillId="0" borderId="28" xfId="20" applyFont="1" applyBorder="1" applyAlignment="1">
      <alignment horizontal="center" vertical="center"/>
      <protection/>
    </xf>
    <xf numFmtId="0" fontId="9" fillId="0" borderId="2" xfId="20" applyFont="1" applyBorder="1" applyAlignment="1">
      <alignment horizontal="center" vertical="center"/>
      <protection/>
    </xf>
    <xf numFmtId="0" fontId="18" fillId="2" borderId="1" xfId="20" applyFont="1" applyFill="1" applyBorder="1" applyAlignment="1">
      <alignment horizontal="center" vertical="center"/>
      <protection/>
    </xf>
    <xf numFmtId="0" fontId="18" fillId="2" borderId="28" xfId="20" applyFont="1" applyFill="1" applyBorder="1" applyAlignment="1">
      <alignment horizontal="center" vertical="center"/>
      <protection/>
    </xf>
    <xf numFmtId="0" fontId="18" fillId="2" borderId="2" xfId="20" applyFont="1" applyFill="1" applyBorder="1" applyAlignment="1">
      <alignment horizontal="center" vertic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100">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14</xdr:col>
      <xdr:colOff>133350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68680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285750</xdr:rowOff>
    </xdr:from>
    <xdr:to>
      <xdr:col>3</xdr:col>
      <xdr:colOff>2543175</xdr:colOff>
      <xdr:row>2</xdr:row>
      <xdr:rowOff>323850</xdr:rowOff>
    </xdr:to>
    <xdr:pic>
      <xdr:nvPicPr>
        <xdr:cNvPr id="3"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 y="285750"/>
          <a:ext cx="43148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771525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15050" y="0"/>
          <a:ext cx="1819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771525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53200" y="0"/>
          <a:ext cx="1819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008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123825</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267200" y="0"/>
          <a:ext cx="1876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0</xdr:rowOff>
    </xdr:from>
    <xdr:to>
      <xdr:col>9</xdr:col>
      <xdr:colOff>438150</xdr:colOff>
      <xdr:row>1</xdr:row>
      <xdr:rowOff>76200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000625" y="0"/>
          <a:ext cx="2028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8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di%20&#382;reb%20KRKA%20OTO&#268;EC%208-11%20-%20APR%20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381;REB%20MINI%20TENIS%20-%20oto&#269;ec%20apr%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 round robin D-F (2)"/>
      <sheetName val="vnos podatkov"/>
      <sheetName val="m round robin žrebna lista"/>
      <sheetName val="m round robin A-C"/>
      <sheetName val="m round robin D-F"/>
      <sheetName val="DEČKI - MIDI TENIS"/>
      <sheetName val="ž round robin žrebna lista"/>
      <sheetName val="ž MINI  D-F"/>
      <sheetName val="DEKLICE - MIDI TENIS"/>
      <sheetName val="List1"/>
      <sheetName val="List2"/>
    </sheetNames>
    <sheetDataSet>
      <sheetData sheetId="0"/>
      <sheetData sheetId="1">
        <row r="6">
          <cell r="A6" t="str">
            <v>OP 8-11 - MIDI TENIS</v>
          </cell>
        </row>
        <row r="10">
          <cell r="C10" t="str">
            <v>TK KRKA OTOČEC</v>
          </cell>
          <cell r="E10" t="str">
            <v>ANJA REGENT</v>
          </cell>
        </row>
      </sheetData>
      <sheetData sheetId="2">
        <row r="7">
          <cell r="A7">
            <v>1</v>
          </cell>
          <cell r="C7" t="str">
            <v>Tomšič</v>
          </cell>
          <cell r="D7" t="str">
            <v>Erik</v>
          </cell>
          <cell r="J7">
            <v>1</v>
          </cell>
        </row>
        <row r="8">
          <cell r="A8">
            <v>2</v>
          </cell>
          <cell r="C8" t="str">
            <v>Sketako</v>
          </cell>
          <cell r="D8" t="str">
            <v>Val</v>
          </cell>
          <cell r="J8">
            <v>2</v>
          </cell>
        </row>
        <row r="9">
          <cell r="A9">
            <v>3</v>
          </cell>
          <cell r="C9" t="str">
            <v>Hočevar</v>
          </cell>
          <cell r="D9" t="str">
            <v>Matija</v>
          </cell>
          <cell r="J9">
            <v>3</v>
          </cell>
        </row>
        <row r="10">
          <cell r="A10">
            <v>4</v>
          </cell>
          <cell r="C10" t="str">
            <v>Peroša</v>
          </cell>
          <cell r="D10" t="str">
            <v>Benjamin</v>
          </cell>
          <cell r="J10">
            <v>4</v>
          </cell>
        </row>
        <row r="11">
          <cell r="A11">
            <v>5</v>
          </cell>
          <cell r="C11" t="str">
            <v>Baier</v>
          </cell>
          <cell r="D11" t="str">
            <v>Kevin</v>
          </cell>
        </row>
        <row r="12">
          <cell r="A12">
            <v>6</v>
          </cell>
          <cell r="C12" t="str">
            <v>Gnidovec</v>
          </cell>
          <cell r="D12" t="str">
            <v>Vid</v>
          </cell>
        </row>
        <row r="13">
          <cell r="A13">
            <v>7</v>
          </cell>
          <cell r="C13" t="str">
            <v>Marinovic</v>
          </cell>
          <cell r="D13" t="str">
            <v>Teo</v>
          </cell>
        </row>
        <row r="14">
          <cell r="A14">
            <v>8</v>
          </cell>
          <cell r="C14" t="str">
            <v>Satler</v>
          </cell>
          <cell r="D14" t="str">
            <v>Benjamin</v>
          </cell>
        </row>
        <row r="15">
          <cell r="A15">
            <v>9</v>
          </cell>
          <cell r="C15" t="str">
            <v>Slevec</v>
          </cell>
          <cell r="D15" t="str">
            <v>Izak</v>
          </cell>
        </row>
        <row r="16">
          <cell r="A16">
            <v>10</v>
          </cell>
          <cell r="C16" t="str">
            <v>Stanojevic</v>
          </cell>
          <cell r="D16" t="str">
            <v>Lan</v>
          </cell>
        </row>
        <row r="17">
          <cell r="A17">
            <v>11</v>
          </cell>
          <cell r="C17" t="str">
            <v>Šašek</v>
          </cell>
          <cell r="D17" t="str">
            <v>Črt</v>
          </cell>
        </row>
        <row r="18">
          <cell r="A18">
            <v>12</v>
          </cell>
          <cell r="C18" t="str">
            <v>ŠKRBEC</v>
          </cell>
          <cell r="D18" t="str">
            <v>Erik</v>
          </cell>
        </row>
        <row r="19">
          <cell r="A19">
            <v>13</v>
          </cell>
          <cell r="C19" t="str">
            <v>Veličevič</v>
          </cell>
          <cell r="D19" t="str">
            <v>Liam</v>
          </cell>
        </row>
        <row r="20">
          <cell r="A20">
            <v>14</v>
          </cell>
          <cell r="C20" t="str">
            <v>Vuković</v>
          </cell>
          <cell r="D20" t="str">
            <v>Nikolaj</v>
          </cell>
        </row>
        <row r="21">
          <cell r="A21">
            <v>15</v>
          </cell>
          <cell r="C21" t="str">
            <v>Zabukovec</v>
          </cell>
          <cell r="D21" t="str">
            <v>Tine Bor</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3"/>
      <sheetData sheetId="4"/>
      <sheetData sheetId="5"/>
      <sheetData sheetId="6">
        <row r="7">
          <cell r="A7">
            <v>1</v>
          </cell>
          <cell r="C7" t="str">
            <v>Bajrektarević</v>
          </cell>
          <cell r="D7" t="str">
            <v>Sara</v>
          </cell>
        </row>
        <row r="8">
          <cell r="A8">
            <v>2</v>
          </cell>
          <cell r="C8" t="str">
            <v>Bodiroža</v>
          </cell>
          <cell r="D8" t="str">
            <v>Lana</v>
          </cell>
          <cell r="J8">
            <v>2</v>
          </cell>
        </row>
        <row r="9">
          <cell r="A9">
            <v>3</v>
          </cell>
          <cell r="C9" t="str">
            <v>Hočevar</v>
          </cell>
          <cell r="D9" t="str">
            <v>Ela</v>
          </cell>
        </row>
        <row r="10">
          <cell r="A10">
            <v>4</v>
          </cell>
          <cell r="C10" t="str">
            <v>Lovšin</v>
          </cell>
          <cell r="D10" t="str">
            <v>Ajda</v>
          </cell>
          <cell r="J10">
            <v>1</v>
          </cell>
        </row>
        <row r="11">
          <cell r="A11">
            <v>5</v>
          </cell>
          <cell r="C11" t="str">
            <v>Marincic Moze</v>
          </cell>
          <cell r="D11" t="str">
            <v>Mila</v>
          </cell>
        </row>
        <row r="12">
          <cell r="A12">
            <v>6</v>
          </cell>
          <cell r="C12" t="str">
            <v>Olup</v>
          </cell>
          <cell r="D12" t="str">
            <v>Zoja</v>
          </cell>
        </row>
        <row r="13">
          <cell r="A13">
            <v>7</v>
          </cell>
          <cell r="C13" t="str">
            <v>Savicic</v>
          </cell>
          <cell r="D13" t="str">
            <v>Nikolina</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ž round robin žrebna lista"/>
      <sheetName val="ž round robin A-C"/>
      <sheetName val="DEKLICE - MINI TENIS"/>
      <sheetName val="List1"/>
      <sheetName val="List2"/>
    </sheetNames>
    <sheetDataSet>
      <sheetData sheetId="0">
        <row r="6">
          <cell r="A6" t="str">
            <v>OP 8-11 - MINI TENIS</v>
          </cell>
        </row>
        <row r="10">
          <cell r="C10" t="str">
            <v>KRKA OTOČEC</v>
          </cell>
          <cell r="E10" t="str">
            <v>ANJA REGENT</v>
          </cell>
        </row>
      </sheetData>
      <sheetData sheetId="1">
        <row r="7">
          <cell r="A7">
            <v>1</v>
          </cell>
          <cell r="C7" t="str">
            <v>Peroša</v>
          </cell>
          <cell r="D7" t="str">
            <v>Benjamin</v>
          </cell>
        </row>
        <row r="8">
          <cell r="A8">
            <v>2</v>
          </cell>
          <cell r="C8" t="str">
            <v>Grabnar</v>
          </cell>
          <cell r="D8" t="str">
            <v>Gasper</v>
          </cell>
        </row>
        <row r="9">
          <cell r="A9">
            <v>3</v>
          </cell>
          <cell r="C9" t="str">
            <v>Slevec</v>
          </cell>
          <cell r="D9" t="str">
            <v>Izak</v>
          </cell>
        </row>
        <row r="10">
          <cell r="A10">
            <v>4</v>
          </cell>
          <cell r="C10" t="str">
            <v>Zevnik</v>
          </cell>
          <cell r="D10" t="str">
            <v>Jan</v>
          </cell>
        </row>
        <row r="11">
          <cell r="A11">
            <v>5</v>
          </cell>
          <cell r="C11" t="str">
            <v>Baier</v>
          </cell>
          <cell r="D11" t="str">
            <v>Kevin</v>
          </cell>
        </row>
        <row r="12">
          <cell r="A12">
            <v>6</v>
          </cell>
        </row>
        <row r="13">
          <cell r="A13">
            <v>7</v>
          </cell>
          <cell r="C13" t="str">
            <v>Lovšin</v>
          </cell>
          <cell r="D13" t="str">
            <v>Ajda</v>
          </cell>
        </row>
        <row r="14">
          <cell r="A14">
            <v>8</v>
          </cell>
          <cell r="C14" t="str">
            <v>Satler</v>
          </cell>
          <cell r="D14" t="str">
            <v>Isabella</v>
          </cell>
        </row>
        <row r="15">
          <cell r="A15">
            <v>9</v>
          </cell>
          <cell r="C15" t="str">
            <v>Marincic Moze</v>
          </cell>
          <cell r="D15" t="str">
            <v>Mila</v>
          </cell>
        </row>
        <row r="16">
          <cell r="A16">
            <v>10</v>
          </cell>
          <cell r="C16" t="str">
            <v>Cokan</v>
          </cell>
          <cell r="D16" t="str">
            <v>Varis</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71C3-5237-4892-B18D-BB6DF1A484B3}">
  <dimension ref="A1:O70"/>
  <sheetViews>
    <sheetView workbookViewId="0" topLeftCell="A19">
      <selection activeCell="R30" sqref="R30"/>
    </sheetView>
  </sheetViews>
  <sheetFormatPr defaultColWidth="9.140625" defaultRowHeight="12.75"/>
  <cols>
    <col min="1" max="1" width="9.140625" style="172" customWidth="1"/>
    <col min="2" max="2" width="9.28125" style="172" customWidth="1"/>
    <col min="3" max="3" width="11.421875" style="172" customWidth="1"/>
    <col min="4" max="4" width="10.57421875" style="172" customWidth="1"/>
    <col min="5" max="5" width="10.421875" style="172" customWidth="1"/>
    <col min="6" max="6" width="3.7109375" style="172" customWidth="1"/>
    <col min="7" max="7" width="15.57421875" style="172" customWidth="1"/>
    <col min="8" max="8" width="8.421875" style="172" customWidth="1"/>
    <col min="9" max="9" width="7.00390625" style="172" customWidth="1"/>
    <col min="10" max="10" width="18.28125" style="172" customWidth="1"/>
    <col min="11" max="11" width="13.8515625" style="172" customWidth="1"/>
    <col min="12" max="12" width="12.57421875" style="172" customWidth="1"/>
    <col min="13" max="13" width="11.8515625" style="172" customWidth="1"/>
    <col min="14" max="14" width="13.140625" style="172" customWidth="1"/>
    <col min="15" max="257" width="9.140625" style="172" customWidth="1"/>
    <col min="258" max="258" width="9.28125" style="172" customWidth="1"/>
    <col min="259" max="259" width="11.421875" style="172" customWidth="1"/>
    <col min="260" max="260" width="10.57421875" style="172" customWidth="1"/>
    <col min="261" max="261" width="10.421875" style="172" customWidth="1"/>
    <col min="262" max="262" width="3.7109375" style="172" customWidth="1"/>
    <col min="263" max="263" width="9.28125" style="172" customWidth="1"/>
    <col min="264" max="264" width="8.421875" style="172" customWidth="1"/>
    <col min="265" max="265" width="7.00390625" style="172" customWidth="1"/>
    <col min="266" max="266" width="13.421875" style="172" customWidth="1"/>
    <col min="267" max="267" width="13.8515625" style="172" customWidth="1"/>
    <col min="268" max="268" width="12.57421875" style="172" customWidth="1"/>
    <col min="269" max="269" width="11.8515625" style="172" customWidth="1"/>
    <col min="270" max="270" width="13.140625" style="172" customWidth="1"/>
    <col min="271" max="513" width="9.140625" style="172" customWidth="1"/>
    <col min="514" max="514" width="9.28125" style="172" customWidth="1"/>
    <col min="515" max="515" width="11.421875" style="172" customWidth="1"/>
    <col min="516" max="516" width="10.57421875" style="172" customWidth="1"/>
    <col min="517" max="517" width="10.421875" style="172" customWidth="1"/>
    <col min="518" max="518" width="3.7109375" style="172" customWidth="1"/>
    <col min="519" max="519" width="9.28125" style="172" customWidth="1"/>
    <col min="520" max="520" width="8.421875" style="172" customWidth="1"/>
    <col min="521" max="521" width="7.00390625" style="172" customWidth="1"/>
    <col min="522" max="522" width="13.421875" style="172" customWidth="1"/>
    <col min="523" max="523" width="13.8515625" style="172" customWidth="1"/>
    <col min="524" max="524" width="12.57421875" style="172" customWidth="1"/>
    <col min="525" max="525" width="11.8515625" style="172" customWidth="1"/>
    <col min="526" max="526" width="13.140625" style="172" customWidth="1"/>
    <col min="527" max="769" width="9.140625" style="172" customWidth="1"/>
    <col min="770" max="770" width="9.28125" style="172" customWidth="1"/>
    <col min="771" max="771" width="11.421875" style="172" customWidth="1"/>
    <col min="772" max="772" width="10.57421875" style="172" customWidth="1"/>
    <col min="773" max="773" width="10.421875" style="172" customWidth="1"/>
    <col min="774" max="774" width="3.7109375" style="172" customWidth="1"/>
    <col min="775" max="775" width="9.28125" style="172" customWidth="1"/>
    <col min="776" max="776" width="8.421875" style="172" customWidth="1"/>
    <col min="777" max="777" width="7.00390625" style="172" customWidth="1"/>
    <col min="778" max="778" width="13.421875" style="172" customWidth="1"/>
    <col min="779" max="779" width="13.8515625" style="172" customWidth="1"/>
    <col min="780" max="780" width="12.57421875" style="172" customWidth="1"/>
    <col min="781" max="781" width="11.8515625" style="172" customWidth="1"/>
    <col min="782" max="782" width="13.140625" style="172" customWidth="1"/>
    <col min="783" max="1025" width="9.140625" style="172" customWidth="1"/>
    <col min="1026" max="1026" width="9.28125" style="172" customWidth="1"/>
    <col min="1027" max="1027" width="11.421875" style="172" customWidth="1"/>
    <col min="1028" max="1028" width="10.57421875" style="172" customWidth="1"/>
    <col min="1029" max="1029" width="10.421875" style="172" customWidth="1"/>
    <col min="1030" max="1030" width="3.7109375" style="172" customWidth="1"/>
    <col min="1031" max="1031" width="9.28125" style="172" customWidth="1"/>
    <col min="1032" max="1032" width="8.421875" style="172" customWidth="1"/>
    <col min="1033" max="1033" width="7.00390625" style="172" customWidth="1"/>
    <col min="1034" max="1034" width="13.421875" style="172" customWidth="1"/>
    <col min="1035" max="1035" width="13.8515625" style="172" customWidth="1"/>
    <col min="1036" max="1036" width="12.57421875" style="172" customWidth="1"/>
    <col min="1037" max="1037" width="11.8515625" style="172" customWidth="1"/>
    <col min="1038" max="1038" width="13.140625" style="172" customWidth="1"/>
    <col min="1039" max="1281" width="9.140625" style="172" customWidth="1"/>
    <col min="1282" max="1282" width="9.28125" style="172" customWidth="1"/>
    <col min="1283" max="1283" width="11.421875" style="172" customWidth="1"/>
    <col min="1284" max="1284" width="10.57421875" style="172" customWidth="1"/>
    <col min="1285" max="1285" width="10.421875" style="172" customWidth="1"/>
    <col min="1286" max="1286" width="3.7109375" style="172" customWidth="1"/>
    <col min="1287" max="1287" width="9.28125" style="172" customWidth="1"/>
    <col min="1288" max="1288" width="8.421875" style="172" customWidth="1"/>
    <col min="1289" max="1289" width="7.00390625" style="172" customWidth="1"/>
    <col min="1290" max="1290" width="13.421875" style="172" customWidth="1"/>
    <col min="1291" max="1291" width="13.8515625" style="172" customWidth="1"/>
    <col min="1292" max="1292" width="12.57421875" style="172" customWidth="1"/>
    <col min="1293" max="1293" width="11.8515625" style="172" customWidth="1"/>
    <col min="1294" max="1294" width="13.140625" style="172" customWidth="1"/>
    <col min="1295" max="1537" width="9.140625" style="172" customWidth="1"/>
    <col min="1538" max="1538" width="9.28125" style="172" customWidth="1"/>
    <col min="1539" max="1539" width="11.421875" style="172" customWidth="1"/>
    <col min="1540" max="1540" width="10.57421875" style="172" customWidth="1"/>
    <col min="1541" max="1541" width="10.421875" style="172" customWidth="1"/>
    <col min="1542" max="1542" width="3.7109375" style="172" customWidth="1"/>
    <col min="1543" max="1543" width="9.28125" style="172" customWidth="1"/>
    <col min="1544" max="1544" width="8.421875" style="172" customWidth="1"/>
    <col min="1545" max="1545" width="7.00390625" style="172" customWidth="1"/>
    <col min="1546" max="1546" width="13.421875" style="172" customWidth="1"/>
    <col min="1547" max="1547" width="13.8515625" style="172" customWidth="1"/>
    <col min="1548" max="1548" width="12.57421875" style="172" customWidth="1"/>
    <col min="1549" max="1549" width="11.8515625" style="172" customWidth="1"/>
    <col min="1550" max="1550" width="13.140625" style="172" customWidth="1"/>
    <col min="1551" max="1793" width="9.140625" style="172" customWidth="1"/>
    <col min="1794" max="1794" width="9.28125" style="172" customWidth="1"/>
    <col min="1795" max="1795" width="11.421875" style="172" customWidth="1"/>
    <col min="1796" max="1796" width="10.57421875" style="172" customWidth="1"/>
    <col min="1797" max="1797" width="10.421875" style="172" customWidth="1"/>
    <col min="1798" max="1798" width="3.7109375" style="172" customWidth="1"/>
    <col min="1799" max="1799" width="9.28125" style="172" customWidth="1"/>
    <col min="1800" max="1800" width="8.421875" style="172" customWidth="1"/>
    <col min="1801" max="1801" width="7.00390625" style="172" customWidth="1"/>
    <col min="1802" max="1802" width="13.421875" style="172" customWidth="1"/>
    <col min="1803" max="1803" width="13.8515625" style="172" customWidth="1"/>
    <col min="1804" max="1804" width="12.57421875" style="172" customWidth="1"/>
    <col min="1805" max="1805" width="11.8515625" style="172" customWidth="1"/>
    <col min="1806" max="1806" width="13.140625" style="172" customWidth="1"/>
    <col min="1807" max="2049" width="9.140625" style="172" customWidth="1"/>
    <col min="2050" max="2050" width="9.28125" style="172" customWidth="1"/>
    <col min="2051" max="2051" width="11.421875" style="172" customWidth="1"/>
    <col min="2052" max="2052" width="10.57421875" style="172" customWidth="1"/>
    <col min="2053" max="2053" width="10.421875" style="172" customWidth="1"/>
    <col min="2054" max="2054" width="3.7109375" style="172" customWidth="1"/>
    <col min="2055" max="2055" width="9.28125" style="172" customWidth="1"/>
    <col min="2056" max="2056" width="8.421875" style="172" customWidth="1"/>
    <col min="2057" max="2057" width="7.00390625" style="172" customWidth="1"/>
    <col min="2058" max="2058" width="13.421875" style="172" customWidth="1"/>
    <col min="2059" max="2059" width="13.8515625" style="172" customWidth="1"/>
    <col min="2060" max="2060" width="12.57421875" style="172" customWidth="1"/>
    <col min="2061" max="2061" width="11.8515625" style="172" customWidth="1"/>
    <col min="2062" max="2062" width="13.140625" style="172" customWidth="1"/>
    <col min="2063" max="2305" width="9.140625" style="172" customWidth="1"/>
    <col min="2306" max="2306" width="9.28125" style="172" customWidth="1"/>
    <col min="2307" max="2307" width="11.421875" style="172" customWidth="1"/>
    <col min="2308" max="2308" width="10.57421875" style="172" customWidth="1"/>
    <col min="2309" max="2309" width="10.421875" style="172" customWidth="1"/>
    <col min="2310" max="2310" width="3.7109375" style="172" customWidth="1"/>
    <col min="2311" max="2311" width="9.28125" style="172" customWidth="1"/>
    <col min="2312" max="2312" width="8.421875" style="172" customWidth="1"/>
    <col min="2313" max="2313" width="7.00390625" style="172" customWidth="1"/>
    <col min="2314" max="2314" width="13.421875" style="172" customWidth="1"/>
    <col min="2315" max="2315" width="13.8515625" style="172" customWidth="1"/>
    <col min="2316" max="2316" width="12.57421875" style="172" customWidth="1"/>
    <col min="2317" max="2317" width="11.8515625" style="172" customWidth="1"/>
    <col min="2318" max="2318" width="13.140625" style="172" customWidth="1"/>
    <col min="2319" max="2561" width="9.140625" style="172" customWidth="1"/>
    <col min="2562" max="2562" width="9.28125" style="172" customWidth="1"/>
    <col min="2563" max="2563" width="11.421875" style="172" customWidth="1"/>
    <col min="2564" max="2564" width="10.57421875" style="172" customWidth="1"/>
    <col min="2565" max="2565" width="10.421875" style="172" customWidth="1"/>
    <col min="2566" max="2566" width="3.7109375" style="172" customWidth="1"/>
    <col min="2567" max="2567" width="9.28125" style="172" customWidth="1"/>
    <col min="2568" max="2568" width="8.421875" style="172" customWidth="1"/>
    <col min="2569" max="2569" width="7.00390625" style="172" customWidth="1"/>
    <col min="2570" max="2570" width="13.421875" style="172" customWidth="1"/>
    <col min="2571" max="2571" width="13.8515625" style="172" customWidth="1"/>
    <col min="2572" max="2572" width="12.57421875" style="172" customWidth="1"/>
    <col min="2573" max="2573" width="11.8515625" style="172" customWidth="1"/>
    <col min="2574" max="2574" width="13.140625" style="172" customWidth="1"/>
    <col min="2575" max="2817" width="9.140625" style="172" customWidth="1"/>
    <col min="2818" max="2818" width="9.28125" style="172" customWidth="1"/>
    <col min="2819" max="2819" width="11.421875" style="172" customWidth="1"/>
    <col min="2820" max="2820" width="10.57421875" style="172" customWidth="1"/>
    <col min="2821" max="2821" width="10.421875" style="172" customWidth="1"/>
    <col min="2822" max="2822" width="3.7109375" style="172" customWidth="1"/>
    <col min="2823" max="2823" width="9.28125" style="172" customWidth="1"/>
    <col min="2824" max="2824" width="8.421875" style="172" customWidth="1"/>
    <col min="2825" max="2825" width="7.00390625" style="172" customWidth="1"/>
    <col min="2826" max="2826" width="13.421875" style="172" customWidth="1"/>
    <col min="2827" max="2827" width="13.8515625" style="172" customWidth="1"/>
    <col min="2828" max="2828" width="12.57421875" style="172" customWidth="1"/>
    <col min="2829" max="2829" width="11.8515625" style="172" customWidth="1"/>
    <col min="2830" max="2830" width="13.140625" style="172" customWidth="1"/>
    <col min="2831" max="3073" width="9.140625" style="172" customWidth="1"/>
    <col min="3074" max="3074" width="9.28125" style="172" customWidth="1"/>
    <col min="3075" max="3075" width="11.421875" style="172" customWidth="1"/>
    <col min="3076" max="3076" width="10.57421875" style="172" customWidth="1"/>
    <col min="3077" max="3077" width="10.421875" style="172" customWidth="1"/>
    <col min="3078" max="3078" width="3.7109375" style="172" customWidth="1"/>
    <col min="3079" max="3079" width="9.28125" style="172" customWidth="1"/>
    <col min="3080" max="3080" width="8.421875" style="172" customWidth="1"/>
    <col min="3081" max="3081" width="7.00390625" style="172" customWidth="1"/>
    <col min="3082" max="3082" width="13.421875" style="172" customWidth="1"/>
    <col min="3083" max="3083" width="13.8515625" style="172" customWidth="1"/>
    <col min="3084" max="3084" width="12.57421875" style="172" customWidth="1"/>
    <col min="3085" max="3085" width="11.8515625" style="172" customWidth="1"/>
    <col min="3086" max="3086" width="13.140625" style="172" customWidth="1"/>
    <col min="3087" max="3329" width="9.140625" style="172" customWidth="1"/>
    <col min="3330" max="3330" width="9.28125" style="172" customWidth="1"/>
    <col min="3331" max="3331" width="11.421875" style="172" customWidth="1"/>
    <col min="3332" max="3332" width="10.57421875" style="172" customWidth="1"/>
    <col min="3333" max="3333" width="10.421875" style="172" customWidth="1"/>
    <col min="3334" max="3334" width="3.7109375" style="172" customWidth="1"/>
    <col min="3335" max="3335" width="9.28125" style="172" customWidth="1"/>
    <col min="3336" max="3336" width="8.421875" style="172" customWidth="1"/>
    <col min="3337" max="3337" width="7.00390625" style="172" customWidth="1"/>
    <col min="3338" max="3338" width="13.421875" style="172" customWidth="1"/>
    <col min="3339" max="3339" width="13.8515625" style="172" customWidth="1"/>
    <col min="3340" max="3340" width="12.57421875" style="172" customWidth="1"/>
    <col min="3341" max="3341" width="11.8515625" style="172" customWidth="1"/>
    <col min="3342" max="3342" width="13.140625" style="172" customWidth="1"/>
    <col min="3343" max="3585" width="9.140625" style="172" customWidth="1"/>
    <col min="3586" max="3586" width="9.28125" style="172" customWidth="1"/>
    <col min="3587" max="3587" width="11.421875" style="172" customWidth="1"/>
    <col min="3588" max="3588" width="10.57421875" style="172" customWidth="1"/>
    <col min="3589" max="3589" width="10.421875" style="172" customWidth="1"/>
    <col min="3590" max="3590" width="3.7109375" style="172" customWidth="1"/>
    <col min="3591" max="3591" width="9.28125" style="172" customWidth="1"/>
    <col min="3592" max="3592" width="8.421875" style="172" customWidth="1"/>
    <col min="3593" max="3593" width="7.00390625" style="172" customWidth="1"/>
    <col min="3594" max="3594" width="13.421875" style="172" customWidth="1"/>
    <col min="3595" max="3595" width="13.8515625" style="172" customWidth="1"/>
    <col min="3596" max="3596" width="12.57421875" style="172" customWidth="1"/>
    <col min="3597" max="3597" width="11.8515625" style="172" customWidth="1"/>
    <col min="3598" max="3598" width="13.140625" style="172" customWidth="1"/>
    <col min="3599" max="3841" width="9.140625" style="172" customWidth="1"/>
    <col min="3842" max="3842" width="9.28125" style="172" customWidth="1"/>
    <col min="3843" max="3843" width="11.421875" style="172" customWidth="1"/>
    <col min="3844" max="3844" width="10.57421875" style="172" customWidth="1"/>
    <col min="3845" max="3845" width="10.421875" style="172" customWidth="1"/>
    <col min="3846" max="3846" width="3.7109375" style="172" customWidth="1"/>
    <col min="3847" max="3847" width="9.28125" style="172" customWidth="1"/>
    <col min="3848" max="3848" width="8.421875" style="172" customWidth="1"/>
    <col min="3849" max="3849" width="7.00390625" style="172" customWidth="1"/>
    <col min="3850" max="3850" width="13.421875" style="172" customWidth="1"/>
    <col min="3851" max="3851" width="13.8515625" style="172" customWidth="1"/>
    <col min="3852" max="3852" width="12.57421875" style="172" customWidth="1"/>
    <col min="3853" max="3853" width="11.8515625" style="172" customWidth="1"/>
    <col min="3854" max="3854" width="13.140625" style="172" customWidth="1"/>
    <col min="3855" max="4097" width="9.140625" style="172" customWidth="1"/>
    <col min="4098" max="4098" width="9.28125" style="172" customWidth="1"/>
    <col min="4099" max="4099" width="11.421875" style="172" customWidth="1"/>
    <col min="4100" max="4100" width="10.57421875" style="172" customWidth="1"/>
    <col min="4101" max="4101" width="10.421875" style="172" customWidth="1"/>
    <col min="4102" max="4102" width="3.7109375" style="172" customWidth="1"/>
    <col min="4103" max="4103" width="9.28125" style="172" customWidth="1"/>
    <col min="4104" max="4104" width="8.421875" style="172" customWidth="1"/>
    <col min="4105" max="4105" width="7.00390625" style="172" customWidth="1"/>
    <col min="4106" max="4106" width="13.421875" style="172" customWidth="1"/>
    <col min="4107" max="4107" width="13.8515625" style="172" customWidth="1"/>
    <col min="4108" max="4108" width="12.57421875" style="172" customWidth="1"/>
    <col min="4109" max="4109" width="11.8515625" style="172" customWidth="1"/>
    <col min="4110" max="4110" width="13.140625" style="172" customWidth="1"/>
    <col min="4111" max="4353" width="9.140625" style="172" customWidth="1"/>
    <col min="4354" max="4354" width="9.28125" style="172" customWidth="1"/>
    <col min="4355" max="4355" width="11.421875" style="172" customWidth="1"/>
    <col min="4356" max="4356" width="10.57421875" style="172" customWidth="1"/>
    <col min="4357" max="4357" width="10.421875" style="172" customWidth="1"/>
    <col min="4358" max="4358" width="3.7109375" style="172" customWidth="1"/>
    <col min="4359" max="4359" width="9.28125" style="172" customWidth="1"/>
    <col min="4360" max="4360" width="8.421875" style="172" customWidth="1"/>
    <col min="4361" max="4361" width="7.00390625" style="172" customWidth="1"/>
    <col min="4362" max="4362" width="13.421875" style="172" customWidth="1"/>
    <col min="4363" max="4363" width="13.8515625" style="172" customWidth="1"/>
    <col min="4364" max="4364" width="12.57421875" style="172" customWidth="1"/>
    <col min="4365" max="4365" width="11.8515625" style="172" customWidth="1"/>
    <col min="4366" max="4366" width="13.140625" style="172" customWidth="1"/>
    <col min="4367" max="4609" width="9.140625" style="172" customWidth="1"/>
    <col min="4610" max="4610" width="9.28125" style="172" customWidth="1"/>
    <col min="4611" max="4611" width="11.421875" style="172" customWidth="1"/>
    <col min="4612" max="4612" width="10.57421875" style="172" customWidth="1"/>
    <col min="4613" max="4613" width="10.421875" style="172" customWidth="1"/>
    <col min="4614" max="4614" width="3.7109375" style="172" customWidth="1"/>
    <col min="4615" max="4615" width="9.28125" style="172" customWidth="1"/>
    <col min="4616" max="4616" width="8.421875" style="172" customWidth="1"/>
    <col min="4617" max="4617" width="7.00390625" style="172" customWidth="1"/>
    <col min="4618" max="4618" width="13.421875" style="172" customWidth="1"/>
    <col min="4619" max="4619" width="13.8515625" style="172" customWidth="1"/>
    <col min="4620" max="4620" width="12.57421875" style="172" customWidth="1"/>
    <col min="4621" max="4621" width="11.8515625" style="172" customWidth="1"/>
    <col min="4622" max="4622" width="13.140625" style="172" customWidth="1"/>
    <col min="4623" max="4865" width="9.140625" style="172" customWidth="1"/>
    <col min="4866" max="4866" width="9.28125" style="172" customWidth="1"/>
    <col min="4867" max="4867" width="11.421875" style="172" customWidth="1"/>
    <col min="4868" max="4868" width="10.57421875" style="172" customWidth="1"/>
    <col min="4869" max="4869" width="10.421875" style="172" customWidth="1"/>
    <col min="4870" max="4870" width="3.7109375" style="172" customWidth="1"/>
    <col min="4871" max="4871" width="9.28125" style="172" customWidth="1"/>
    <col min="4872" max="4872" width="8.421875" style="172" customWidth="1"/>
    <col min="4873" max="4873" width="7.00390625" style="172" customWidth="1"/>
    <col min="4874" max="4874" width="13.421875" style="172" customWidth="1"/>
    <col min="4875" max="4875" width="13.8515625" style="172" customWidth="1"/>
    <col min="4876" max="4876" width="12.57421875" style="172" customWidth="1"/>
    <col min="4877" max="4877" width="11.8515625" style="172" customWidth="1"/>
    <col min="4878" max="4878" width="13.140625" style="172" customWidth="1"/>
    <col min="4879" max="5121" width="9.140625" style="172" customWidth="1"/>
    <col min="5122" max="5122" width="9.28125" style="172" customWidth="1"/>
    <col min="5123" max="5123" width="11.421875" style="172" customWidth="1"/>
    <col min="5124" max="5124" width="10.57421875" style="172" customWidth="1"/>
    <col min="5125" max="5125" width="10.421875" style="172" customWidth="1"/>
    <col min="5126" max="5126" width="3.7109375" style="172" customWidth="1"/>
    <col min="5127" max="5127" width="9.28125" style="172" customWidth="1"/>
    <col min="5128" max="5128" width="8.421875" style="172" customWidth="1"/>
    <col min="5129" max="5129" width="7.00390625" style="172" customWidth="1"/>
    <col min="5130" max="5130" width="13.421875" style="172" customWidth="1"/>
    <col min="5131" max="5131" width="13.8515625" style="172" customWidth="1"/>
    <col min="5132" max="5132" width="12.57421875" style="172" customWidth="1"/>
    <col min="5133" max="5133" width="11.8515625" style="172" customWidth="1"/>
    <col min="5134" max="5134" width="13.140625" style="172" customWidth="1"/>
    <col min="5135" max="5377" width="9.140625" style="172" customWidth="1"/>
    <col min="5378" max="5378" width="9.28125" style="172" customWidth="1"/>
    <col min="5379" max="5379" width="11.421875" style="172" customWidth="1"/>
    <col min="5380" max="5380" width="10.57421875" style="172" customWidth="1"/>
    <col min="5381" max="5381" width="10.421875" style="172" customWidth="1"/>
    <col min="5382" max="5382" width="3.7109375" style="172" customWidth="1"/>
    <col min="5383" max="5383" width="9.28125" style="172" customWidth="1"/>
    <col min="5384" max="5384" width="8.421875" style="172" customWidth="1"/>
    <col min="5385" max="5385" width="7.00390625" style="172" customWidth="1"/>
    <col min="5386" max="5386" width="13.421875" style="172" customWidth="1"/>
    <col min="5387" max="5387" width="13.8515625" style="172" customWidth="1"/>
    <col min="5388" max="5388" width="12.57421875" style="172" customWidth="1"/>
    <col min="5389" max="5389" width="11.8515625" style="172" customWidth="1"/>
    <col min="5390" max="5390" width="13.140625" style="172" customWidth="1"/>
    <col min="5391" max="5633" width="9.140625" style="172" customWidth="1"/>
    <col min="5634" max="5634" width="9.28125" style="172" customWidth="1"/>
    <col min="5635" max="5635" width="11.421875" style="172" customWidth="1"/>
    <col min="5636" max="5636" width="10.57421875" style="172" customWidth="1"/>
    <col min="5637" max="5637" width="10.421875" style="172" customWidth="1"/>
    <col min="5638" max="5638" width="3.7109375" style="172" customWidth="1"/>
    <col min="5639" max="5639" width="9.28125" style="172" customWidth="1"/>
    <col min="5640" max="5640" width="8.421875" style="172" customWidth="1"/>
    <col min="5641" max="5641" width="7.00390625" style="172" customWidth="1"/>
    <col min="5642" max="5642" width="13.421875" style="172" customWidth="1"/>
    <col min="5643" max="5643" width="13.8515625" style="172" customWidth="1"/>
    <col min="5644" max="5644" width="12.57421875" style="172" customWidth="1"/>
    <col min="5645" max="5645" width="11.8515625" style="172" customWidth="1"/>
    <col min="5646" max="5646" width="13.140625" style="172" customWidth="1"/>
    <col min="5647" max="5889" width="9.140625" style="172" customWidth="1"/>
    <col min="5890" max="5890" width="9.28125" style="172" customWidth="1"/>
    <col min="5891" max="5891" width="11.421875" style="172" customWidth="1"/>
    <col min="5892" max="5892" width="10.57421875" style="172" customWidth="1"/>
    <col min="5893" max="5893" width="10.421875" style="172" customWidth="1"/>
    <col min="5894" max="5894" width="3.7109375" style="172" customWidth="1"/>
    <col min="5895" max="5895" width="9.28125" style="172" customWidth="1"/>
    <col min="5896" max="5896" width="8.421875" style="172" customWidth="1"/>
    <col min="5897" max="5897" width="7.00390625" style="172" customWidth="1"/>
    <col min="5898" max="5898" width="13.421875" style="172" customWidth="1"/>
    <col min="5899" max="5899" width="13.8515625" style="172" customWidth="1"/>
    <col min="5900" max="5900" width="12.57421875" style="172" customWidth="1"/>
    <col min="5901" max="5901" width="11.8515625" style="172" customWidth="1"/>
    <col min="5902" max="5902" width="13.140625" style="172" customWidth="1"/>
    <col min="5903" max="6145" width="9.140625" style="172" customWidth="1"/>
    <col min="6146" max="6146" width="9.28125" style="172" customWidth="1"/>
    <col min="6147" max="6147" width="11.421875" style="172" customWidth="1"/>
    <col min="6148" max="6148" width="10.57421875" style="172" customWidth="1"/>
    <col min="6149" max="6149" width="10.421875" style="172" customWidth="1"/>
    <col min="6150" max="6150" width="3.7109375" style="172" customWidth="1"/>
    <col min="6151" max="6151" width="9.28125" style="172" customWidth="1"/>
    <col min="6152" max="6152" width="8.421875" style="172" customWidth="1"/>
    <col min="6153" max="6153" width="7.00390625" style="172" customWidth="1"/>
    <col min="6154" max="6154" width="13.421875" style="172" customWidth="1"/>
    <col min="6155" max="6155" width="13.8515625" style="172" customWidth="1"/>
    <col min="6156" max="6156" width="12.57421875" style="172" customWidth="1"/>
    <col min="6157" max="6157" width="11.8515625" style="172" customWidth="1"/>
    <col min="6158" max="6158" width="13.140625" style="172" customWidth="1"/>
    <col min="6159" max="6401" width="9.140625" style="172" customWidth="1"/>
    <col min="6402" max="6402" width="9.28125" style="172" customWidth="1"/>
    <col min="6403" max="6403" width="11.421875" style="172" customWidth="1"/>
    <col min="6404" max="6404" width="10.57421875" style="172" customWidth="1"/>
    <col min="6405" max="6405" width="10.421875" style="172" customWidth="1"/>
    <col min="6406" max="6406" width="3.7109375" style="172" customWidth="1"/>
    <col min="6407" max="6407" width="9.28125" style="172" customWidth="1"/>
    <col min="6408" max="6408" width="8.421875" style="172" customWidth="1"/>
    <col min="6409" max="6409" width="7.00390625" style="172" customWidth="1"/>
    <col min="6410" max="6410" width="13.421875" style="172" customWidth="1"/>
    <col min="6411" max="6411" width="13.8515625" style="172" customWidth="1"/>
    <col min="6412" max="6412" width="12.57421875" style="172" customWidth="1"/>
    <col min="6413" max="6413" width="11.8515625" style="172" customWidth="1"/>
    <col min="6414" max="6414" width="13.140625" style="172" customWidth="1"/>
    <col min="6415" max="6657" width="9.140625" style="172" customWidth="1"/>
    <col min="6658" max="6658" width="9.28125" style="172" customWidth="1"/>
    <col min="6659" max="6659" width="11.421875" style="172" customWidth="1"/>
    <col min="6660" max="6660" width="10.57421875" style="172" customWidth="1"/>
    <col min="6661" max="6661" width="10.421875" style="172" customWidth="1"/>
    <col min="6662" max="6662" width="3.7109375" style="172" customWidth="1"/>
    <col min="6663" max="6663" width="9.28125" style="172" customWidth="1"/>
    <col min="6664" max="6664" width="8.421875" style="172" customWidth="1"/>
    <col min="6665" max="6665" width="7.00390625" style="172" customWidth="1"/>
    <col min="6666" max="6666" width="13.421875" style="172" customWidth="1"/>
    <col min="6667" max="6667" width="13.8515625" style="172" customWidth="1"/>
    <col min="6668" max="6668" width="12.57421875" style="172" customWidth="1"/>
    <col min="6669" max="6669" width="11.8515625" style="172" customWidth="1"/>
    <col min="6670" max="6670" width="13.140625" style="172" customWidth="1"/>
    <col min="6671" max="6913" width="9.140625" style="172" customWidth="1"/>
    <col min="6914" max="6914" width="9.28125" style="172" customWidth="1"/>
    <col min="6915" max="6915" width="11.421875" style="172" customWidth="1"/>
    <col min="6916" max="6916" width="10.57421875" style="172" customWidth="1"/>
    <col min="6917" max="6917" width="10.421875" style="172" customWidth="1"/>
    <col min="6918" max="6918" width="3.7109375" style="172" customWidth="1"/>
    <col min="6919" max="6919" width="9.28125" style="172" customWidth="1"/>
    <col min="6920" max="6920" width="8.421875" style="172" customWidth="1"/>
    <col min="6921" max="6921" width="7.00390625" style="172" customWidth="1"/>
    <col min="6922" max="6922" width="13.421875" style="172" customWidth="1"/>
    <col min="6923" max="6923" width="13.8515625" style="172" customWidth="1"/>
    <col min="6924" max="6924" width="12.57421875" style="172" customWidth="1"/>
    <col min="6925" max="6925" width="11.8515625" style="172" customWidth="1"/>
    <col min="6926" max="6926" width="13.140625" style="172" customWidth="1"/>
    <col min="6927" max="7169" width="9.140625" style="172" customWidth="1"/>
    <col min="7170" max="7170" width="9.28125" style="172" customWidth="1"/>
    <col min="7171" max="7171" width="11.421875" style="172" customWidth="1"/>
    <col min="7172" max="7172" width="10.57421875" style="172" customWidth="1"/>
    <col min="7173" max="7173" width="10.421875" style="172" customWidth="1"/>
    <col min="7174" max="7174" width="3.7109375" style="172" customWidth="1"/>
    <col min="7175" max="7175" width="9.28125" style="172" customWidth="1"/>
    <col min="7176" max="7176" width="8.421875" style="172" customWidth="1"/>
    <col min="7177" max="7177" width="7.00390625" style="172" customWidth="1"/>
    <col min="7178" max="7178" width="13.421875" style="172" customWidth="1"/>
    <col min="7179" max="7179" width="13.8515625" style="172" customWidth="1"/>
    <col min="7180" max="7180" width="12.57421875" style="172" customWidth="1"/>
    <col min="7181" max="7181" width="11.8515625" style="172" customWidth="1"/>
    <col min="7182" max="7182" width="13.140625" style="172" customWidth="1"/>
    <col min="7183" max="7425" width="9.140625" style="172" customWidth="1"/>
    <col min="7426" max="7426" width="9.28125" style="172" customWidth="1"/>
    <col min="7427" max="7427" width="11.421875" style="172" customWidth="1"/>
    <col min="7428" max="7428" width="10.57421875" style="172" customWidth="1"/>
    <col min="7429" max="7429" width="10.421875" style="172" customWidth="1"/>
    <col min="7430" max="7430" width="3.7109375" style="172" customWidth="1"/>
    <col min="7431" max="7431" width="9.28125" style="172" customWidth="1"/>
    <col min="7432" max="7432" width="8.421875" style="172" customWidth="1"/>
    <col min="7433" max="7433" width="7.00390625" style="172" customWidth="1"/>
    <col min="7434" max="7434" width="13.421875" style="172" customWidth="1"/>
    <col min="7435" max="7435" width="13.8515625" style="172" customWidth="1"/>
    <col min="7436" max="7436" width="12.57421875" style="172" customWidth="1"/>
    <col min="7437" max="7437" width="11.8515625" style="172" customWidth="1"/>
    <col min="7438" max="7438" width="13.140625" style="172" customWidth="1"/>
    <col min="7439" max="7681" width="9.140625" style="172" customWidth="1"/>
    <col min="7682" max="7682" width="9.28125" style="172" customWidth="1"/>
    <col min="7683" max="7683" width="11.421875" style="172" customWidth="1"/>
    <col min="7684" max="7684" width="10.57421875" style="172" customWidth="1"/>
    <col min="7685" max="7685" width="10.421875" style="172" customWidth="1"/>
    <col min="7686" max="7686" width="3.7109375" style="172" customWidth="1"/>
    <col min="7687" max="7687" width="9.28125" style="172" customWidth="1"/>
    <col min="7688" max="7688" width="8.421875" style="172" customWidth="1"/>
    <col min="7689" max="7689" width="7.00390625" style="172" customWidth="1"/>
    <col min="7690" max="7690" width="13.421875" style="172" customWidth="1"/>
    <col min="7691" max="7691" width="13.8515625" style="172" customWidth="1"/>
    <col min="7692" max="7692" width="12.57421875" style="172" customWidth="1"/>
    <col min="7693" max="7693" width="11.8515625" style="172" customWidth="1"/>
    <col min="7694" max="7694" width="13.140625" style="172" customWidth="1"/>
    <col min="7695" max="7937" width="9.140625" style="172" customWidth="1"/>
    <col min="7938" max="7938" width="9.28125" style="172" customWidth="1"/>
    <col min="7939" max="7939" width="11.421875" style="172" customWidth="1"/>
    <col min="7940" max="7940" width="10.57421875" style="172" customWidth="1"/>
    <col min="7941" max="7941" width="10.421875" style="172" customWidth="1"/>
    <col min="7942" max="7942" width="3.7109375" style="172" customWidth="1"/>
    <col min="7943" max="7943" width="9.28125" style="172" customWidth="1"/>
    <col min="7944" max="7944" width="8.421875" style="172" customWidth="1"/>
    <col min="7945" max="7945" width="7.00390625" style="172" customWidth="1"/>
    <col min="7946" max="7946" width="13.421875" style="172" customWidth="1"/>
    <col min="7947" max="7947" width="13.8515625" style="172" customWidth="1"/>
    <col min="7948" max="7948" width="12.57421875" style="172" customWidth="1"/>
    <col min="7949" max="7949" width="11.8515625" style="172" customWidth="1"/>
    <col min="7950" max="7950" width="13.140625" style="172" customWidth="1"/>
    <col min="7951" max="8193" width="9.140625" style="172" customWidth="1"/>
    <col min="8194" max="8194" width="9.28125" style="172" customWidth="1"/>
    <col min="8195" max="8195" width="11.421875" style="172" customWidth="1"/>
    <col min="8196" max="8196" width="10.57421875" style="172" customWidth="1"/>
    <col min="8197" max="8197" width="10.421875" style="172" customWidth="1"/>
    <col min="8198" max="8198" width="3.7109375" style="172" customWidth="1"/>
    <col min="8199" max="8199" width="9.28125" style="172" customWidth="1"/>
    <col min="8200" max="8200" width="8.421875" style="172" customWidth="1"/>
    <col min="8201" max="8201" width="7.00390625" style="172" customWidth="1"/>
    <col min="8202" max="8202" width="13.421875" style="172" customWidth="1"/>
    <col min="8203" max="8203" width="13.8515625" style="172" customWidth="1"/>
    <col min="8204" max="8204" width="12.57421875" style="172" customWidth="1"/>
    <col min="8205" max="8205" width="11.8515625" style="172" customWidth="1"/>
    <col min="8206" max="8206" width="13.140625" style="172" customWidth="1"/>
    <col min="8207" max="8449" width="9.140625" style="172" customWidth="1"/>
    <col min="8450" max="8450" width="9.28125" style="172" customWidth="1"/>
    <col min="8451" max="8451" width="11.421875" style="172" customWidth="1"/>
    <col min="8452" max="8452" width="10.57421875" style="172" customWidth="1"/>
    <col min="8453" max="8453" width="10.421875" style="172" customWidth="1"/>
    <col min="8454" max="8454" width="3.7109375" style="172" customWidth="1"/>
    <col min="8455" max="8455" width="9.28125" style="172" customWidth="1"/>
    <col min="8456" max="8456" width="8.421875" style="172" customWidth="1"/>
    <col min="8457" max="8457" width="7.00390625" style="172" customWidth="1"/>
    <col min="8458" max="8458" width="13.421875" style="172" customWidth="1"/>
    <col min="8459" max="8459" width="13.8515625" style="172" customWidth="1"/>
    <col min="8460" max="8460" width="12.57421875" style="172" customWidth="1"/>
    <col min="8461" max="8461" width="11.8515625" style="172" customWidth="1"/>
    <col min="8462" max="8462" width="13.140625" style="172" customWidth="1"/>
    <col min="8463" max="8705" width="9.140625" style="172" customWidth="1"/>
    <col min="8706" max="8706" width="9.28125" style="172" customWidth="1"/>
    <col min="8707" max="8707" width="11.421875" style="172" customWidth="1"/>
    <col min="8708" max="8708" width="10.57421875" style="172" customWidth="1"/>
    <col min="8709" max="8709" width="10.421875" style="172" customWidth="1"/>
    <col min="8710" max="8710" width="3.7109375" style="172" customWidth="1"/>
    <col min="8711" max="8711" width="9.28125" style="172" customWidth="1"/>
    <col min="8712" max="8712" width="8.421875" style="172" customWidth="1"/>
    <col min="8713" max="8713" width="7.00390625" style="172" customWidth="1"/>
    <col min="8714" max="8714" width="13.421875" style="172" customWidth="1"/>
    <col min="8715" max="8715" width="13.8515625" style="172" customWidth="1"/>
    <col min="8716" max="8716" width="12.57421875" style="172" customWidth="1"/>
    <col min="8717" max="8717" width="11.8515625" style="172" customWidth="1"/>
    <col min="8718" max="8718" width="13.140625" style="172" customWidth="1"/>
    <col min="8719" max="8961" width="9.140625" style="172" customWidth="1"/>
    <col min="8962" max="8962" width="9.28125" style="172" customWidth="1"/>
    <col min="8963" max="8963" width="11.421875" style="172" customWidth="1"/>
    <col min="8964" max="8964" width="10.57421875" style="172" customWidth="1"/>
    <col min="8965" max="8965" width="10.421875" style="172" customWidth="1"/>
    <col min="8966" max="8966" width="3.7109375" style="172" customWidth="1"/>
    <col min="8967" max="8967" width="9.28125" style="172" customWidth="1"/>
    <col min="8968" max="8968" width="8.421875" style="172" customWidth="1"/>
    <col min="8969" max="8969" width="7.00390625" style="172" customWidth="1"/>
    <col min="8970" max="8970" width="13.421875" style="172" customWidth="1"/>
    <col min="8971" max="8971" width="13.8515625" style="172" customWidth="1"/>
    <col min="8972" max="8972" width="12.57421875" style="172" customWidth="1"/>
    <col min="8973" max="8973" width="11.8515625" style="172" customWidth="1"/>
    <col min="8974" max="8974" width="13.140625" style="172" customWidth="1"/>
    <col min="8975" max="9217" width="9.140625" style="172" customWidth="1"/>
    <col min="9218" max="9218" width="9.28125" style="172" customWidth="1"/>
    <col min="9219" max="9219" width="11.421875" style="172" customWidth="1"/>
    <col min="9220" max="9220" width="10.57421875" style="172" customWidth="1"/>
    <col min="9221" max="9221" width="10.421875" style="172" customWidth="1"/>
    <col min="9222" max="9222" width="3.7109375" style="172" customWidth="1"/>
    <col min="9223" max="9223" width="9.28125" style="172" customWidth="1"/>
    <col min="9224" max="9224" width="8.421875" style="172" customWidth="1"/>
    <col min="9225" max="9225" width="7.00390625" style="172" customWidth="1"/>
    <col min="9226" max="9226" width="13.421875" style="172" customWidth="1"/>
    <col min="9227" max="9227" width="13.8515625" style="172" customWidth="1"/>
    <col min="9228" max="9228" width="12.57421875" style="172" customWidth="1"/>
    <col min="9229" max="9229" width="11.8515625" style="172" customWidth="1"/>
    <col min="9230" max="9230" width="13.140625" style="172" customWidth="1"/>
    <col min="9231" max="9473" width="9.140625" style="172" customWidth="1"/>
    <col min="9474" max="9474" width="9.28125" style="172" customWidth="1"/>
    <col min="9475" max="9475" width="11.421875" style="172" customWidth="1"/>
    <col min="9476" max="9476" width="10.57421875" style="172" customWidth="1"/>
    <col min="9477" max="9477" width="10.421875" style="172" customWidth="1"/>
    <col min="9478" max="9478" width="3.7109375" style="172" customWidth="1"/>
    <col min="9479" max="9479" width="9.28125" style="172" customWidth="1"/>
    <col min="9480" max="9480" width="8.421875" style="172" customWidth="1"/>
    <col min="9481" max="9481" width="7.00390625" style="172" customWidth="1"/>
    <col min="9482" max="9482" width="13.421875" style="172" customWidth="1"/>
    <col min="9483" max="9483" width="13.8515625" style="172" customWidth="1"/>
    <col min="9484" max="9484" width="12.57421875" style="172" customWidth="1"/>
    <col min="9485" max="9485" width="11.8515625" style="172" customWidth="1"/>
    <col min="9486" max="9486" width="13.140625" style="172" customWidth="1"/>
    <col min="9487" max="9729" width="9.140625" style="172" customWidth="1"/>
    <col min="9730" max="9730" width="9.28125" style="172" customWidth="1"/>
    <col min="9731" max="9731" width="11.421875" style="172" customWidth="1"/>
    <col min="9732" max="9732" width="10.57421875" style="172" customWidth="1"/>
    <col min="9733" max="9733" width="10.421875" style="172" customWidth="1"/>
    <col min="9734" max="9734" width="3.7109375" style="172" customWidth="1"/>
    <col min="9735" max="9735" width="9.28125" style="172" customWidth="1"/>
    <col min="9736" max="9736" width="8.421875" style="172" customWidth="1"/>
    <col min="9737" max="9737" width="7.00390625" style="172" customWidth="1"/>
    <col min="9738" max="9738" width="13.421875" style="172" customWidth="1"/>
    <col min="9739" max="9739" width="13.8515625" style="172" customWidth="1"/>
    <col min="9740" max="9740" width="12.57421875" style="172" customWidth="1"/>
    <col min="9741" max="9741" width="11.8515625" style="172" customWidth="1"/>
    <col min="9742" max="9742" width="13.140625" style="172" customWidth="1"/>
    <col min="9743" max="9985" width="9.140625" style="172" customWidth="1"/>
    <col min="9986" max="9986" width="9.28125" style="172" customWidth="1"/>
    <col min="9987" max="9987" width="11.421875" style="172" customWidth="1"/>
    <col min="9988" max="9988" width="10.57421875" style="172" customWidth="1"/>
    <col min="9989" max="9989" width="10.421875" style="172" customWidth="1"/>
    <col min="9990" max="9990" width="3.7109375" style="172" customWidth="1"/>
    <col min="9991" max="9991" width="9.28125" style="172" customWidth="1"/>
    <col min="9992" max="9992" width="8.421875" style="172" customWidth="1"/>
    <col min="9993" max="9993" width="7.00390625" style="172" customWidth="1"/>
    <col min="9994" max="9994" width="13.421875" style="172" customWidth="1"/>
    <col min="9995" max="9995" width="13.8515625" style="172" customWidth="1"/>
    <col min="9996" max="9996" width="12.57421875" style="172" customWidth="1"/>
    <col min="9997" max="9997" width="11.8515625" style="172" customWidth="1"/>
    <col min="9998" max="9998" width="13.140625" style="172" customWidth="1"/>
    <col min="9999" max="10241" width="9.140625" style="172" customWidth="1"/>
    <col min="10242" max="10242" width="9.28125" style="172" customWidth="1"/>
    <col min="10243" max="10243" width="11.421875" style="172" customWidth="1"/>
    <col min="10244" max="10244" width="10.57421875" style="172" customWidth="1"/>
    <col min="10245" max="10245" width="10.421875" style="172" customWidth="1"/>
    <col min="10246" max="10246" width="3.7109375" style="172" customWidth="1"/>
    <col min="10247" max="10247" width="9.28125" style="172" customWidth="1"/>
    <col min="10248" max="10248" width="8.421875" style="172" customWidth="1"/>
    <col min="10249" max="10249" width="7.00390625" style="172" customWidth="1"/>
    <col min="10250" max="10250" width="13.421875" style="172" customWidth="1"/>
    <col min="10251" max="10251" width="13.8515625" style="172" customWidth="1"/>
    <col min="10252" max="10252" width="12.57421875" style="172" customWidth="1"/>
    <col min="10253" max="10253" width="11.8515625" style="172" customWidth="1"/>
    <col min="10254" max="10254" width="13.140625" style="172" customWidth="1"/>
    <col min="10255" max="10497" width="9.140625" style="172" customWidth="1"/>
    <col min="10498" max="10498" width="9.28125" style="172" customWidth="1"/>
    <col min="10499" max="10499" width="11.421875" style="172" customWidth="1"/>
    <col min="10500" max="10500" width="10.57421875" style="172" customWidth="1"/>
    <col min="10501" max="10501" width="10.421875" style="172" customWidth="1"/>
    <col min="10502" max="10502" width="3.7109375" style="172" customWidth="1"/>
    <col min="10503" max="10503" width="9.28125" style="172" customWidth="1"/>
    <col min="10504" max="10504" width="8.421875" style="172" customWidth="1"/>
    <col min="10505" max="10505" width="7.00390625" style="172" customWidth="1"/>
    <col min="10506" max="10506" width="13.421875" style="172" customWidth="1"/>
    <col min="10507" max="10507" width="13.8515625" style="172" customWidth="1"/>
    <col min="10508" max="10508" width="12.57421875" style="172" customWidth="1"/>
    <col min="10509" max="10509" width="11.8515625" style="172" customWidth="1"/>
    <col min="10510" max="10510" width="13.140625" style="172" customWidth="1"/>
    <col min="10511" max="10753" width="9.140625" style="172" customWidth="1"/>
    <col min="10754" max="10754" width="9.28125" style="172" customWidth="1"/>
    <col min="10755" max="10755" width="11.421875" style="172" customWidth="1"/>
    <col min="10756" max="10756" width="10.57421875" style="172" customWidth="1"/>
    <col min="10757" max="10757" width="10.421875" style="172" customWidth="1"/>
    <col min="10758" max="10758" width="3.7109375" style="172" customWidth="1"/>
    <col min="10759" max="10759" width="9.28125" style="172" customWidth="1"/>
    <col min="10760" max="10760" width="8.421875" style="172" customWidth="1"/>
    <col min="10761" max="10761" width="7.00390625" style="172" customWidth="1"/>
    <col min="10762" max="10762" width="13.421875" style="172" customWidth="1"/>
    <col min="10763" max="10763" width="13.8515625" style="172" customWidth="1"/>
    <col min="10764" max="10764" width="12.57421875" style="172" customWidth="1"/>
    <col min="10765" max="10765" width="11.8515625" style="172" customWidth="1"/>
    <col min="10766" max="10766" width="13.140625" style="172" customWidth="1"/>
    <col min="10767" max="11009" width="9.140625" style="172" customWidth="1"/>
    <col min="11010" max="11010" width="9.28125" style="172" customWidth="1"/>
    <col min="11011" max="11011" width="11.421875" style="172" customWidth="1"/>
    <col min="11012" max="11012" width="10.57421875" style="172" customWidth="1"/>
    <col min="11013" max="11013" width="10.421875" style="172" customWidth="1"/>
    <col min="11014" max="11014" width="3.7109375" style="172" customWidth="1"/>
    <col min="11015" max="11015" width="9.28125" style="172" customWidth="1"/>
    <col min="11016" max="11016" width="8.421875" style="172" customWidth="1"/>
    <col min="11017" max="11017" width="7.00390625" style="172" customWidth="1"/>
    <col min="11018" max="11018" width="13.421875" style="172" customWidth="1"/>
    <col min="11019" max="11019" width="13.8515625" style="172" customWidth="1"/>
    <col min="11020" max="11020" width="12.57421875" style="172" customWidth="1"/>
    <col min="11021" max="11021" width="11.8515625" style="172" customWidth="1"/>
    <col min="11022" max="11022" width="13.140625" style="172" customWidth="1"/>
    <col min="11023" max="11265" width="9.140625" style="172" customWidth="1"/>
    <col min="11266" max="11266" width="9.28125" style="172" customWidth="1"/>
    <col min="11267" max="11267" width="11.421875" style="172" customWidth="1"/>
    <col min="11268" max="11268" width="10.57421875" style="172" customWidth="1"/>
    <col min="11269" max="11269" width="10.421875" style="172" customWidth="1"/>
    <col min="11270" max="11270" width="3.7109375" style="172" customWidth="1"/>
    <col min="11271" max="11271" width="9.28125" style="172" customWidth="1"/>
    <col min="11272" max="11272" width="8.421875" style="172" customWidth="1"/>
    <col min="11273" max="11273" width="7.00390625" style="172" customWidth="1"/>
    <col min="11274" max="11274" width="13.421875" style="172" customWidth="1"/>
    <col min="11275" max="11275" width="13.8515625" style="172" customWidth="1"/>
    <col min="11276" max="11276" width="12.57421875" style="172" customWidth="1"/>
    <col min="11277" max="11277" width="11.8515625" style="172" customWidth="1"/>
    <col min="11278" max="11278" width="13.140625" style="172" customWidth="1"/>
    <col min="11279" max="11521" width="9.140625" style="172" customWidth="1"/>
    <col min="11522" max="11522" width="9.28125" style="172" customWidth="1"/>
    <col min="11523" max="11523" width="11.421875" style="172" customWidth="1"/>
    <col min="11524" max="11524" width="10.57421875" style="172" customWidth="1"/>
    <col min="11525" max="11525" width="10.421875" style="172" customWidth="1"/>
    <col min="11526" max="11526" width="3.7109375" style="172" customWidth="1"/>
    <col min="11527" max="11527" width="9.28125" style="172" customWidth="1"/>
    <col min="11528" max="11528" width="8.421875" style="172" customWidth="1"/>
    <col min="11529" max="11529" width="7.00390625" style="172" customWidth="1"/>
    <col min="11530" max="11530" width="13.421875" style="172" customWidth="1"/>
    <col min="11531" max="11531" width="13.8515625" style="172" customWidth="1"/>
    <col min="11532" max="11532" width="12.57421875" style="172" customWidth="1"/>
    <col min="11533" max="11533" width="11.8515625" style="172" customWidth="1"/>
    <col min="11534" max="11534" width="13.140625" style="172" customWidth="1"/>
    <col min="11535" max="11777" width="9.140625" style="172" customWidth="1"/>
    <col min="11778" max="11778" width="9.28125" style="172" customWidth="1"/>
    <col min="11779" max="11779" width="11.421875" style="172" customWidth="1"/>
    <col min="11780" max="11780" width="10.57421875" style="172" customWidth="1"/>
    <col min="11781" max="11781" width="10.421875" style="172" customWidth="1"/>
    <col min="11782" max="11782" width="3.7109375" style="172" customWidth="1"/>
    <col min="11783" max="11783" width="9.28125" style="172" customWidth="1"/>
    <col min="11784" max="11784" width="8.421875" style="172" customWidth="1"/>
    <col min="11785" max="11785" width="7.00390625" style="172" customWidth="1"/>
    <col min="11786" max="11786" width="13.421875" style="172" customWidth="1"/>
    <col min="11787" max="11787" width="13.8515625" style="172" customWidth="1"/>
    <col min="11788" max="11788" width="12.57421875" style="172" customWidth="1"/>
    <col min="11789" max="11789" width="11.8515625" style="172" customWidth="1"/>
    <col min="11790" max="11790" width="13.140625" style="172" customWidth="1"/>
    <col min="11791" max="12033" width="9.140625" style="172" customWidth="1"/>
    <col min="12034" max="12034" width="9.28125" style="172" customWidth="1"/>
    <col min="12035" max="12035" width="11.421875" style="172" customWidth="1"/>
    <col min="12036" max="12036" width="10.57421875" style="172" customWidth="1"/>
    <col min="12037" max="12037" width="10.421875" style="172" customWidth="1"/>
    <col min="12038" max="12038" width="3.7109375" style="172" customWidth="1"/>
    <col min="12039" max="12039" width="9.28125" style="172" customWidth="1"/>
    <col min="12040" max="12040" width="8.421875" style="172" customWidth="1"/>
    <col min="12041" max="12041" width="7.00390625" style="172" customWidth="1"/>
    <col min="12042" max="12042" width="13.421875" style="172" customWidth="1"/>
    <col min="12043" max="12043" width="13.8515625" style="172" customWidth="1"/>
    <col min="12044" max="12044" width="12.57421875" style="172" customWidth="1"/>
    <col min="12045" max="12045" width="11.8515625" style="172" customWidth="1"/>
    <col min="12046" max="12046" width="13.140625" style="172" customWidth="1"/>
    <col min="12047" max="12289" width="9.140625" style="172" customWidth="1"/>
    <col min="12290" max="12290" width="9.28125" style="172" customWidth="1"/>
    <col min="12291" max="12291" width="11.421875" style="172" customWidth="1"/>
    <col min="12292" max="12292" width="10.57421875" style="172" customWidth="1"/>
    <col min="12293" max="12293" width="10.421875" style="172" customWidth="1"/>
    <col min="12294" max="12294" width="3.7109375" style="172" customWidth="1"/>
    <col min="12295" max="12295" width="9.28125" style="172" customWidth="1"/>
    <col min="12296" max="12296" width="8.421875" style="172" customWidth="1"/>
    <col min="12297" max="12297" width="7.00390625" style="172" customWidth="1"/>
    <col min="12298" max="12298" width="13.421875" style="172" customWidth="1"/>
    <col min="12299" max="12299" width="13.8515625" style="172" customWidth="1"/>
    <col min="12300" max="12300" width="12.57421875" style="172" customWidth="1"/>
    <col min="12301" max="12301" width="11.8515625" style="172" customWidth="1"/>
    <col min="12302" max="12302" width="13.140625" style="172" customWidth="1"/>
    <col min="12303" max="12545" width="9.140625" style="172" customWidth="1"/>
    <col min="12546" max="12546" width="9.28125" style="172" customWidth="1"/>
    <col min="12547" max="12547" width="11.421875" style="172" customWidth="1"/>
    <col min="12548" max="12548" width="10.57421875" style="172" customWidth="1"/>
    <col min="12549" max="12549" width="10.421875" style="172" customWidth="1"/>
    <col min="12550" max="12550" width="3.7109375" style="172" customWidth="1"/>
    <col min="12551" max="12551" width="9.28125" style="172" customWidth="1"/>
    <col min="12552" max="12552" width="8.421875" style="172" customWidth="1"/>
    <col min="12553" max="12553" width="7.00390625" style="172" customWidth="1"/>
    <col min="12554" max="12554" width="13.421875" style="172" customWidth="1"/>
    <col min="12555" max="12555" width="13.8515625" style="172" customWidth="1"/>
    <col min="12556" max="12556" width="12.57421875" style="172" customWidth="1"/>
    <col min="12557" max="12557" width="11.8515625" style="172" customWidth="1"/>
    <col min="12558" max="12558" width="13.140625" style="172" customWidth="1"/>
    <col min="12559" max="12801" width="9.140625" style="172" customWidth="1"/>
    <col min="12802" max="12802" width="9.28125" style="172" customWidth="1"/>
    <col min="12803" max="12803" width="11.421875" style="172" customWidth="1"/>
    <col min="12804" max="12804" width="10.57421875" style="172" customWidth="1"/>
    <col min="12805" max="12805" width="10.421875" style="172" customWidth="1"/>
    <col min="12806" max="12806" width="3.7109375" style="172" customWidth="1"/>
    <col min="12807" max="12807" width="9.28125" style="172" customWidth="1"/>
    <col min="12808" max="12808" width="8.421875" style="172" customWidth="1"/>
    <col min="12809" max="12809" width="7.00390625" style="172" customWidth="1"/>
    <col min="12810" max="12810" width="13.421875" style="172" customWidth="1"/>
    <col min="12811" max="12811" width="13.8515625" style="172" customWidth="1"/>
    <col min="12812" max="12812" width="12.57421875" style="172" customWidth="1"/>
    <col min="12813" max="12813" width="11.8515625" style="172" customWidth="1"/>
    <col min="12814" max="12814" width="13.140625" style="172" customWidth="1"/>
    <col min="12815" max="13057" width="9.140625" style="172" customWidth="1"/>
    <col min="13058" max="13058" width="9.28125" style="172" customWidth="1"/>
    <col min="13059" max="13059" width="11.421875" style="172" customWidth="1"/>
    <col min="13060" max="13060" width="10.57421875" style="172" customWidth="1"/>
    <col min="13061" max="13061" width="10.421875" style="172" customWidth="1"/>
    <col min="13062" max="13062" width="3.7109375" style="172" customWidth="1"/>
    <col min="13063" max="13063" width="9.28125" style="172" customWidth="1"/>
    <col min="13064" max="13064" width="8.421875" style="172" customWidth="1"/>
    <col min="13065" max="13065" width="7.00390625" style="172" customWidth="1"/>
    <col min="13066" max="13066" width="13.421875" style="172" customWidth="1"/>
    <col min="13067" max="13067" width="13.8515625" style="172" customWidth="1"/>
    <col min="13068" max="13068" width="12.57421875" style="172" customWidth="1"/>
    <col min="13069" max="13069" width="11.8515625" style="172" customWidth="1"/>
    <col min="13070" max="13070" width="13.140625" style="172" customWidth="1"/>
    <col min="13071" max="13313" width="9.140625" style="172" customWidth="1"/>
    <col min="13314" max="13314" width="9.28125" style="172" customWidth="1"/>
    <col min="13315" max="13315" width="11.421875" style="172" customWidth="1"/>
    <col min="13316" max="13316" width="10.57421875" style="172" customWidth="1"/>
    <col min="13317" max="13317" width="10.421875" style="172" customWidth="1"/>
    <col min="13318" max="13318" width="3.7109375" style="172" customWidth="1"/>
    <col min="13319" max="13319" width="9.28125" style="172" customWidth="1"/>
    <col min="13320" max="13320" width="8.421875" style="172" customWidth="1"/>
    <col min="13321" max="13321" width="7.00390625" style="172" customWidth="1"/>
    <col min="13322" max="13322" width="13.421875" style="172" customWidth="1"/>
    <col min="13323" max="13323" width="13.8515625" style="172" customWidth="1"/>
    <col min="13324" max="13324" width="12.57421875" style="172" customWidth="1"/>
    <col min="13325" max="13325" width="11.8515625" style="172" customWidth="1"/>
    <col min="13326" max="13326" width="13.140625" style="172" customWidth="1"/>
    <col min="13327" max="13569" width="9.140625" style="172" customWidth="1"/>
    <col min="13570" max="13570" width="9.28125" style="172" customWidth="1"/>
    <col min="13571" max="13571" width="11.421875" style="172" customWidth="1"/>
    <col min="13572" max="13572" width="10.57421875" style="172" customWidth="1"/>
    <col min="13573" max="13573" width="10.421875" style="172" customWidth="1"/>
    <col min="13574" max="13574" width="3.7109375" style="172" customWidth="1"/>
    <col min="13575" max="13575" width="9.28125" style="172" customWidth="1"/>
    <col min="13576" max="13576" width="8.421875" style="172" customWidth="1"/>
    <col min="13577" max="13577" width="7.00390625" style="172" customWidth="1"/>
    <col min="13578" max="13578" width="13.421875" style="172" customWidth="1"/>
    <col min="13579" max="13579" width="13.8515625" style="172" customWidth="1"/>
    <col min="13580" max="13580" width="12.57421875" style="172" customWidth="1"/>
    <col min="13581" max="13581" width="11.8515625" style="172" customWidth="1"/>
    <col min="13582" max="13582" width="13.140625" style="172" customWidth="1"/>
    <col min="13583" max="13825" width="9.140625" style="172" customWidth="1"/>
    <col min="13826" max="13826" width="9.28125" style="172" customWidth="1"/>
    <col min="13827" max="13827" width="11.421875" style="172" customWidth="1"/>
    <col min="13828" max="13828" width="10.57421875" style="172" customWidth="1"/>
    <col min="13829" max="13829" width="10.421875" style="172" customWidth="1"/>
    <col min="13830" max="13830" width="3.7109375" style="172" customWidth="1"/>
    <col min="13831" max="13831" width="9.28125" style="172" customWidth="1"/>
    <col min="13832" max="13832" width="8.421875" style="172" customWidth="1"/>
    <col min="13833" max="13833" width="7.00390625" style="172" customWidth="1"/>
    <col min="13834" max="13834" width="13.421875" style="172" customWidth="1"/>
    <col min="13835" max="13835" width="13.8515625" style="172" customWidth="1"/>
    <col min="13836" max="13836" width="12.57421875" style="172" customWidth="1"/>
    <col min="13837" max="13837" width="11.8515625" style="172" customWidth="1"/>
    <col min="13838" max="13838" width="13.140625" style="172" customWidth="1"/>
    <col min="13839" max="14081" width="9.140625" style="172" customWidth="1"/>
    <col min="14082" max="14082" width="9.28125" style="172" customWidth="1"/>
    <col min="14083" max="14083" width="11.421875" style="172" customWidth="1"/>
    <col min="14084" max="14084" width="10.57421875" style="172" customWidth="1"/>
    <col min="14085" max="14085" width="10.421875" style="172" customWidth="1"/>
    <col min="14086" max="14086" width="3.7109375" style="172" customWidth="1"/>
    <col min="14087" max="14087" width="9.28125" style="172" customWidth="1"/>
    <col min="14088" max="14088" width="8.421875" style="172" customWidth="1"/>
    <col min="14089" max="14089" width="7.00390625" style="172" customWidth="1"/>
    <col min="14090" max="14090" width="13.421875" style="172" customWidth="1"/>
    <col min="14091" max="14091" width="13.8515625" style="172" customWidth="1"/>
    <col min="14092" max="14092" width="12.57421875" style="172" customWidth="1"/>
    <col min="14093" max="14093" width="11.8515625" style="172" customWidth="1"/>
    <col min="14094" max="14094" width="13.140625" style="172" customWidth="1"/>
    <col min="14095" max="14337" width="9.140625" style="172" customWidth="1"/>
    <col min="14338" max="14338" width="9.28125" style="172" customWidth="1"/>
    <col min="14339" max="14339" width="11.421875" style="172" customWidth="1"/>
    <col min="14340" max="14340" width="10.57421875" style="172" customWidth="1"/>
    <col min="14341" max="14341" width="10.421875" style="172" customWidth="1"/>
    <col min="14342" max="14342" width="3.7109375" style="172" customWidth="1"/>
    <col min="14343" max="14343" width="9.28125" style="172" customWidth="1"/>
    <col min="14344" max="14344" width="8.421875" style="172" customWidth="1"/>
    <col min="14345" max="14345" width="7.00390625" style="172" customWidth="1"/>
    <col min="14346" max="14346" width="13.421875" style="172" customWidth="1"/>
    <col min="14347" max="14347" width="13.8515625" style="172" customWidth="1"/>
    <col min="14348" max="14348" width="12.57421875" style="172" customWidth="1"/>
    <col min="14349" max="14349" width="11.8515625" style="172" customWidth="1"/>
    <col min="14350" max="14350" width="13.140625" style="172" customWidth="1"/>
    <col min="14351" max="14593" width="9.140625" style="172" customWidth="1"/>
    <col min="14594" max="14594" width="9.28125" style="172" customWidth="1"/>
    <col min="14595" max="14595" width="11.421875" style="172" customWidth="1"/>
    <col min="14596" max="14596" width="10.57421875" style="172" customWidth="1"/>
    <col min="14597" max="14597" width="10.421875" style="172" customWidth="1"/>
    <col min="14598" max="14598" width="3.7109375" style="172" customWidth="1"/>
    <col min="14599" max="14599" width="9.28125" style="172" customWidth="1"/>
    <col min="14600" max="14600" width="8.421875" style="172" customWidth="1"/>
    <col min="14601" max="14601" width="7.00390625" style="172" customWidth="1"/>
    <col min="14602" max="14602" width="13.421875" style="172" customWidth="1"/>
    <col min="14603" max="14603" width="13.8515625" style="172" customWidth="1"/>
    <col min="14604" max="14604" width="12.57421875" style="172" customWidth="1"/>
    <col min="14605" max="14605" width="11.8515625" style="172" customWidth="1"/>
    <col min="14606" max="14606" width="13.140625" style="172" customWidth="1"/>
    <col min="14607" max="14849" width="9.140625" style="172" customWidth="1"/>
    <col min="14850" max="14850" width="9.28125" style="172" customWidth="1"/>
    <col min="14851" max="14851" width="11.421875" style="172" customWidth="1"/>
    <col min="14852" max="14852" width="10.57421875" style="172" customWidth="1"/>
    <col min="14853" max="14853" width="10.421875" style="172" customWidth="1"/>
    <col min="14854" max="14854" width="3.7109375" style="172" customWidth="1"/>
    <col min="14855" max="14855" width="9.28125" style="172" customWidth="1"/>
    <col min="14856" max="14856" width="8.421875" style="172" customWidth="1"/>
    <col min="14857" max="14857" width="7.00390625" style="172" customWidth="1"/>
    <col min="14858" max="14858" width="13.421875" style="172" customWidth="1"/>
    <col min="14859" max="14859" width="13.8515625" style="172" customWidth="1"/>
    <col min="14860" max="14860" width="12.57421875" style="172" customWidth="1"/>
    <col min="14861" max="14861" width="11.8515625" style="172" customWidth="1"/>
    <col min="14862" max="14862" width="13.140625" style="172" customWidth="1"/>
    <col min="14863" max="15105" width="9.140625" style="172" customWidth="1"/>
    <col min="15106" max="15106" width="9.28125" style="172" customWidth="1"/>
    <col min="15107" max="15107" width="11.421875" style="172" customWidth="1"/>
    <col min="15108" max="15108" width="10.57421875" style="172" customWidth="1"/>
    <col min="15109" max="15109" width="10.421875" style="172" customWidth="1"/>
    <col min="15110" max="15110" width="3.7109375" style="172" customWidth="1"/>
    <col min="15111" max="15111" width="9.28125" style="172" customWidth="1"/>
    <col min="15112" max="15112" width="8.421875" style="172" customWidth="1"/>
    <col min="15113" max="15113" width="7.00390625" style="172" customWidth="1"/>
    <col min="15114" max="15114" width="13.421875" style="172" customWidth="1"/>
    <col min="15115" max="15115" width="13.8515625" style="172" customWidth="1"/>
    <col min="15116" max="15116" width="12.57421875" style="172" customWidth="1"/>
    <col min="15117" max="15117" width="11.8515625" style="172" customWidth="1"/>
    <col min="15118" max="15118" width="13.140625" style="172" customWidth="1"/>
    <col min="15119" max="15361" width="9.140625" style="172" customWidth="1"/>
    <col min="15362" max="15362" width="9.28125" style="172" customWidth="1"/>
    <col min="15363" max="15363" width="11.421875" style="172" customWidth="1"/>
    <col min="15364" max="15364" width="10.57421875" style="172" customWidth="1"/>
    <col min="15365" max="15365" width="10.421875" style="172" customWidth="1"/>
    <col min="15366" max="15366" width="3.7109375" style="172" customWidth="1"/>
    <col min="15367" max="15367" width="9.28125" style="172" customWidth="1"/>
    <col min="15368" max="15368" width="8.421875" style="172" customWidth="1"/>
    <col min="15369" max="15369" width="7.00390625" style="172" customWidth="1"/>
    <col min="15370" max="15370" width="13.421875" style="172" customWidth="1"/>
    <col min="15371" max="15371" width="13.8515625" style="172" customWidth="1"/>
    <col min="15372" max="15372" width="12.57421875" style="172" customWidth="1"/>
    <col min="15373" max="15373" width="11.8515625" style="172" customWidth="1"/>
    <col min="15374" max="15374" width="13.140625" style="172" customWidth="1"/>
    <col min="15375" max="15617" width="9.140625" style="172" customWidth="1"/>
    <col min="15618" max="15618" width="9.28125" style="172" customWidth="1"/>
    <col min="15619" max="15619" width="11.421875" style="172" customWidth="1"/>
    <col min="15620" max="15620" width="10.57421875" style="172" customWidth="1"/>
    <col min="15621" max="15621" width="10.421875" style="172" customWidth="1"/>
    <col min="15622" max="15622" width="3.7109375" style="172" customWidth="1"/>
    <col min="15623" max="15623" width="9.28125" style="172" customWidth="1"/>
    <col min="15624" max="15624" width="8.421875" style="172" customWidth="1"/>
    <col min="15625" max="15625" width="7.00390625" style="172" customWidth="1"/>
    <col min="15626" max="15626" width="13.421875" style="172" customWidth="1"/>
    <col min="15627" max="15627" width="13.8515625" style="172" customWidth="1"/>
    <col min="15628" max="15628" width="12.57421875" style="172" customWidth="1"/>
    <col min="15629" max="15629" width="11.8515625" style="172" customWidth="1"/>
    <col min="15630" max="15630" width="13.140625" style="172" customWidth="1"/>
    <col min="15631" max="15873" width="9.140625" style="172" customWidth="1"/>
    <col min="15874" max="15874" width="9.28125" style="172" customWidth="1"/>
    <col min="15875" max="15875" width="11.421875" style="172" customWidth="1"/>
    <col min="15876" max="15876" width="10.57421875" style="172" customWidth="1"/>
    <col min="15877" max="15877" width="10.421875" style="172" customWidth="1"/>
    <col min="15878" max="15878" width="3.7109375" style="172" customWidth="1"/>
    <col min="15879" max="15879" width="9.28125" style="172" customWidth="1"/>
    <col min="15880" max="15880" width="8.421875" style="172" customWidth="1"/>
    <col min="15881" max="15881" width="7.00390625" style="172" customWidth="1"/>
    <col min="15882" max="15882" width="13.421875" style="172" customWidth="1"/>
    <col min="15883" max="15883" width="13.8515625" style="172" customWidth="1"/>
    <col min="15884" max="15884" width="12.57421875" style="172" customWidth="1"/>
    <col min="15885" max="15885" width="11.8515625" style="172" customWidth="1"/>
    <col min="15886" max="15886" width="13.140625" style="172" customWidth="1"/>
    <col min="15887" max="16129" width="9.140625" style="172" customWidth="1"/>
    <col min="16130" max="16130" width="9.28125" style="172" customWidth="1"/>
    <col min="16131" max="16131" width="11.421875" style="172" customWidth="1"/>
    <col min="16132" max="16132" width="10.57421875" style="172" customWidth="1"/>
    <col min="16133" max="16133" width="10.421875" style="172" customWidth="1"/>
    <col min="16134" max="16134" width="3.7109375" style="172" customWidth="1"/>
    <col min="16135" max="16135" width="9.28125" style="172" customWidth="1"/>
    <col min="16136" max="16136" width="8.421875" style="172" customWidth="1"/>
    <col min="16137" max="16137" width="7.00390625" style="172" customWidth="1"/>
    <col min="16138" max="16138" width="13.421875" style="172" customWidth="1"/>
    <col min="16139" max="16139" width="13.8515625" style="172" customWidth="1"/>
    <col min="16140" max="16140" width="12.57421875" style="172" customWidth="1"/>
    <col min="16141" max="16141" width="11.8515625" style="172" customWidth="1"/>
    <col min="16142" max="16142" width="13.140625" style="172" customWidth="1"/>
    <col min="16143" max="16384" width="9.140625" style="172" customWidth="1"/>
  </cols>
  <sheetData>
    <row r="1" spans="2:15" ht="20.25">
      <c r="B1" s="163"/>
      <c r="C1" s="163"/>
      <c r="D1" s="164"/>
      <c r="E1" s="165"/>
      <c r="F1" s="166" t="s">
        <v>89</v>
      </c>
      <c r="G1" s="167"/>
      <c r="H1" s="168"/>
      <c r="I1" s="169"/>
      <c r="J1" s="169"/>
      <c r="K1" s="170"/>
      <c r="L1" s="170" t="s">
        <v>29</v>
      </c>
      <c r="M1" s="167"/>
      <c r="N1" s="170"/>
      <c r="O1" s="171"/>
    </row>
    <row r="2" spans="2:15" ht="15.75">
      <c r="B2" s="163"/>
      <c r="C2" s="163"/>
      <c r="D2" s="164"/>
      <c r="E2" s="173"/>
      <c r="F2" s="174"/>
      <c r="G2" s="175"/>
      <c r="H2" s="176" t="s">
        <v>90</v>
      </c>
      <c r="I2" s="176"/>
      <c r="J2" s="177"/>
      <c r="K2" s="178"/>
      <c r="L2" s="179"/>
      <c r="M2" s="179"/>
      <c r="N2" s="178"/>
      <c r="O2" s="171"/>
    </row>
    <row r="3" spans="2:15" ht="12.75">
      <c r="B3" s="163"/>
      <c r="C3" s="163"/>
      <c r="D3" s="164"/>
      <c r="E3" s="180" t="s">
        <v>31</v>
      </c>
      <c r="F3" s="180"/>
      <c r="G3" s="181" t="s">
        <v>14</v>
      </c>
      <c r="H3" s="180"/>
      <c r="I3" s="181"/>
      <c r="J3" s="180" t="s">
        <v>33</v>
      </c>
      <c r="K3" s="182"/>
      <c r="L3" s="181"/>
      <c r="M3" s="180"/>
      <c r="N3" s="183" t="s">
        <v>35</v>
      </c>
      <c r="O3" s="171"/>
    </row>
    <row r="4" spans="2:15" ht="13.8" thickBot="1">
      <c r="B4" s="184"/>
      <c r="C4" s="184"/>
      <c r="D4" s="185"/>
      <c r="E4" s="186" t="s">
        <v>91</v>
      </c>
      <c r="F4" s="186"/>
      <c r="G4" s="187"/>
      <c r="H4" s="187"/>
      <c r="I4" s="188"/>
      <c r="J4" s="189"/>
      <c r="K4" s="190"/>
      <c r="L4" s="191"/>
      <c r="M4" s="302" t="s">
        <v>36</v>
      </c>
      <c r="N4" s="302"/>
      <c r="O4" s="171"/>
    </row>
    <row r="5" spans="2:13" ht="12.75">
      <c r="B5" s="192"/>
      <c r="C5" s="192"/>
      <c r="D5" s="193"/>
      <c r="E5" s="192"/>
      <c r="F5" s="192"/>
      <c r="G5" s="194" t="s">
        <v>12</v>
      </c>
      <c r="H5" s="194" t="s">
        <v>13</v>
      </c>
      <c r="I5" s="194" t="s">
        <v>14</v>
      </c>
      <c r="J5" s="192"/>
      <c r="K5" s="192"/>
      <c r="L5" s="192"/>
      <c r="M5" s="192"/>
    </row>
    <row r="6" spans="2:13" ht="12.75">
      <c r="B6" s="163"/>
      <c r="C6" s="163"/>
      <c r="D6" s="164"/>
      <c r="E6" s="195"/>
      <c r="F6" s="196"/>
      <c r="G6" s="195"/>
      <c r="H6" s="195"/>
      <c r="I6" s="195"/>
      <c r="J6" s="163"/>
      <c r="K6" s="163"/>
      <c r="L6" s="163"/>
      <c r="M6" s="163"/>
    </row>
    <row r="7" spans="2:13" ht="12.75">
      <c r="B7" s="163"/>
      <c r="C7" s="195"/>
      <c r="D7" s="197"/>
      <c r="E7" s="198"/>
      <c r="F7" s="199">
        <v>1</v>
      </c>
      <c r="G7" s="270" t="s">
        <v>118</v>
      </c>
      <c r="H7" s="270"/>
      <c r="I7" s="200"/>
      <c r="J7" s="197"/>
      <c r="K7" s="197"/>
      <c r="L7" s="197"/>
      <c r="M7" s="163"/>
    </row>
    <row r="8" spans="2:13" ht="12.75">
      <c r="B8" s="201"/>
      <c r="C8" s="202"/>
      <c r="D8" s="203"/>
      <c r="E8" s="204"/>
      <c r="F8" s="205"/>
      <c r="G8" s="271"/>
      <c r="H8" s="271"/>
      <c r="I8" s="207"/>
      <c r="J8" s="270" t="s">
        <v>118</v>
      </c>
      <c r="K8" s="202"/>
      <c r="L8" s="202"/>
      <c r="M8" s="201"/>
    </row>
    <row r="9" spans="2:13" ht="13.8">
      <c r="B9" s="201"/>
      <c r="C9" s="202"/>
      <c r="D9" s="208"/>
      <c r="E9" s="202"/>
      <c r="F9" s="209" t="s">
        <v>61</v>
      </c>
      <c r="G9" s="210" t="s">
        <v>88</v>
      </c>
      <c r="H9" s="272"/>
      <c r="I9" s="211"/>
      <c r="J9" s="212"/>
      <c r="K9" s="213"/>
      <c r="L9" s="214"/>
      <c r="M9" s="201"/>
    </row>
    <row r="10" spans="2:13" ht="20.4">
      <c r="B10" s="201"/>
      <c r="C10" s="202"/>
      <c r="D10" s="284" t="s">
        <v>137</v>
      </c>
      <c r="E10" s="216"/>
      <c r="F10" s="217"/>
      <c r="G10" s="273"/>
      <c r="H10" s="271"/>
      <c r="I10" s="218"/>
      <c r="J10" s="219"/>
      <c r="K10" s="270" t="s">
        <v>63</v>
      </c>
      <c r="L10" s="214"/>
      <c r="M10" s="201"/>
    </row>
    <row r="11" spans="2:13" ht="15.75" customHeight="1">
      <c r="B11" s="201"/>
      <c r="C11" s="220"/>
      <c r="D11" s="221"/>
      <c r="E11" s="202"/>
      <c r="F11" s="222" t="s">
        <v>92</v>
      </c>
      <c r="G11" s="270" t="s">
        <v>63</v>
      </c>
      <c r="H11" s="270"/>
      <c r="I11" s="200"/>
      <c r="J11" s="212"/>
      <c r="K11" s="223" t="s">
        <v>136</v>
      </c>
      <c r="L11" s="213"/>
      <c r="M11" s="201"/>
    </row>
    <row r="12" spans="2:13" ht="12.75">
      <c r="B12" s="201"/>
      <c r="C12" s="220"/>
      <c r="D12" s="208"/>
      <c r="E12" s="224"/>
      <c r="F12" s="225"/>
      <c r="G12" s="273"/>
      <c r="H12" s="271"/>
      <c r="I12" s="207"/>
      <c r="J12" s="270" t="s">
        <v>63</v>
      </c>
      <c r="K12" s="226"/>
      <c r="L12" s="214"/>
      <c r="M12" s="201"/>
    </row>
    <row r="13" spans="2:13" ht="13.8">
      <c r="B13" s="201"/>
      <c r="C13" s="220"/>
      <c r="D13" s="203"/>
      <c r="E13" s="202"/>
      <c r="F13" s="227" t="s">
        <v>93</v>
      </c>
      <c r="G13" s="210" t="s">
        <v>88</v>
      </c>
      <c r="H13" s="270"/>
      <c r="I13" s="200"/>
      <c r="J13" s="228"/>
      <c r="K13" s="219"/>
      <c r="L13" s="214"/>
      <c r="M13" s="201"/>
    </row>
    <row r="14" spans="2:13" ht="20.4">
      <c r="B14" s="201"/>
      <c r="C14" s="283" t="s">
        <v>138</v>
      </c>
      <c r="D14" s="230"/>
      <c r="E14" s="202"/>
      <c r="F14" s="217"/>
      <c r="G14" s="271"/>
      <c r="H14" s="271"/>
      <c r="I14" s="218"/>
      <c r="J14" s="212"/>
      <c r="K14" s="219"/>
      <c r="L14" s="270" t="s">
        <v>63</v>
      </c>
      <c r="M14" s="201"/>
    </row>
    <row r="15" spans="2:13" ht="12.75">
      <c r="B15" s="231"/>
      <c r="C15" s="208" t="s">
        <v>139</v>
      </c>
      <c r="D15" s="203"/>
      <c r="E15" s="202"/>
      <c r="F15" s="222" t="s">
        <v>94</v>
      </c>
      <c r="G15" s="270" t="s">
        <v>119</v>
      </c>
      <c r="H15" s="270"/>
      <c r="I15" s="200"/>
      <c r="J15" s="212"/>
      <c r="K15" s="219"/>
      <c r="L15" s="232" t="s">
        <v>135</v>
      </c>
      <c r="M15" s="201"/>
    </row>
    <row r="16" spans="2:13" ht="13.8" thickBot="1">
      <c r="B16" s="231"/>
      <c r="C16" s="208"/>
      <c r="D16" s="203"/>
      <c r="E16" s="233"/>
      <c r="F16" s="234"/>
      <c r="G16" s="271"/>
      <c r="H16" s="271"/>
      <c r="I16" s="207"/>
      <c r="J16" s="270" t="s">
        <v>119</v>
      </c>
      <c r="K16" s="219"/>
      <c r="L16" s="219"/>
      <c r="M16" s="201"/>
    </row>
    <row r="17" spans="2:13" ht="13.8">
      <c r="B17" s="231"/>
      <c r="C17" s="208"/>
      <c r="D17" s="208"/>
      <c r="E17" s="203"/>
      <c r="F17" s="209" t="s">
        <v>95</v>
      </c>
      <c r="G17" s="210" t="s">
        <v>88</v>
      </c>
      <c r="H17" s="274"/>
      <c r="I17" s="235"/>
      <c r="J17" s="236"/>
      <c r="K17" s="226"/>
      <c r="L17" s="219"/>
      <c r="M17" s="201"/>
    </row>
    <row r="18" spans="2:13" ht="20.4">
      <c r="B18" s="231"/>
      <c r="C18" s="208"/>
      <c r="D18" s="229" t="s">
        <v>138</v>
      </c>
      <c r="E18" s="230"/>
      <c r="F18" s="217"/>
      <c r="G18" s="271"/>
      <c r="H18" s="271"/>
      <c r="I18" s="218"/>
      <c r="J18" s="219"/>
      <c r="K18" s="270" t="s">
        <v>119</v>
      </c>
      <c r="L18" s="226"/>
      <c r="M18" s="201"/>
    </row>
    <row r="19" spans="2:13" ht="13.8">
      <c r="B19" s="231"/>
      <c r="C19" s="203"/>
      <c r="D19" s="221"/>
      <c r="E19" s="203"/>
      <c r="F19" s="222" t="s">
        <v>96</v>
      </c>
      <c r="G19" s="272" t="s">
        <v>62</v>
      </c>
      <c r="H19" s="275"/>
      <c r="I19" s="237"/>
      <c r="J19" s="212"/>
      <c r="K19" s="223" t="s">
        <v>140</v>
      </c>
      <c r="L19" s="212"/>
      <c r="M19" s="238"/>
    </row>
    <row r="20" spans="2:13" ht="13.8">
      <c r="B20" s="201"/>
      <c r="C20" s="239"/>
      <c r="D20" s="208"/>
      <c r="E20" s="224"/>
      <c r="F20" s="205"/>
      <c r="G20" s="271"/>
      <c r="H20" s="271"/>
      <c r="I20" s="207"/>
      <c r="J20" s="272" t="s">
        <v>62</v>
      </c>
      <c r="K20" s="239"/>
      <c r="L20" s="219"/>
      <c r="M20" s="201"/>
    </row>
    <row r="21" spans="2:13" ht="20.4">
      <c r="B21" s="272" t="s">
        <v>122</v>
      </c>
      <c r="C21" s="241"/>
      <c r="D21" s="203"/>
      <c r="E21" s="203"/>
      <c r="F21" s="209" t="s">
        <v>97</v>
      </c>
      <c r="G21" s="210" t="s">
        <v>88</v>
      </c>
      <c r="H21" s="276"/>
      <c r="I21" s="242"/>
      <c r="J21" s="243"/>
      <c r="K21" s="203"/>
      <c r="L21" s="244"/>
      <c r="M21" s="282" t="s">
        <v>121</v>
      </c>
    </row>
    <row r="22" spans="2:13" ht="12.75">
      <c r="B22" s="245">
        <v>40</v>
      </c>
      <c r="C22" s="246"/>
      <c r="D22" s="247"/>
      <c r="E22" s="247"/>
      <c r="F22" s="248"/>
      <c r="G22" s="271"/>
      <c r="H22" s="271"/>
      <c r="I22" s="218"/>
      <c r="J22" s="247"/>
      <c r="K22" s="247"/>
      <c r="L22" s="246"/>
      <c r="M22" s="245">
        <v>62</v>
      </c>
    </row>
    <row r="23" spans="2:13" ht="12.75">
      <c r="B23" s="249"/>
      <c r="C23" s="250"/>
      <c r="D23" s="247"/>
      <c r="E23" s="247"/>
      <c r="F23" s="209" t="s">
        <v>98</v>
      </c>
      <c r="G23" s="270" t="s">
        <v>120</v>
      </c>
      <c r="H23" s="270"/>
      <c r="I23" s="200"/>
      <c r="J23" s="247"/>
      <c r="K23" s="247"/>
      <c r="L23" s="247"/>
      <c r="M23" s="251"/>
    </row>
    <row r="24" spans="2:13" ht="12.75">
      <c r="B24" s="252"/>
      <c r="C24" s="230"/>
      <c r="D24" s="203"/>
      <c r="E24" s="253"/>
      <c r="F24" s="225"/>
      <c r="G24" s="271"/>
      <c r="H24" s="271"/>
      <c r="I24" s="207"/>
      <c r="J24" s="270" t="s">
        <v>120</v>
      </c>
      <c r="K24" s="203"/>
      <c r="L24" s="203"/>
      <c r="M24" s="254"/>
    </row>
    <row r="25" spans="2:13" ht="12" customHeight="1">
      <c r="B25" s="254"/>
      <c r="C25" s="203"/>
      <c r="D25" s="208"/>
      <c r="E25" s="203"/>
      <c r="F25" s="209" t="s">
        <v>99</v>
      </c>
      <c r="G25" s="210" t="s">
        <v>88</v>
      </c>
      <c r="H25" s="275"/>
      <c r="I25" s="237"/>
      <c r="J25" s="236"/>
      <c r="K25" s="239"/>
      <c r="L25" s="212"/>
      <c r="M25" s="254"/>
    </row>
    <row r="26" spans="2:13" ht="19.2" customHeight="1">
      <c r="B26" s="254"/>
      <c r="C26" s="203"/>
      <c r="D26" s="272" t="s">
        <v>122</v>
      </c>
      <c r="E26" s="230"/>
      <c r="F26" s="217"/>
      <c r="G26" s="273"/>
      <c r="H26" s="271"/>
      <c r="I26" s="218"/>
      <c r="J26" s="219"/>
      <c r="K26" s="278" t="s">
        <v>121</v>
      </c>
      <c r="L26" s="212"/>
      <c r="M26" s="254"/>
    </row>
    <row r="27" spans="2:13" ht="14.25" customHeight="1">
      <c r="B27" s="254"/>
      <c r="C27" s="208"/>
      <c r="D27" s="221"/>
      <c r="E27" s="203"/>
      <c r="F27" s="222" t="s">
        <v>100</v>
      </c>
      <c r="G27" s="303" t="s">
        <v>121</v>
      </c>
      <c r="H27" s="303"/>
      <c r="I27" s="242"/>
      <c r="J27" s="212"/>
      <c r="K27" s="236" t="s">
        <v>133</v>
      </c>
      <c r="L27" s="219"/>
      <c r="M27" s="231"/>
    </row>
    <row r="28" spans="2:13" ht="13.2" customHeight="1">
      <c r="B28" s="254"/>
      <c r="C28" s="208"/>
      <c r="D28" s="208"/>
      <c r="E28" s="229"/>
      <c r="F28" s="205"/>
      <c r="G28" s="273"/>
      <c r="H28" s="271"/>
      <c r="I28" s="207"/>
      <c r="J28" s="240" t="s">
        <v>121</v>
      </c>
      <c r="K28" s="226"/>
      <c r="L28" s="219"/>
      <c r="M28" s="231"/>
    </row>
    <row r="29" spans="2:13" ht="13.8">
      <c r="B29" s="254"/>
      <c r="C29" s="208"/>
      <c r="D29" s="203"/>
      <c r="E29" s="203"/>
      <c r="F29" s="209" t="s">
        <v>59</v>
      </c>
      <c r="G29" s="272" t="s">
        <v>122</v>
      </c>
      <c r="H29" s="274"/>
      <c r="I29" s="235"/>
      <c r="J29" s="228"/>
      <c r="K29" s="219"/>
      <c r="L29" s="219"/>
      <c r="M29" s="231"/>
    </row>
    <row r="30" spans="2:13" ht="24" customHeight="1">
      <c r="B30" s="254"/>
      <c r="C30" s="272" t="s">
        <v>122</v>
      </c>
      <c r="D30" s="230"/>
      <c r="E30" s="203"/>
      <c r="F30" s="217"/>
      <c r="G30" s="271"/>
      <c r="H30" s="271"/>
      <c r="I30" s="218"/>
      <c r="J30" s="212"/>
      <c r="K30" s="219"/>
      <c r="L30" s="278" t="s">
        <v>121</v>
      </c>
      <c r="M30" s="254"/>
    </row>
    <row r="31" spans="2:13" ht="12.75">
      <c r="B31" s="252"/>
      <c r="C31" s="208" t="s">
        <v>141</v>
      </c>
      <c r="D31" s="203"/>
      <c r="E31" s="203"/>
      <c r="F31" s="222" t="s">
        <v>101</v>
      </c>
      <c r="G31" s="276" t="s">
        <v>123</v>
      </c>
      <c r="H31" s="276"/>
      <c r="I31" s="242"/>
      <c r="J31" s="212"/>
      <c r="K31" s="219"/>
      <c r="L31" s="212" t="s">
        <v>134</v>
      </c>
      <c r="M31" s="231"/>
    </row>
    <row r="32" spans="2:13" ht="12.75">
      <c r="B32" s="252"/>
      <c r="C32" s="220"/>
      <c r="D32" s="203"/>
      <c r="E32" s="253"/>
      <c r="F32" s="205"/>
      <c r="G32" s="271"/>
      <c r="H32" s="271"/>
      <c r="I32" s="207"/>
      <c r="J32" s="276" t="s">
        <v>123</v>
      </c>
      <c r="K32" s="219"/>
      <c r="L32" s="214"/>
      <c r="M32" s="231"/>
    </row>
    <row r="33" spans="2:13" ht="13.8">
      <c r="B33" s="252"/>
      <c r="C33" s="220"/>
      <c r="D33" s="208"/>
      <c r="E33" s="203"/>
      <c r="F33" s="209" t="s">
        <v>102</v>
      </c>
      <c r="G33" s="210" t="s">
        <v>88</v>
      </c>
      <c r="H33" s="276"/>
      <c r="I33" s="242"/>
      <c r="J33" s="236"/>
      <c r="K33" s="226"/>
      <c r="L33" s="214"/>
      <c r="M33" s="231"/>
    </row>
    <row r="34" spans="2:13" ht="20.4">
      <c r="B34" s="252"/>
      <c r="C34" s="220"/>
      <c r="D34" s="276" t="s">
        <v>123</v>
      </c>
      <c r="E34" s="230"/>
      <c r="F34" s="217"/>
      <c r="G34" s="271"/>
      <c r="H34" s="271"/>
      <c r="I34" s="218"/>
      <c r="J34" s="219"/>
      <c r="K34" s="272" t="s">
        <v>69</v>
      </c>
      <c r="L34" s="213"/>
      <c r="M34" s="255"/>
    </row>
    <row r="35" spans="2:13" ht="13.8">
      <c r="B35" s="252"/>
      <c r="C35" s="202"/>
      <c r="D35" s="221"/>
      <c r="E35" s="203"/>
      <c r="F35" s="222" t="s">
        <v>103</v>
      </c>
      <c r="G35" s="272" t="s">
        <v>69</v>
      </c>
      <c r="H35" s="274"/>
      <c r="I35" s="235"/>
      <c r="J35" s="212"/>
      <c r="K35" s="239" t="s">
        <v>133</v>
      </c>
      <c r="L35" s="214"/>
      <c r="M35" s="255"/>
    </row>
    <row r="36" spans="2:13" ht="13.8">
      <c r="B36" s="252"/>
      <c r="C36" s="202"/>
      <c r="D36" s="208"/>
      <c r="E36" s="229"/>
      <c r="F36" s="205"/>
      <c r="G36" s="271"/>
      <c r="H36" s="271"/>
      <c r="I36" s="207"/>
      <c r="J36" s="272" t="s">
        <v>69</v>
      </c>
      <c r="K36" s="239"/>
      <c r="L36" s="214"/>
      <c r="M36" s="255"/>
    </row>
    <row r="37" spans="2:13" ht="14.4" thickBot="1">
      <c r="B37" s="252"/>
      <c r="C37" s="202"/>
      <c r="D37" s="203"/>
      <c r="E37" s="203"/>
      <c r="F37" s="209" t="s">
        <v>104</v>
      </c>
      <c r="G37" s="210" t="s">
        <v>88</v>
      </c>
      <c r="H37" s="270"/>
      <c r="I37" s="200"/>
      <c r="J37" s="228"/>
      <c r="K37" s="214"/>
      <c r="L37" s="214"/>
      <c r="M37" s="255"/>
    </row>
    <row r="38" spans="1:14" ht="14.25" customHeight="1">
      <c r="A38" s="256" t="s">
        <v>142</v>
      </c>
      <c r="C38" s="163"/>
      <c r="D38" s="164"/>
      <c r="E38" s="195"/>
      <c r="F38" s="257"/>
      <c r="G38" s="277"/>
      <c r="H38" s="277"/>
      <c r="I38" s="258"/>
      <c r="J38" s="259"/>
      <c r="K38" s="259"/>
      <c r="L38" s="259"/>
      <c r="N38" s="260" t="s">
        <v>130</v>
      </c>
    </row>
    <row r="39" spans="1:14" ht="14.4" thickBot="1">
      <c r="A39" s="261">
        <v>41</v>
      </c>
      <c r="C39" s="195"/>
      <c r="D39" s="197"/>
      <c r="E39" s="198"/>
      <c r="F39" s="199">
        <v>17</v>
      </c>
      <c r="G39" s="276" t="s">
        <v>124</v>
      </c>
      <c r="H39" s="276"/>
      <c r="I39" s="242"/>
      <c r="J39" s="262"/>
      <c r="K39" s="262"/>
      <c r="L39" s="262"/>
      <c r="N39" s="263">
        <v>63</v>
      </c>
    </row>
    <row r="40" spans="2:13" ht="12.75">
      <c r="B40" s="252"/>
      <c r="C40" s="202"/>
      <c r="D40" s="203"/>
      <c r="E40" s="204"/>
      <c r="F40" s="205"/>
      <c r="G40" s="271"/>
      <c r="H40" s="271"/>
      <c r="I40" s="207"/>
      <c r="J40" s="276" t="s">
        <v>124</v>
      </c>
      <c r="K40" s="214"/>
      <c r="L40" s="214"/>
      <c r="M40" s="231"/>
    </row>
    <row r="41" spans="2:13" ht="13.8">
      <c r="B41" s="252"/>
      <c r="C41" s="202"/>
      <c r="D41" s="208"/>
      <c r="E41" s="202"/>
      <c r="F41" s="209" t="s">
        <v>105</v>
      </c>
      <c r="G41" s="210" t="s">
        <v>88</v>
      </c>
      <c r="H41" s="272"/>
      <c r="I41" s="264"/>
      <c r="J41" s="236"/>
      <c r="K41" s="213"/>
      <c r="L41" s="214"/>
      <c r="M41" s="231"/>
    </row>
    <row r="42" spans="2:13" ht="20.4">
      <c r="B42" s="252"/>
      <c r="C42" s="202"/>
      <c r="D42" s="276" t="s">
        <v>125</v>
      </c>
      <c r="E42" s="216"/>
      <c r="F42" s="217"/>
      <c r="G42" s="273"/>
      <c r="H42" s="271"/>
      <c r="I42" s="218"/>
      <c r="J42" s="219"/>
      <c r="K42" s="276" t="s">
        <v>124</v>
      </c>
      <c r="L42" s="214"/>
      <c r="M42" s="231"/>
    </row>
    <row r="43" spans="2:13" ht="12.75">
      <c r="B43" s="252"/>
      <c r="C43" s="220"/>
      <c r="D43" s="221"/>
      <c r="E43" s="202"/>
      <c r="F43" s="222" t="s">
        <v>106</v>
      </c>
      <c r="G43" s="276" t="s">
        <v>125</v>
      </c>
      <c r="H43" s="276"/>
      <c r="I43" s="242"/>
      <c r="J43" s="212"/>
      <c r="K43" s="223" t="s">
        <v>135</v>
      </c>
      <c r="L43" s="213"/>
      <c r="M43" s="231"/>
    </row>
    <row r="44" spans="2:13" ht="12.75">
      <c r="B44" s="252"/>
      <c r="C44" s="220"/>
      <c r="D44" s="208"/>
      <c r="E44" s="204"/>
      <c r="F44" s="225"/>
      <c r="G44" s="273"/>
      <c r="H44" s="271"/>
      <c r="I44" s="207"/>
      <c r="J44" s="276" t="s">
        <v>125</v>
      </c>
      <c r="K44" s="226"/>
      <c r="L44" s="214"/>
      <c r="M44" s="231"/>
    </row>
    <row r="45" spans="2:13" ht="13.8">
      <c r="B45" s="252"/>
      <c r="C45" s="220"/>
      <c r="D45" s="203"/>
      <c r="E45" s="202"/>
      <c r="F45" s="227" t="s">
        <v>56</v>
      </c>
      <c r="G45" s="210" t="s">
        <v>88</v>
      </c>
      <c r="H45" s="274"/>
      <c r="I45" s="235"/>
      <c r="J45" s="243"/>
      <c r="K45" s="208"/>
      <c r="L45" s="202"/>
      <c r="M45" s="231"/>
    </row>
    <row r="46" spans="2:13" ht="20.4">
      <c r="B46" s="252"/>
      <c r="C46" s="276" t="s">
        <v>125</v>
      </c>
      <c r="D46" s="230"/>
      <c r="E46" s="202"/>
      <c r="F46" s="217"/>
      <c r="G46" s="271"/>
      <c r="H46" s="271"/>
      <c r="I46" s="218"/>
      <c r="J46" s="212"/>
      <c r="K46" s="219"/>
      <c r="L46" s="276" t="s">
        <v>124</v>
      </c>
      <c r="M46" s="231"/>
    </row>
    <row r="47" spans="2:13" ht="12.75">
      <c r="B47" s="254"/>
      <c r="C47" s="208" t="s">
        <v>131</v>
      </c>
      <c r="D47" s="203"/>
      <c r="E47" s="202"/>
      <c r="F47" s="222" t="s">
        <v>60</v>
      </c>
      <c r="G47" s="276" t="s">
        <v>126</v>
      </c>
      <c r="H47" s="276"/>
      <c r="I47" s="242"/>
      <c r="J47" s="212"/>
      <c r="K47" s="219"/>
      <c r="L47" s="232" t="s">
        <v>133</v>
      </c>
      <c r="M47" s="231"/>
    </row>
    <row r="48" spans="2:13" ht="13.8" thickBot="1">
      <c r="B48" s="254"/>
      <c r="C48" s="208"/>
      <c r="D48" s="203"/>
      <c r="E48" s="233"/>
      <c r="F48" s="234"/>
      <c r="G48" s="271"/>
      <c r="H48" s="271"/>
      <c r="I48" s="207"/>
      <c r="J48" s="276" t="s">
        <v>126</v>
      </c>
      <c r="K48" s="219"/>
      <c r="L48" s="219"/>
      <c r="M48" s="231"/>
    </row>
    <row r="49" spans="2:13" ht="13.8">
      <c r="B49" s="254"/>
      <c r="C49" s="208"/>
      <c r="D49" s="208"/>
      <c r="E49" s="203"/>
      <c r="F49" s="209" t="s">
        <v>107</v>
      </c>
      <c r="G49" s="210" t="s">
        <v>88</v>
      </c>
      <c r="H49" s="274"/>
      <c r="I49" s="235"/>
      <c r="J49" s="236"/>
      <c r="K49" s="226"/>
      <c r="L49" s="219"/>
      <c r="M49" s="231"/>
    </row>
    <row r="50" spans="2:13" ht="12.75">
      <c r="B50" s="254"/>
      <c r="C50" s="208"/>
      <c r="D50" s="229"/>
      <c r="E50" s="230"/>
      <c r="F50" s="217"/>
      <c r="G50" s="271"/>
      <c r="H50" s="271"/>
      <c r="I50" s="218"/>
      <c r="J50" s="219"/>
      <c r="K50" s="276" t="s">
        <v>126</v>
      </c>
      <c r="L50" s="226"/>
      <c r="M50" s="231"/>
    </row>
    <row r="51" spans="2:13" ht="13.8">
      <c r="B51" s="254"/>
      <c r="C51" s="203"/>
      <c r="D51" s="221"/>
      <c r="E51" s="203"/>
      <c r="F51" s="222" t="s">
        <v>108</v>
      </c>
      <c r="G51" s="272" t="s">
        <v>127</v>
      </c>
      <c r="H51" s="275"/>
      <c r="I51" s="237"/>
      <c r="J51" s="212"/>
      <c r="K51" s="223" t="s">
        <v>135</v>
      </c>
      <c r="L51" s="212"/>
      <c r="M51" s="265"/>
    </row>
    <row r="52" spans="2:13" ht="13.8">
      <c r="B52" s="252"/>
      <c r="C52" s="239"/>
      <c r="D52" s="208"/>
      <c r="E52" s="204"/>
      <c r="F52" s="205"/>
      <c r="G52" s="271"/>
      <c r="H52" s="271"/>
      <c r="I52" s="207"/>
      <c r="J52" s="272" t="s">
        <v>127</v>
      </c>
      <c r="K52" s="239"/>
      <c r="L52" s="219"/>
      <c r="M52" s="231"/>
    </row>
    <row r="53" spans="2:14" ht="20.4">
      <c r="B53" s="279" t="s">
        <v>125</v>
      </c>
      <c r="C53" s="241"/>
      <c r="D53" s="203"/>
      <c r="E53" s="203"/>
      <c r="F53" s="209" t="s">
        <v>109</v>
      </c>
      <c r="G53" s="210" t="s">
        <v>88</v>
      </c>
      <c r="H53" s="270"/>
      <c r="I53" s="200"/>
      <c r="J53" s="228"/>
      <c r="K53" s="212"/>
      <c r="L53" s="244"/>
      <c r="M53" s="281" t="s">
        <v>129</v>
      </c>
      <c r="N53" s="280"/>
    </row>
    <row r="54" spans="2:13" ht="12.75">
      <c r="B54" s="259">
        <v>41</v>
      </c>
      <c r="C54" s="250"/>
      <c r="D54" s="247"/>
      <c r="E54" s="247"/>
      <c r="F54" s="248"/>
      <c r="G54" s="271"/>
      <c r="H54" s="271"/>
      <c r="I54" s="218"/>
      <c r="J54" s="246"/>
      <c r="K54" s="246"/>
      <c r="L54" s="246"/>
      <c r="M54" s="266">
        <v>62</v>
      </c>
    </row>
    <row r="55" spans="2:13" ht="20.4">
      <c r="B55" s="267"/>
      <c r="C55" s="250"/>
      <c r="D55" s="247"/>
      <c r="E55" s="247"/>
      <c r="F55" s="209" t="s">
        <v>110</v>
      </c>
      <c r="G55" s="276" t="s">
        <v>65</v>
      </c>
      <c r="H55" s="276"/>
      <c r="I55" s="242"/>
      <c r="J55" s="246"/>
      <c r="K55" s="246"/>
      <c r="L55" s="246"/>
      <c r="M55" s="268"/>
    </row>
    <row r="56" spans="2:13" ht="12.75">
      <c r="B56" s="201"/>
      <c r="C56" s="230"/>
      <c r="D56" s="203"/>
      <c r="E56" s="253"/>
      <c r="F56" s="225"/>
      <c r="G56" s="271"/>
      <c r="H56" s="271"/>
      <c r="I56" s="207"/>
      <c r="J56" s="276" t="s">
        <v>65</v>
      </c>
      <c r="K56" s="212"/>
      <c r="L56" s="212"/>
      <c r="M56" s="252"/>
    </row>
    <row r="57" spans="2:13" ht="13.8">
      <c r="B57" s="231"/>
      <c r="C57" s="203"/>
      <c r="D57" s="208"/>
      <c r="E57" s="203"/>
      <c r="F57" s="209" t="s">
        <v>111</v>
      </c>
      <c r="G57" s="210" t="s">
        <v>88</v>
      </c>
      <c r="H57" s="275"/>
      <c r="I57" s="237"/>
      <c r="J57" s="236"/>
      <c r="K57" s="239"/>
      <c r="L57" s="212"/>
      <c r="M57" s="252"/>
    </row>
    <row r="58" spans="2:13" ht="12.75">
      <c r="B58" s="231"/>
      <c r="C58" s="203"/>
      <c r="D58" s="253"/>
      <c r="E58" s="230"/>
      <c r="F58" s="217"/>
      <c r="G58" s="273"/>
      <c r="H58" s="271"/>
      <c r="I58" s="218"/>
      <c r="J58" s="219"/>
      <c r="K58" s="276" t="s">
        <v>128</v>
      </c>
      <c r="L58" s="212"/>
      <c r="M58" s="252"/>
    </row>
    <row r="59" spans="2:13" ht="12.75">
      <c r="B59" s="231"/>
      <c r="C59" s="208"/>
      <c r="D59" s="221"/>
      <c r="E59" s="203"/>
      <c r="F59" s="222" t="s">
        <v>112</v>
      </c>
      <c r="G59" s="276" t="s">
        <v>128</v>
      </c>
      <c r="H59" s="276"/>
      <c r="I59" s="242"/>
      <c r="J59" s="212"/>
      <c r="K59" s="236" t="s">
        <v>134</v>
      </c>
      <c r="L59" s="219"/>
      <c r="M59" s="201"/>
    </row>
    <row r="60" spans="2:13" ht="12.75">
      <c r="B60" s="231"/>
      <c r="C60" s="208"/>
      <c r="D60" s="208"/>
      <c r="E60" s="229"/>
      <c r="F60" s="205"/>
      <c r="G60" s="273"/>
      <c r="H60" s="271"/>
      <c r="I60" s="207"/>
      <c r="J60" s="276" t="s">
        <v>128</v>
      </c>
      <c r="K60" s="226"/>
      <c r="L60" s="219"/>
      <c r="M60" s="201"/>
    </row>
    <row r="61" spans="2:13" ht="13.8">
      <c r="B61" s="231"/>
      <c r="C61" s="208"/>
      <c r="D61" s="203"/>
      <c r="E61" s="203"/>
      <c r="F61" s="209" t="s">
        <v>113</v>
      </c>
      <c r="G61" s="210" t="s">
        <v>88</v>
      </c>
      <c r="H61" s="274"/>
      <c r="I61" s="235"/>
      <c r="J61" s="228"/>
      <c r="K61" s="219"/>
      <c r="L61" s="219"/>
      <c r="M61" s="201"/>
    </row>
    <row r="62" spans="2:13" ht="20.4">
      <c r="B62" s="231"/>
      <c r="C62" s="276" t="s">
        <v>66</v>
      </c>
      <c r="D62" s="230"/>
      <c r="E62" s="203"/>
      <c r="F62" s="217"/>
      <c r="G62" s="271"/>
      <c r="H62" s="271"/>
      <c r="I62" s="218"/>
      <c r="J62" s="212"/>
      <c r="K62" s="219"/>
      <c r="L62" s="270" t="s">
        <v>129</v>
      </c>
      <c r="M62" s="252"/>
    </row>
    <row r="63" spans="2:13" ht="12.75">
      <c r="B63" s="201"/>
      <c r="C63" s="208" t="s">
        <v>131</v>
      </c>
      <c r="D63" s="203"/>
      <c r="E63" s="203"/>
      <c r="F63" s="222" t="s">
        <v>114</v>
      </c>
      <c r="G63" s="270" t="s">
        <v>129</v>
      </c>
      <c r="H63" s="270"/>
      <c r="I63" s="200"/>
      <c r="J63" s="212"/>
      <c r="K63" s="219"/>
      <c r="L63" s="212" t="s">
        <v>132</v>
      </c>
      <c r="M63" s="201"/>
    </row>
    <row r="64" spans="2:13" ht="12.75">
      <c r="B64" s="201"/>
      <c r="C64" s="220"/>
      <c r="D64" s="203"/>
      <c r="E64" s="253"/>
      <c r="F64" s="205"/>
      <c r="G64" s="271"/>
      <c r="H64" s="271"/>
      <c r="I64" s="207"/>
      <c r="J64" s="270" t="s">
        <v>129</v>
      </c>
      <c r="K64" s="219"/>
      <c r="L64" s="214"/>
      <c r="M64" s="201"/>
    </row>
    <row r="65" spans="2:13" ht="13.8">
      <c r="B65" s="201"/>
      <c r="C65" s="220"/>
      <c r="D65" s="208"/>
      <c r="E65" s="203"/>
      <c r="F65" s="209" t="s">
        <v>115</v>
      </c>
      <c r="G65" s="210" t="s">
        <v>88</v>
      </c>
      <c r="H65" s="274"/>
      <c r="I65" s="235"/>
      <c r="J65" s="236"/>
      <c r="K65" s="226"/>
      <c r="L65" s="214"/>
      <c r="M65" s="201"/>
    </row>
    <row r="66" spans="2:13" ht="20.4">
      <c r="B66" s="201"/>
      <c r="C66" s="220"/>
      <c r="D66" s="276" t="s">
        <v>66</v>
      </c>
      <c r="E66" s="230"/>
      <c r="F66" s="217"/>
      <c r="G66" s="271"/>
      <c r="H66" s="271"/>
      <c r="I66" s="218"/>
      <c r="J66" s="219"/>
      <c r="K66" s="270" t="s">
        <v>129</v>
      </c>
      <c r="L66" s="213"/>
      <c r="M66" s="269"/>
    </row>
    <row r="67" spans="2:13" ht="13.8">
      <c r="B67" s="201"/>
      <c r="C67" s="202"/>
      <c r="D67" s="221"/>
      <c r="E67" s="203"/>
      <c r="F67" s="222" t="s">
        <v>116</v>
      </c>
      <c r="G67" s="210" t="s">
        <v>88</v>
      </c>
      <c r="H67" s="274"/>
      <c r="I67" s="235"/>
      <c r="J67" s="212"/>
      <c r="K67" s="239" t="s">
        <v>133</v>
      </c>
      <c r="L67" s="214"/>
      <c r="M67" s="269"/>
    </row>
    <row r="68" spans="2:13" ht="12.75">
      <c r="B68" s="201"/>
      <c r="C68" s="202"/>
      <c r="D68" s="208"/>
      <c r="E68" s="229"/>
      <c r="F68" s="205"/>
      <c r="G68" s="271"/>
      <c r="H68" s="271"/>
      <c r="I68" s="207"/>
      <c r="J68" s="276" t="s">
        <v>66</v>
      </c>
      <c r="K68" s="230"/>
      <c r="L68" s="202"/>
      <c r="M68" s="269"/>
    </row>
    <row r="69" spans="2:13" ht="12.75">
      <c r="B69" s="201"/>
      <c r="C69" s="202"/>
      <c r="D69" s="203"/>
      <c r="E69" s="203"/>
      <c r="F69" s="209" t="s">
        <v>117</v>
      </c>
      <c r="G69" s="276" t="s">
        <v>66</v>
      </c>
      <c r="H69" s="276"/>
      <c r="I69" s="242"/>
      <c r="J69" s="243"/>
      <c r="K69" s="202"/>
      <c r="L69" s="202"/>
      <c r="M69" s="269"/>
    </row>
    <row r="70" spans="3:12" ht="12.75">
      <c r="C70" s="163"/>
      <c r="D70" s="164"/>
      <c r="E70" s="195"/>
      <c r="F70" s="257"/>
      <c r="G70" s="195"/>
      <c r="H70" s="195"/>
      <c r="I70" s="258"/>
      <c r="J70" s="163"/>
      <c r="K70" s="163"/>
      <c r="L70" s="163"/>
    </row>
  </sheetData>
  <mergeCells count="2">
    <mergeCell ref="M4:N4"/>
    <mergeCell ref="G27:H27"/>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0731-D22A-49C1-A138-A34F9F2F8953}">
  <dimension ref="A1:IU213"/>
  <sheetViews>
    <sheetView showGridLines="0" showZeros="0" zoomScale="50" zoomScaleNormal="50" workbookViewId="0" topLeftCell="A1">
      <selection activeCell="AL6" sqref="AL6"/>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317" t="s">
        <v>0</v>
      </c>
      <c r="I1" s="317"/>
      <c r="J1" s="317"/>
      <c r="K1" s="317"/>
      <c r="L1" s="317"/>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18"/>
      <c r="I2" s="7" t="s">
        <v>1</v>
      </c>
      <c r="J2" s="7"/>
      <c r="K2" s="8"/>
      <c r="L2" s="9"/>
      <c r="M2" s="2"/>
      <c r="N2" s="3"/>
      <c r="O2" s="10" t="str">
        <f>'[4]vnos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18"/>
      <c r="I3" s="12" t="s">
        <v>2</v>
      </c>
      <c r="J3" s="12"/>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19" t="s">
        <v>3</v>
      </c>
      <c r="D4" s="319"/>
      <c r="E4" s="320" t="str">
        <f>'[4]vnos podatkov'!$C$10</f>
        <v>KRKA OTOČEC</v>
      </c>
      <c r="F4" s="320" t="str">
        <f>'[4]vnos podatkov'!$C$10</f>
        <v>KRKA OTOČEC</v>
      </c>
      <c r="G4" s="321" t="str">
        <f>'[4]vnos podatkov'!$C$10</f>
        <v>KRKA OTOČEC</v>
      </c>
      <c r="H4" s="321" t="str">
        <f>'[4]vnos podatkov'!$C$10</f>
        <v>KRKA OTOČEC</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19" t="s">
        <v>5</v>
      </c>
      <c r="D5" s="319"/>
      <c r="E5" s="320" t="str">
        <f>'[4]vnos podatkov'!$A$6</f>
        <v>OP 8-11 - MINI TENIS</v>
      </c>
      <c r="F5" s="320"/>
      <c r="G5" s="321"/>
      <c r="H5" s="321"/>
      <c r="I5" s="322" t="s">
        <v>6</v>
      </c>
      <c r="J5" s="322"/>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81</v>
      </c>
      <c r="D7" s="23"/>
      <c r="E7" s="24"/>
      <c r="F7" s="25"/>
      <c r="G7" s="309"/>
      <c r="H7" s="309"/>
      <c r="I7" s="309"/>
      <c r="J7" s="309"/>
      <c r="K7" s="310" t="s">
        <v>8</v>
      </c>
      <c r="L7" s="310" t="s">
        <v>9</v>
      </c>
      <c r="M7" s="2"/>
      <c r="N7" s="28"/>
      <c r="O7" s="314" t="s">
        <v>10</v>
      </c>
      <c r="P7" s="315"/>
      <c r="Q7" s="315"/>
      <c r="R7" s="315"/>
      <c r="S7" s="316"/>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11</v>
      </c>
      <c r="D8" s="30" t="s">
        <v>12</v>
      </c>
      <c r="E8" s="30" t="s">
        <v>13</v>
      </c>
      <c r="F8" s="30" t="s">
        <v>14</v>
      </c>
      <c r="G8" s="309"/>
      <c r="H8" s="309"/>
      <c r="I8" s="309"/>
      <c r="J8" s="309"/>
      <c r="K8" s="310"/>
      <c r="L8" s="310"/>
      <c r="M8" s="2"/>
      <c r="N8" s="32"/>
      <c r="O8" s="33" t="s">
        <v>11</v>
      </c>
      <c r="P8" s="33" t="s">
        <v>12</v>
      </c>
      <c r="Q8" s="33" t="s">
        <v>13</v>
      </c>
      <c r="R8" s="33" t="s">
        <v>14</v>
      </c>
      <c r="S8" s="34"/>
      <c r="T8" s="34"/>
      <c r="U8" s="34"/>
      <c r="V8" s="34"/>
      <c r="W8" s="33"/>
      <c r="X8" s="33" t="s">
        <v>11</v>
      </c>
      <c r="Y8" s="33" t="s">
        <v>12</v>
      </c>
      <c r="Z8" s="33" t="s">
        <v>13</v>
      </c>
      <c r="AA8" s="33" t="s">
        <v>14</v>
      </c>
      <c r="AB8" s="33"/>
      <c r="AC8" s="33"/>
      <c r="AD8" s="33"/>
      <c r="AE8" s="33"/>
      <c r="AF8" s="35" t="s">
        <v>15</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154" t="str">
        <f>UPPER(IF($A9="","",VLOOKUP($A9,'[4]m round robin žrebna lista'!$A$7:$R$128,2)))</f>
        <v/>
      </c>
      <c r="D9" s="155" t="str">
        <f>UPPER(IF($A11="","",VLOOKUP($A11,'[4]m round robin žrebna lista'!$A$7:$R$128,3)))</f>
        <v>SLEVEC</v>
      </c>
      <c r="E9" s="155" t="str">
        <f>PROPER(IF($A11="","",VLOOKUP($A11,'[4]m round robin žrebna lista'!$A$7:$R$128,4)))</f>
        <v>Izak</v>
      </c>
      <c r="F9" s="156" t="str">
        <f>UPPER(IF($A9="","",VLOOKUP($A9,'[4]m round robin žrebna lista'!$A$7:$R$128,5)))</f>
        <v/>
      </c>
      <c r="G9" s="42"/>
      <c r="H9" s="43" t="s">
        <v>56</v>
      </c>
      <c r="I9" s="43" t="s">
        <v>56</v>
      </c>
      <c r="J9" s="43" t="s">
        <v>87</v>
      </c>
      <c r="K9" s="44">
        <v>3</v>
      </c>
      <c r="L9" s="44">
        <v>1</v>
      </c>
      <c r="M9" s="45">
        <f>IF($A9="","",VLOOKUP($A9,'[4]m round robin žrebna lista'!$A$7:$R$128,14))</f>
        <v>0</v>
      </c>
      <c r="N9" s="4"/>
      <c r="O9" s="46" t="str">
        <f>UPPER(IF($A9="","",VLOOKUP($A9,'[4]m round robin žrebna lista'!$A$7:$R$128,2)))</f>
        <v/>
      </c>
      <c r="P9" s="46" t="str">
        <f>UPPER(IF($A9="","",VLOOKUP($A9,'[4]m round robin žrebna lista'!$A$7:$R$128,3)))</f>
        <v>PEROŠA</v>
      </c>
      <c r="Q9" s="46" t="str">
        <f>PROPER(IF($A9="","",VLOOKUP($A9,'[4]m round robin žrebna lista'!$A$7:$R$128,4)))</f>
        <v>Benjamin</v>
      </c>
      <c r="R9" s="46" t="str">
        <f>UPPER(IF($A9="","",VLOOKUP($A9,'[4]m round robin žrebna lista'!$A$7:$R$128,5)))</f>
        <v/>
      </c>
      <c r="S9" s="47"/>
      <c r="T9" s="48"/>
      <c r="U9" s="48"/>
      <c r="V9" s="48"/>
      <c r="W9" s="11"/>
      <c r="X9" s="46" t="str">
        <f>UPPER(IF($A9="","",VLOOKUP($A9,'[4]m round robin žrebna lista'!$A$7:$R$128,2)))</f>
        <v/>
      </c>
      <c r="Y9" s="46" t="str">
        <f>UPPER(IF($A9="","",VLOOKUP($A9,'[4]m round robin žrebna lista'!$A$7:$R$128,3)))</f>
        <v>PEROŠA</v>
      </c>
      <c r="Z9" s="46" t="str">
        <f>PROPER(IF($A9="","",VLOOKUP($A9,'[4]m round robin žrebna lista'!$A$7:$R$128,4)))</f>
        <v>Benjamin</v>
      </c>
      <c r="AA9" s="46" t="str">
        <f>UPPER(IF($A9="","",VLOOKUP($A9,'[4]m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2</v>
      </c>
      <c r="B10" s="38">
        <v>2</v>
      </c>
      <c r="C10" s="154" t="str">
        <f>UPPER(IF($A10="","",VLOOKUP($A10,'[4]m round robin žrebna lista'!$A$7:$R$128,2)))</f>
        <v/>
      </c>
      <c r="D10" s="159" t="str">
        <f>UPPER(IF($A12="","",VLOOKUP($A12,'[4]m round robin žrebna lista'!$A$7:$R$128,3)))</f>
        <v>ZEVNIK</v>
      </c>
      <c r="E10" s="159" t="str">
        <f>PROPER(IF($A12="","",VLOOKUP($A12,'[4]m round robin žrebna lista'!$A$7:$R$128,4)))</f>
        <v>Jan</v>
      </c>
      <c r="F10" s="156" t="str">
        <f>UPPER(IF($A10="","",VLOOKUP($A10,'[4]m round robin žrebna lista'!$A$7:$R$128,5)))</f>
        <v/>
      </c>
      <c r="G10" s="43" t="s">
        <v>58</v>
      </c>
      <c r="H10" s="42"/>
      <c r="I10" s="43" t="s">
        <v>60</v>
      </c>
      <c r="J10" s="43" t="s">
        <v>87</v>
      </c>
      <c r="K10" s="44">
        <v>2</v>
      </c>
      <c r="L10" s="44">
        <v>2</v>
      </c>
      <c r="M10" s="45">
        <f>IF($A10="","",VLOOKUP($A10,'[4]m round robin žrebna lista'!$A$7:$R$128,14))</f>
        <v>0</v>
      </c>
      <c r="N10" s="4"/>
      <c r="O10" s="46" t="str">
        <f>UPPER(IF($A10="","",VLOOKUP($A10,'[4]m round robin žrebna lista'!$A$7:$R$128,2)))</f>
        <v/>
      </c>
      <c r="P10" s="46" t="str">
        <f>UPPER(IF($A10="","",VLOOKUP($A10,'[4]m round robin žrebna lista'!$A$7:$R$128,3)))</f>
        <v>GRABNAR</v>
      </c>
      <c r="Q10" s="46" t="str">
        <f>PROPER(IF($A10="","",VLOOKUP($A10,'[4]m round robin žrebna lista'!$A$7:$R$128,4)))</f>
        <v>Gasper</v>
      </c>
      <c r="R10" s="46" t="str">
        <f>UPPER(IF($A10="","",VLOOKUP($A10,'[4]m round robin žrebna lista'!$A$7:$R$128,5)))</f>
        <v/>
      </c>
      <c r="S10" s="48"/>
      <c r="T10" s="47"/>
      <c r="U10" s="48"/>
      <c r="V10" s="48"/>
      <c r="W10" s="11"/>
      <c r="X10" s="46" t="str">
        <f>UPPER(IF($A10="","",VLOOKUP($A10,'[4]m round robin žrebna lista'!$A$7:$R$128,2)))</f>
        <v/>
      </c>
      <c r="Y10" s="46" t="str">
        <f>UPPER(IF($A10="","",VLOOKUP($A10,'[4]m round robin žrebna lista'!$A$7:$R$128,3)))</f>
        <v>GRABNAR</v>
      </c>
      <c r="Z10" s="46" t="str">
        <f>PROPER(IF($A10="","",VLOOKUP($A10,'[4]m round robin žrebna lista'!$A$7:$R$128,4)))</f>
        <v>Gasper</v>
      </c>
      <c r="AA10" s="46" t="str">
        <f>UPPER(IF($A10="","",VLOOKUP($A10,'[4]m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3</v>
      </c>
      <c r="B11" s="50">
        <v>3</v>
      </c>
      <c r="C11" s="154" t="str">
        <f>UPPER(IF($A11="","",VLOOKUP($A11,'[4]m round robin žrebna lista'!$A$7:$R$128,2)))</f>
        <v/>
      </c>
      <c r="D11" s="155" t="s">
        <v>82</v>
      </c>
      <c r="E11" s="155" t="s">
        <v>83</v>
      </c>
      <c r="F11" s="156" t="str">
        <f>UPPER(IF($A11="","",VLOOKUP($A11,'[4]m round robin žrebna lista'!$A$7:$R$128,5)))</f>
        <v/>
      </c>
      <c r="G11" s="43" t="s">
        <v>58</v>
      </c>
      <c r="H11" s="43" t="s">
        <v>59</v>
      </c>
      <c r="I11" s="42"/>
      <c r="J11" s="43" t="s">
        <v>85</v>
      </c>
      <c r="K11" s="44">
        <v>1</v>
      </c>
      <c r="L11" s="44">
        <v>3</v>
      </c>
      <c r="M11" s="45">
        <f>IF($A11="","",VLOOKUP($A11,'[4]m round robin žrebna lista'!$A$7:$R$128,14))</f>
        <v>0</v>
      </c>
      <c r="N11" s="4"/>
      <c r="O11" s="46" t="str">
        <f>UPPER(IF($A11="","",VLOOKUP($A11,'[4]m round robin žrebna lista'!$A$7:$R$128,2)))</f>
        <v/>
      </c>
      <c r="P11" s="46" t="str">
        <f>UPPER(IF($A11="","",VLOOKUP($A11,'[4]m round robin žrebna lista'!$A$7:$R$128,3)))</f>
        <v>SLEVEC</v>
      </c>
      <c r="Q11" s="46" t="str">
        <f>PROPER(IF($A11="","",VLOOKUP($A11,'[4]m round robin žrebna lista'!$A$7:$R$128,4)))</f>
        <v>Izak</v>
      </c>
      <c r="R11" s="46" t="str">
        <f>UPPER(IF($A11="","",VLOOKUP($A11,'[4]m round robin žrebna lista'!$A$7:$R$128,5)))</f>
        <v/>
      </c>
      <c r="S11" s="48"/>
      <c r="T11" s="48"/>
      <c r="U11" s="47"/>
      <c r="V11" s="48"/>
      <c r="W11" s="11"/>
      <c r="X11" s="46" t="str">
        <f>UPPER(IF($A11="","",VLOOKUP($A11,'[4]m round robin žrebna lista'!$A$7:$R$128,2)))</f>
        <v/>
      </c>
      <c r="Y11" s="46" t="str">
        <f>UPPER(IF($A11="","",VLOOKUP($A11,'[4]m round robin žrebna lista'!$A$7:$R$128,3)))</f>
        <v>SLEVEC</v>
      </c>
      <c r="Z11" s="46" t="str">
        <f>PROPER(IF($A11="","",VLOOKUP($A11,'[4]m round robin žrebna lista'!$A$7:$R$128,4)))</f>
        <v>Izak</v>
      </c>
      <c r="AA11" s="46" t="str">
        <f>UPPER(IF($A11="","",VLOOKUP($A11,'[4]m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157">
        <v>4</v>
      </c>
      <c r="B12" s="158">
        <v>4</v>
      </c>
      <c r="C12" s="154" t="str">
        <f>UPPER(IF($A12="","",VLOOKUP($A12,'[4]m round robin žrebna lista'!$A$7:$R$128,2)))</f>
        <v/>
      </c>
      <c r="D12" s="155" t="str">
        <f>UPPER(IF($A10="","",VLOOKUP($A10,'[4]m round robin žrebna lista'!$A$7:$R$128,3)))</f>
        <v>GRABNAR</v>
      </c>
      <c r="E12" s="155" t="str">
        <f>PROPER(IF($A10="","",VLOOKUP($A10,'[4]m round robin žrebna lista'!$A$7:$R$128,4)))</f>
        <v>Gasper</v>
      </c>
      <c r="F12" s="156" t="str">
        <f>UPPER(IF($A12="","",VLOOKUP($A12,'[4]m round robin žrebna lista'!$A$7:$R$128,5)))</f>
        <v/>
      </c>
      <c r="G12" s="43" t="s">
        <v>87</v>
      </c>
      <c r="H12" s="43" t="s">
        <v>87</v>
      </c>
      <c r="I12" s="43" t="s">
        <v>86</v>
      </c>
      <c r="J12" s="42"/>
      <c r="K12" s="44">
        <v>0</v>
      </c>
      <c r="L12" s="44">
        <v>4</v>
      </c>
      <c r="M12" s="45">
        <f>IF($A12="","",VLOOKUP($A12,'[4]m round robin žrebna lista'!$A$7:$R$128,14))</f>
        <v>0</v>
      </c>
      <c r="N12" s="4"/>
      <c r="O12" s="46" t="str">
        <f>UPPER(IF($A12="","",VLOOKUP($A12,'[4]m round robin žrebna lista'!$A$7:$R$128,2)))</f>
        <v/>
      </c>
      <c r="P12" s="46" t="str">
        <f>UPPER(IF($A12="","",VLOOKUP($A12,'[4]m round robin žrebna lista'!$A$7:$R$128,3)))</f>
        <v>ZEVNIK</v>
      </c>
      <c r="Q12" s="46" t="str">
        <f>PROPER(IF($A12="","",VLOOKUP($A12,'[4]m round robin žrebna lista'!$A$7:$R$128,4)))</f>
        <v>Jan</v>
      </c>
      <c r="R12" s="46" t="str">
        <f>UPPER(IF($A12="","",VLOOKUP($A12,'[4]m round robin žrebna lista'!$A$7:$R$128,5)))</f>
        <v/>
      </c>
      <c r="S12" s="48"/>
      <c r="T12" s="48"/>
      <c r="U12" s="48"/>
      <c r="V12" s="47"/>
      <c r="W12" s="11"/>
      <c r="X12" s="46" t="str">
        <f>UPPER(IF($A12="","",VLOOKUP($A12,'[4]m round robin žrebna lista'!$A$7:$R$128,2)))</f>
        <v/>
      </c>
      <c r="Y12" s="46" t="str">
        <f>UPPER(IF($A12="","",VLOOKUP($A12,'[4]m round robin žrebna lista'!$A$7:$R$128,3)))</f>
        <v>ZEVNIK</v>
      </c>
      <c r="Z12" s="46" t="str">
        <f>PROPER(IF($A12="","",VLOOKUP($A12,'[4]m round robin žrebna lista'!$A$7:$R$128,4)))</f>
        <v>Jan</v>
      </c>
      <c r="AA12" s="46" t="str">
        <f>UPPER(IF($A12="","",VLOOKUP($A12,'[4]m round robin žrebna lista'!$A$7:$R$128,5)))</f>
        <v/>
      </c>
      <c r="AB12" s="48" t="str">
        <f>IF(S12="","",IF(S12="1bb","1bb",IF(S12="4bb","4bb",IF(S12=1,0,M9))))</f>
        <v/>
      </c>
      <c r="AC12" s="48" t="str">
        <f>IF(T12="","",IF(T12="2bb","2bb",IF(T12="4bb","4bb",IF(T12=2,0,M10))))</f>
        <v/>
      </c>
      <c r="AD12" s="48" t="str">
        <f>IF(U12="","",IF(U12="3bb","3bb",IF(U12="4bb","4bb",IF(U12=3,0,M11))))</f>
        <v/>
      </c>
      <c r="AE12" s="47"/>
      <c r="AF12" s="49">
        <f>SUM(AB12:AE12)</f>
        <v>0</v>
      </c>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48" customHeight="1" thickBot="1">
      <c r="A13" s="26"/>
      <c r="B13" s="26"/>
      <c r="C13" s="5"/>
      <c r="D13" s="5"/>
      <c r="E13" s="24"/>
      <c r="F13" s="25"/>
      <c r="G13" s="309"/>
      <c r="H13" s="309"/>
      <c r="I13" s="309"/>
      <c r="J13" s="309"/>
      <c r="K13" s="310" t="s">
        <v>8</v>
      </c>
      <c r="L13" s="310" t="s">
        <v>9</v>
      </c>
      <c r="M13" s="2"/>
      <c r="N13" s="3"/>
      <c r="O13" s="4"/>
      <c r="P13" s="4"/>
      <c r="Q13" s="4"/>
      <c r="R13" s="4"/>
      <c r="S13" s="4"/>
      <c r="T13" s="4"/>
      <c r="U13" s="4"/>
      <c r="V13" s="4"/>
      <c r="W13" s="4"/>
      <c r="X13" s="4"/>
      <c r="Y13" s="4"/>
      <c r="Z13" s="4"/>
      <c r="AA13" s="4"/>
      <c r="AB13" s="4"/>
      <c r="AC13" s="4"/>
      <c r="AD13" s="4"/>
      <c r="AE13" s="4"/>
      <c r="AF13" s="4"/>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84</v>
      </c>
      <c r="D14" s="23"/>
      <c r="E14" s="24"/>
      <c r="F14" s="25"/>
      <c r="G14" s="309"/>
      <c r="H14" s="309"/>
      <c r="I14" s="309"/>
      <c r="J14" s="309"/>
      <c r="K14" s="310"/>
      <c r="L14" s="310"/>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11</v>
      </c>
      <c r="D15" s="30" t="s">
        <v>12</v>
      </c>
      <c r="E15" s="60" t="s">
        <v>13</v>
      </c>
      <c r="F15" s="30" t="s">
        <v>14</v>
      </c>
      <c r="G15" s="309"/>
      <c r="H15" s="309"/>
      <c r="I15" s="309"/>
      <c r="J15" s="309"/>
      <c r="K15" s="310"/>
      <c r="L15" s="310"/>
      <c r="M15" s="2"/>
      <c r="N15" s="32"/>
      <c r="O15" s="33" t="s">
        <v>11</v>
      </c>
      <c r="P15" s="33" t="s">
        <v>12</v>
      </c>
      <c r="Q15" s="33" t="s">
        <v>13</v>
      </c>
      <c r="R15" s="33" t="s">
        <v>14</v>
      </c>
      <c r="S15" s="34"/>
      <c r="T15" s="31"/>
      <c r="U15" s="31"/>
      <c r="V15" s="31"/>
      <c r="W15" s="31"/>
      <c r="X15" s="33" t="s">
        <v>11</v>
      </c>
      <c r="Y15" s="33" t="s">
        <v>12</v>
      </c>
      <c r="Z15" s="33" t="s">
        <v>13</v>
      </c>
      <c r="AA15" s="33" t="s">
        <v>14</v>
      </c>
      <c r="AB15" s="33"/>
      <c r="AC15" s="33"/>
      <c r="AD15" s="33"/>
      <c r="AE15" s="33"/>
      <c r="AF15" s="35" t="s">
        <v>15</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v>7</v>
      </c>
      <c r="B16" s="38">
        <v>1</v>
      </c>
      <c r="C16" s="154" t="str">
        <f>UPPER(IF($A16="","",VLOOKUP($A16,'[4]m round robin žrebna lista'!$A$7:$R$128,2)))</f>
        <v/>
      </c>
      <c r="D16" s="155" t="str">
        <f>UPPER(IF($A16="","",VLOOKUP($A16,'[4]m round robin žrebna lista'!$A$7:$R$128,3)))</f>
        <v>LOVŠIN</v>
      </c>
      <c r="E16" s="155" t="str">
        <f>PROPER(IF($A16="","",VLOOKUP($A16,'[4]m round robin žrebna lista'!$A$7:$R$128,4)))</f>
        <v>Ajda</v>
      </c>
      <c r="F16" s="156" t="str">
        <f>UPPER(IF($A16="","",VLOOKUP($A16,'[4]m round robin žrebna lista'!$A$7:$R$128,5)))</f>
        <v/>
      </c>
      <c r="G16" s="42"/>
      <c r="H16" s="43" t="s">
        <v>56</v>
      </c>
      <c r="I16" s="43" t="s">
        <v>59</v>
      </c>
      <c r="J16" s="43" t="s">
        <v>60</v>
      </c>
      <c r="K16" s="44">
        <v>2</v>
      </c>
      <c r="L16" s="44">
        <v>2</v>
      </c>
      <c r="M16" s="45">
        <f>IF($A16="","",VLOOKUP($A16,'[4]m round robin žrebna lista'!$A$7:$R$128,14))</f>
        <v>0</v>
      </c>
      <c r="N16" s="4"/>
      <c r="O16" s="46" t="str">
        <f>UPPER(IF($A16="","",VLOOKUP($A16,'[4]m round robin žrebna lista'!$A$7:$R$128,2)))</f>
        <v/>
      </c>
      <c r="P16" s="46" t="str">
        <f>UPPER(IF($A16="","",VLOOKUP($A16,'[4]m round robin žrebna lista'!$A$7:$R$128,3)))</f>
        <v>LOVŠIN</v>
      </c>
      <c r="Q16" s="46" t="str">
        <f>PROPER(IF($A16="","",VLOOKUP($A16,'[4]m round robin žrebna lista'!$A$7:$R$128,4)))</f>
        <v>Ajda</v>
      </c>
      <c r="R16" s="46" t="str">
        <f>UPPER(IF($A16="","",VLOOKUP($A16,'[4]m round robin žrebna lista'!$A$7:$R$128,5)))</f>
        <v/>
      </c>
      <c r="S16" s="47"/>
      <c r="T16" s="48"/>
      <c r="U16" s="48"/>
      <c r="V16" s="48"/>
      <c r="W16" s="4"/>
      <c r="X16" s="46" t="str">
        <f>UPPER(IF($A16="","",VLOOKUP($A16,'[4]m round robin žrebna lista'!$A$7:$R$128,2)))</f>
        <v/>
      </c>
      <c r="Y16" s="46" t="str">
        <f>UPPER(IF($A16="","",VLOOKUP($A16,'[4]m round robin žrebna lista'!$A$7:$R$128,3)))</f>
        <v>LOVŠIN</v>
      </c>
      <c r="Z16" s="46" t="str">
        <f>PROPER(IF($A16="","",VLOOKUP($A16,'[4]m round robin žrebna lista'!$A$7:$R$128,4)))</f>
        <v>Ajda</v>
      </c>
      <c r="AA16" s="46" t="str">
        <f>UPPER(IF($A16="","",VLOOKUP($A16,'[4]m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v>8</v>
      </c>
      <c r="B17" s="38">
        <v>2</v>
      </c>
      <c r="C17" s="154" t="str">
        <f>UPPER(IF($A17="","",VLOOKUP($A17,'[4]m round robin žrebna lista'!$A$7:$R$128,2)))</f>
        <v/>
      </c>
      <c r="D17" s="155" t="str">
        <f>UPPER(IF($A17="","",VLOOKUP($A17,'[4]m round robin žrebna lista'!$A$7:$R$128,3)))</f>
        <v>SATLER</v>
      </c>
      <c r="E17" s="155" t="str">
        <f>PROPER(IF($A17="","",VLOOKUP($A17,'[4]m round robin žrebna lista'!$A$7:$R$128,4)))</f>
        <v>Isabella</v>
      </c>
      <c r="F17" s="156" t="str">
        <f>UPPER(IF($A17="","",VLOOKUP($A17,'[4]m round robin žrebna lista'!$A$7:$R$128,5)))</f>
        <v/>
      </c>
      <c r="G17" s="43" t="s">
        <v>58</v>
      </c>
      <c r="H17" s="42"/>
      <c r="I17" s="43" t="s">
        <v>58</v>
      </c>
      <c r="J17" s="43" t="s">
        <v>58</v>
      </c>
      <c r="K17" s="44">
        <v>0</v>
      </c>
      <c r="L17" s="44">
        <v>4</v>
      </c>
      <c r="M17" s="45">
        <f>IF($A17="","",VLOOKUP($A17,'[4]m round robin žrebna lista'!$A$7:$R$128,14))</f>
        <v>0</v>
      </c>
      <c r="N17" s="4"/>
      <c r="O17" s="46" t="str">
        <f>UPPER(IF($A17="","",VLOOKUP($A17,'[4]m round robin žrebna lista'!$A$7:$R$128,2)))</f>
        <v/>
      </c>
      <c r="P17" s="46" t="str">
        <f>UPPER(IF($A17="","",VLOOKUP($A17,'[4]m round robin žrebna lista'!$A$7:$R$128,3)))</f>
        <v>SATLER</v>
      </c>
      <c r="Q17" s="46" t="str">
        <f>PROPER(IF($A17="","",VLOOKUP($A17,'[4]m round robin žrebna lista'!$A$7:$R$128,4)))</f>
        <v>Isabella</v>
      </c>
      <c r="R17" s="46" t="str">
        <f>UPPER(IF($A17="","",VLOOKUP($A17,'[4]m round robin žrebna lista'!$A$7:$R$128,5)))</f>
        <v/>
      </c>
      <c r="S17" s="48"/>
      <c r="T17" s="47"/>
      <c r="U17" s="48"/>
      <c r="V17" s="48"/>
      <c r="W17" s="4"/>
      <c r="X17" s="46" t="str">
        <f>UPPER(IF($A17="","",VLOOKUP($A17,'[4]m round robin žrebna lista'!$A$7:$R$128,2)))</f>
        <v/>
      </c>
      <c r="Y17" s="46" t="str">
        <f>UPPER(IF($A17="","",VLOOKUP($A17,'[4]m round robin žrebna lista'!$A$7:$R$128,3)))</f>
        <v>SATLER</v>
      </c>
      <c r="Z17" s="46" t="str">
        <f>PROPER(IF($A17="","",VLOOKUP($A17,'[4]m round robin žrebna lista'!$A$7:$R$128,4)))</f>
        <v>Isabella</v>
      </c>
      <c r="AA17" s="46" t="str">
        <f>UPPER(IF($A17="","",VLOOKUP($A17,'[4]m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v>9</v>
      </c>
      <c r="B18" s="38">
        <v>3</v>
      </c>
      <c r="C18" s="154" t="str">
        <f>UPPER(IF($A18="","",VLOOKUP($A18,'[4]m round robin žrebna lista'!$A$7:$R$128,2)))</f>
        <v/>
      </c>
      <c r="D18" s="155" t="str">
        <f>UPPER(IF($A18="","",VLOOKUP($A18,'[4]m round robin žrebna lista'!$A$7:$R$128,3)))</f>
        <v>MARINCIC MOZE</v>
      </c>
      <c r="E18" s="155" t="str">
        <f>PROPER(IF($A18="","",VLOOKUP($A18,'[4]m round robin žrebna lista'!$A$7:$R$128,4)))</f>
        <v>Mila</v>
      </c>
      <c r="F18" s="156" t="str">
        <f>UPPER(IF($A18="","",VLOOKUP($A18,'[4]m round robin žrebna lista'!$A$7:$R$128,5)))</f>
        <v/>
      </c>
      <c r="G18" s="43" t="s">
        <v>60</v>
      </c>
      <c r="H18" s="43" t="s">
        <v>56</v>
      </c>
      <c r="I18" s="42"/>
      <c r="J18" s="43" t="s">
        <v>56</v>
      </c>
      <c r="K18" s="44">
        <v>3</v>
      </c>
      <c r="L18" s="44">
        <v>1</v>
      </c>
      <c r="M18" s="45">
        <f>IF($A18="","",VLOOKUP($A18,'[4]m round robin žrebna lista'!$A$7:$R$128,14))</f>
        <v>0</v>
      </c>
      <c r="N18" s="4"/>
      <c r="O18" s="46" t="str">
        <f>UPPER(IF($A18="","",VLOOKUP($A18,'[4]m round robin žrebna lista'!$A$7:$R$128,2)))</f>
        <v/>
      </c>
      <c r="P18" s="46" t="str">
        <f>UPPER(IF($A18="","",VLOOKUP($A18,'[4]m round robin žrebna lista'!$A$7:$R$128,3)))</f>
        <v>MARINCIC MOZE</v>
      </c>
      <c r="Q18" s="46" t="str">
        <f>PROPER(IF($A18="","",VLOOKUP($A18,'[4]m round robin žrebna lista'!$A$7:$R$128,4)))</f>
        <v>Mila</v>
      </c>
      <c r="R18" s="46" t="str">
        <f>UPPER(IF($A18="","",VLOOKUP($A18,'[4]m round robin žrebna lista'!$A$7:$R$128,5)))</f>
        <v/>
      </c>
      <c r="S18" s="48"/>
      <c r="T18" s="48"/>
      <c r="U18" s="47"/>
      <c r="V18" s="48"/>
      <c r="W18" s="4"/>
      <c r="X18" s="46" t="str">
        <f>UPPER(IF($A18="","",VLOOKUP($A18,'[4]m round robin žrebna lista'!$A$7:$R$128,2)))</f>
        <v/>
      </c>
      <c r="Y18" s="46" t="str">
        <f>UPPER(IF($A18="","",VLOOKUP($A18,'[4]m round robin žrebna lista'!$A$7:$R$128,3)))</f>
        <v>MARINCIC MOZE</v>
      </c>
      <c r="Z18" s="46" t="str">
        <f>PROPER(IF($A18="","",VLOOKUP($A18,'[4]m round robin žrebna lista'!$A$7:$R$128,4)))</f>
        <v>Mila</v>
      </c>
      <c r="AA18" s="46" t="str">
        <f>UPPER(IF($A18="","",VLOOKUP($A18,'[4]m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7">
        <v>10</v>
      </c>
      <c r="B19" s="38">
        <v>4</v>
      </c>
      <c r="C19" s="154" t="str">
        <f>UPPER(IF($A19="","",VLOOKUP($A19,'[4]m round robin žrebna lista'!$A$7:$R$128,2)))</f>
        <v/>
      </c>
      <c r="D19" s="155" t="str">
        <f>UPPER(IF($A19="","",VLOOKUP($A19,'[4]m round robin žrebna lista'!$A$7:$R$128,3)))</f>
        <v>COKAN</v>
      </c>
      <c r="E19" s="155" t="str">
        <f>PROPER(IF($A19="","",VLOOKUP($A19,'[4]m round robin žrebna lista'!$A$7:$R$128,4)))</f>
        <v>Varis</v>
      </c>
      <c r="F19" s="156" t="str">
        <f>UPPER(IF($A19="","",VLOOKUP($A19,'[4]m round robin žrebna lista'!$A$7:$R$128,5)))</f>
        <v/>
      </c>
      <c r="G19" s="43" t="s">
        <v>59</v>
      </c>
      <c r="H19" s="43" t="s">
        <v>56</v>
      </c>
      <c r="I19" s="43" t="s">
        <v>58</v>
      </c>
      <c r="J19" s="42"/>
      <c r="K19" s="44">
        <v>1</v>
      </c>
      <c r="L19" s="44">
        <v>3</v>
      </c>
      <c r="M19" s="45">
        <f>IF($A19="","",VLOOKUP($A19,'[4]m round robin žrebna lista'!$A$7:$R$128,14))</f>
        <v>0</v>
      </c>
      <c r="N19" s="4"/>
      <c r="O19" s="46" t="str">
        <f>UPPER(IF($A19="","",VLOOKUP($A19,'[4]m round robin žrebna lista'!$A$7:$R$128,2)))</f>
        <v/>
      </c>
      <c r="P19" s="46" t="str">
        <f>UPPER(IF($A19="","",VLOOKUP($A19,'[4]m round robin žrebna lista'!$A$7:$R$128,3)))</f>
        <v>COKAN</v>
      </c>
      <c r="Q19" s="46" t="str">
        <f>PROPER(IF($A19="","",VLOOKUP($A19,'[4]m round robin žrebna lista'!$A$7:$R$128,4)))</f>
        <v>Varis</v>
      </c>
      <c r="R19" s="46" t="str">
        <f>UPPER(IF($A19="","",VLOOKUP($A19,'[4]m round robin žrebna lista'!$A$7:$R$128,5)))</f>
        <v/>
      </c>
      <c r="S19" s="48"/>
      <c r="T19" s="48"/>
      <c r="U19" s="48"/>
      <c r="V19" s="47"/>
      <c r="W19" s="4"/>
      <c r="X19" s="46" t="str">
        <f>UPPER(IF($A19="","",VLOOKUP($A19,'[4]m round robin žrebna lista'!$A$7:$R$128,2)))</f>
        <v/>
      </c>
      <c r="Y19" s="46" t="str">
        <f>UPPER(IF($A19="","",VLOOKUP($A19,'[4]m round robin žrebna lista'!$A$7:$R$128,3)))</f>
        <v>COKAN</v>
      </c>
      <c r="Z19" s="46" t="str">
        <f>PROPER(IF($A19="","",VLOOKUP($A19,'[4]m round robin žrebna lista'!$A$7:$R$128,4)))</f>
        <v>Varis</v>
      </c>
      <c r="AA19" s="46" t="str">
        <f>UPPER(IF($A19="","",VLOOKUP($A19,'[4]m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160"/>
      <c r="D20" s="161"/>
      <c r="E20" s="161"/>
      <c r="F20" s="162"/>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309"/>
      <c r="B21" s="309"/>
      <c r="C21" s="22"/>
      <c r="D21" s="23"/>
      <c r="E21" s="24"/>
      <c r="F21" s="25"/>
      <c r="G21" s="309"/>
      <c r="H21" s="309"/>
      <c r="I21" s="309"/>
      <c r="J21" s="309"/>
      <c r="K21" s="310" t="s">
        <v>8</v>
      </c>
      <c r="L21" s="310"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6" customFormat="1" ht="40.5" customHeight="1">
      <c r="A22" s="309"/>
      <c r="B22" s="309"/>
      <c r="C22" s="30" t="s">
        <v>11</v>
      </c>
      <c r="D22" s="30" t="s">
        <v>12</v>
      </c>
      <c r="E22" s="60" t="s">
        <v>13</v>
      </c>
      <c r="F22" s="30" t="s">
        <v>14</v>
      </c>
      <c r="G22" s="309"/>
      <c r="H22" s="309"/>
      <c r="I22" s="309"/>
      <c r="J22" s="309"/>
      <c r="K22" s="310"/>
      <c r="L22" s="310"/>
      <c r="M22" s="2"/>
      <c r="N22" s="32"/>
      <c r="O22" s="33" t="s">
        <v>11</v>
      </c>
      <c r="P22" s="33" t="s">
        <v>12</v>
      </c>
      <c r="Q22" s="33" t="s">
        <v>13</v>
      </c>
      <c r="R22" s="33" t="s">
        <v>14</v>
      </c>
      <c r="S22" s="34"/>
      <c r="T22" s="31"/>
      <c r="U22" s="31"/>
      <c r="V22" s="31"/>
      <c r="W22" s="31"/>
      <c r="X22" s="33" t="s">
        <v>11</v>
      </c>
      <c r="Y22" s="33" t="s">
        <v>12</v>
      </c>
      <c r="Z22" s="33" t="s">
        <v>13</v>
      </c>
      <c r="AA22" s="33" t="s">
        <v>14</v>
      </c>
      <c r="AB22" s="33"/>
      <c r="AC22" s="33"/>
      <c r="AD22" s="33"/>
      <c r="AE22" s="33"/>
      <c r="AF22" s="35" t="s">
        <v>15</v>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255" ht="72.9" customHeight="1">
      <c r="A23" s="37">
        <v>3</v>
      </c>
      <c r="B23" s="38">
        <v>1</v>
      </c>
      <c r="C23" s="154" t="str">
        <f>UPPER(IF($A23="","",VLOOKUP($A23,'[4]m round robin žrebna lista'!$A$7:$R$128,2)))</f>
        <v/>
      </c>
      <c r="D23" s="155"/>
      <c r="E23" s="155"/>
      <c r="F23" s="156" t="str">
        <f>UPPER(IF($A23="","",VLOOKUP($A23,'[4]m round robin žrebna lista'!$A$7:$R$128,5)))</f>
        <v/>
      </c>
      <c r="G23" s="42"/>
      <c r="H23" s="43"/>
      <c r="I23" s="43"/>
      <c r="J23" s="43"/>
      <c r="K23" s="44"/>
      <c r="L23" s="44"/>
      <c r="M23" s="45">
        <f>IF($A23="","",VLOOKUP($A23,'[4]m round robin žrebna lista'!$A$7:$R$128,14))</f>
        <v>0</v>
      </c>
      <c r="N23" s="4"/>
      <c r="O23" s="46" t="str">
        <f>UPPER(IF($A23="","",VLOOKUP($A23,'[4]m round robin žrebna lista'!$A$7:$R$128,2)))</f>
        <v/>
      </c>
      <c r="P23" s="46" t="str">
        <f>UPPER(IF($A23="","",VLOOKUP($A23,'[4]m round robin žrebna lista'!$A$7:$R$128,3)))</f>
        <v>SLEVEC</v>
      </c>
      <c r="Q23" s="46" t="str">
        <f>PROPER(IF($A23="","",VLOOKUP($A23,'[4]m round robin žrebna lista'!$A$7:$R$128,4)))</f>
        <v>Izak</v>
      </c>
      <c r="R23" s="46" t="str">
        <f>UPPER(IF($A23="","",VLOOKUP($A23,'[4]m round robin žrebna lista'!$A$7:$R$128,5)))</f>
        <v/>
      </c>
      <c r="S23" s="47"/>
      <c r="T23" s="48"/>
      <c r="U23" s="48"/>
      <c r="V23" s="48"/>
      <c r="W23" s="4"/>
      <c r="X23" s="46" t="str">
        <f>UPPER(IF($A23="","",VLOOKUP($A23,'[4]m round robin žrebna lista'!$A$7:$R$128,2)))</f>
        <v/>
      </c>
      <c r="Y23" s="46" t="str">
        <f>UPPER(IF($A23="","",VLOOKUP($A23,'[4]m round robin žrebna lista'!$A$7:$R$128,3)))</f>
        <v>SLEVEC</v>
      </c>
      <c r="Z23" s="46" t="str">
        <f>PROPER(IF($A23="","",VLOOKUP($A23,'[4]m round robin žrebna lista'!$A$7:$R$128,4)))</f>
        <v>Izak</v>
      </c>
      <c r="AA23" s="46" t="str">
        <f>UPPER(IF($A23="","",VLOOKUP($A23,'[4]m round robin žrebna lista'!$A$7:$R$128,5)))</f>
        <v/>
      </c>
      <c r="AB23" s="47"/>
      <c r="AC23" s="48" t="str">
        <f>IF(T23="","",IF(T23="1bb","1bb",IF(T23="2bb","2bb",IF(T23=1,$M24,0))))</f>
        <v/>
      </c>
      <c r="AD23" s="48" t="str">
        <f>IF(U23="","",IF(U23="1bb","1bb",IF(U23="3bb","3bb",IF(U23=1,$M25,0))))</f>
        <v/>
      </c>
      <c r="AE23" s="48" t="str">
        <f>IF(V23="","",IF(V23="1bb","1bb",IF(V23="4bb","4bb",IF(V23=1,$M26,0))))</f>
        <v/>
      </c>
      <c r="AF23" s="49">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7"/>
      <c r="B24" s="38">
        <v>2</v>
      </c>
      <c r="C24" s="154" t="str">
        <f>UPPER(IF($A24="","",VLOOKUP($A24,'[4]m round robin žrebna lista'!$A$7:$R$128,2)))</f>
        <v/>
      </c>
      <c r="D24" s="155" t="str">
        <f>UPPER(IF($A24="","",VLOOKUP($A24,'[4]m round robin žrebna lista'!$A$7:$R$128,3)))</f>
        <v/>
      </c>
      <c r="E24" s="155" t="str">
        <f>PROPER(IF($A24="","",VLOOKUP($A24,'[4]m round robin žrebna lista'!$A$7:$R$128,4)))</f>
        <v/>
      </c>
      <c r="F24" s="156" t="str">
        <f>UPPER(IF($A24="","",VLOOKUP($A24,'[4]m round robin žrebna lista'!$A$7:$R$128,5)))</f>
        <v/>
      </c>
      <c r="G24" s="43"/>
      <c r="H24" s="42"/>
      <c r="I24" s="43"/>
      <c r="J24" s="43"/>
      <c r="K24" s="44"/>
      <c r="L24" s="44"/>
      <c r="M24" s="45" t="str">
        <f>IF($A24="","",VLOOKUP($A24,'[4]m round robin žrebna lista'!$A$7:$R$128,14))</f>
        <v/>
      </c>
      <c r="N24" s="4"/>
      <c r="O24" s="46" t="str">
        <f>UPPER(IF($A24="","",VLOOKUP($A24,'[4]m round robin žrebna lista'!$A$7:$R$128,2)))</f>
        <v/>
      </c>
      <c r="P24" s="46" t="str">
        <f>UPPER(IF($A24="","",VLOOKUP($A24,'[4]m round robin žrebna lista'!$A$7:$R$128,3)))</f>
        <v/>
      </c>
      <c r="Q24" s="46" t="str">
        <f>PROPER(IF($A24="","",VLOOKUP($A24,'[4]m round robin žrebna lista'!$A$7:$R$128,4)))</f>
        <v/>
      </c>
      <c r="R24" s="46" t="str">
        <f>UPPER(IF($A24="","",VLOOKUP($A24,'[4]m round robin žrebna lista'!$A$7:$R$128,5)))</f>
        <v/>
      </c>
      <c r="S24" s="48"/>
      <c r="T24" s="47"/>
      <c r="U24" s="48"/>
      <c r="V24" s="48"/>
      <c r="W24" s="4"/>
      <c r="X24" s="46" t="str">
        <f>UPPER(IF($A24="","",VLOOKUP($A24,'[4]m round robin žrebna lista'!$A$7:$R$128,2)))</f>
        <v/>
      </c>
      <c r="Y24" s="46" t="str">
        <f>UPPER(IF($A24="","",VLOOKUP($A24,'[4]m round robin žrebna lista'!$A$7:$R$128,3)))</f>
        <v/>
      </c>
      <c r="Z24" s="46" t="str">
        <f>PROPER(IF($A24="","",VLOOKUP($A24,'[4]m round robin žrebna lista'!$A$7:$R$128,4)))</f>
        <v/>
      </c>
      <c r="AA24" s="46" t="str">
        <f>UPPER(IF($A24="","",VLOOKUP($A24,'[4]m round robin žrebna lista'!$A$7:$R$128,5)))</f>
        <v/>
      </c>
      <c r="AB24" s="48" t="str">
        <f>IF(S24="","",IF(S24="1bb","1bb",IF(S24="2bb","2bb",IF(S24=1,0,M23))))</f>
        <v/>
      </c>
      <c r="AC24" s="47"/>
      <c r="AD24" s="48" t="str">
        <f>IF(U24="","",IF(U24="2bb","2bb",IF(U24="3bb","3bb",IF(U24=2,M25,0))))</f>
        <v/>
      </c>
      <c r="AE24" s="48" t="str">
        <f>IF(V24="","",IF(V24="2bb","2bb",IF(V24="4bb","4bb",IF(V24=2,M26,0))))</f>
        <v/>
      </c>
      <c r="AF24" s="49">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7"/>
      <c r="B25" s="38">
        <v>3</v>
      </c>
      <c r="C25" s="154" t="str">
        <f>UPPER(IF($A25="","",VLOOKUP($A25,'[4]m round robin žrebna lista'!$A$7:$R$128,2)))</f>
        <v/>
      </c>
      <c r="D25" s="155" t="str">
        <f>UPPER(IF($A25="","",VLOOKUP($A25,'[4]m round robin žrebna lista'!$A$7:$R$128,3)))</f>
        <v/>
      </c>
      <c r="E25" s="155" t="str">
        <f>PROPER(IF($A25="","",VLOOKUP($A25,'[4]m round robin žrebna lista'!$A$7:$R$128,4)))</f>
        <v/>
      </c>
      <c r="F25" s="156" t="str">
        <f>UPPER(IF($A25="","",VLOOKUP($A25,'[4]m round robin žrebna lista'!$A$7:$R$128,5)))</f>
        <v/>
      </c>
      <c r="G25" s="43"/>
      <c r="H25" s="43"/>
      <c r="I25" s="42"/>
      <c r="J25" s="43"/>
      <c r="K25" s="44"/>
      <c r="L25" s="44"/>
      <c r="M25" s="45" t="str">
        <f>IF($A25="","",VLOOKUP($A25,'[4]m round robin žrebna lista'!$A$7:$R$128,14))</f>
        <v/>
      </c>
      <c r="N25" s="4"/>
      <c r="O25" s="46" t="str">
        <f>UPPER(IF($A25="","",VLOOKUP($A25,'[4]m round robin žrebna lista'!$A$7:$R$128,2)))</f>
        <v/>
      </c>
      <c r="P25" s="46" t="str">
        <f>UPPER(IF($A25="","",VLOOKUP($A25,'[4]m round robin žrebna lista'!$A$7:$R$128,3)))</f>
        <v/>
      </c>
      <c r="Q25" s="46" t="str">
        <f>PROPER(IF($A25="","",VLOOKUP($A25,'[4]m round robin žrebna lista'!$A$7:$R$128,4)))</f>
        <v/>
      </c>
      <c r="R25" s="46" t="str">
        <f>UPPER(IF($A25="","",VLOOKUP($A25,'[4]m round robin žrebna lista'!$A$7:$R$128,5)))</f>
        <v/>
      </c>
      <c r="S25" s="48"/>
      <c r="T25" s="48"/>
      <c r="U25" s="47"/>
      <c r="V25" s="48"/>
      <c r="W25" s="4"/>
      <c r="X25" s="46" t="str">
        <f>UPPER(IF($A25="","",VLOOKUP($A25,'[4]m round robin žrebna lista'!$A$7:$R$128,2)))</f>
        <v/>
      </c>
      <c r="Y25" s="46" t="str">
        <f>UPPER(IF($A25="","",VLOOKUP($A25,'[4]m round robin žrebna lista'!$A$7:$R$128,3)))</f>
        <v/>
      </c>
      <c r="Z25" s="46" t="str">
        <f>PROPER(IF($A25="","",VLOOKUP($A25,'[4]m round robin žrebna lista'!$A$7:$R$128,4)))</f>
        <v/>
      </c>
      <c r="AA25" s="46" t="str">
        <f>UPPER(IF($A25="","",VLOOKUP($A25,'[4]m round robin žrebna lista'!$A$7:$R$128,5)))</f>
        <v/>
      </c>
      <c r="AB25" s="48" t="str">
        <f>IF(S25="","",IF(S25="1bb","1bb",IF(S25="3bb","3bb",IF(S25=1,0,M23))))</f>
        <v/>
      </c>
      <c r="AC25" s="48" t="str">
        <f>IF(T25="","",IF(T25="2bb","2bb",IF(T25="3bb","3bb",IF(T25=2,0,M24))))</f>
        <v/>
      </c>
      <c r="AD25" s="47"/>
      <c r="AE25" s="48" t="str">
        <f>IF(V25="","",IF(V25="3bb","3bb",IF(V25="4bb","4bb",IF(V25=3,M26,0))))</f>
        <v/>
      </c>
      <c r="AF25" s="49">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7">
        <v>14</v>
      </c>
      <c r="B26" s="38">
        <v>4</v>
      </c>
      <c r="C26" s="154" t="str">
        <f>UPPER(IF($A26="","",VLOOKUP($A26,'[4]m round robin žrebna lista'!$A$7:$R$128,2)))</f>
        <v/>
      </c>
      <c r="D26" s="155" t="str">
        <f>UPPER(IF($A26="","",VLOOKUP($A26,'[4]m round robin žrebna lista'!$A$7:$R$128,3)))</f>
        <v/>
      </c>
      <c r="E26" s="155" t="str">
        <f>PROPER(IF($A26="","",VLOOKUP($A26,'[4]m round robin žrebna lista'!$A$7:$R$128,4)))</f>
        <v/>
      </c>
      <c r="F26" s="156" t="str">
        <f>UPPER(IF($A26="","",VLOOKUP($A26,'[4]m round robin žrebna lista'!$A$7:$R$128,5)))</f>
        <v/>
      </c>
      <c r="G26" s="43"/>
      <c r="H26" s="43"/>
      <c r="I26" s="43"/>
      <c r="J26" s="42"/>
      <c r="K26" s="44"/>
      <c r="L26" s="44"/>
      <c r="M26" s="45">
        <f>IF($A26="","",VLOOKUP($A26,'[4]m round robin žrebna lista'!$A$7:$R$128,14))</f>
        <v>0</v>
      </c>
      <c r="N26" s="4"/>
      <c r="O26" s="46" t="str">
        <f>UPPER(IF($A26="","",VLOOKUP($A26,'[4]m round robin žrebna lista'!$A$7:$R$128,2)))</f>
        <v/>
      </c>
      <c r="P26" s="46" t="str">
        <f>UPPER(IF($A26="","",VLOOKUP($A26,'[4]m round robin žrebna lista'!$A$7:$R$128,3)))</f>
        <v/>
      </c>
      <c r="Q26" s="46" t="str">
        <f>PROPER(IF($A26="","",VLOOKUP($A26,'[4]m round robin žrebna lista'!$A$7:$R$128,4)))</f>
        <v/>
      </c>
      <c r="R26" s="46" t="str">
        <f>UPPER(IF($A26="","",VLOOKUP($A26,'[4]m round robin žrebna lista'!$A$7:$R$128,5)))</f>
        <v/>
      </c>
      <c r="S26" s="48"/>
      <c r="T26" s="48"/>
      <c r="U26" s="48"/>
      <c r="V26" s="47"/>
      <c r="W26" s="4"/>
      <c r="X26" s="46" t="str">
        <f>UPPER(IF($A26="","",VLOOKUP($A26,'[4]m round robin žrebna lista'!$A$7:$R$128,2)))</f>
        <v/>
      </c>
      <c r="Y26" s="46" t="str">
        <f>UPPER(IF($A26="","",VLOOKUP($A26,'[4]m round robin žrebna lista'!$A$7:$R$128,3)))</f>
        <v/>
      </c>
      <c r="Z26" s="46" t="str">
        <f>PROPER(IF($A26="","",VLOOKUP($A26,'[4]m round robin žrebna lista'!$A$7:$R$128,4)))</f>
        <v/>
      </c>
      <c r="AA26" s="46" t="str">
        <f>UPPER(IF($A26="","",VLOOKUP($A26,'[4]m round robin žrebna lista'!$A$7:$R$128,5)))</f>
        <v/>
      </c>
      <c r="AB26" s="48" t="str">
        <f>IF(S26="","",IF(S26="1bb","1bb",IF(S26="4bb","4bb",IF(S26=1,0,M23))))</f>
        <v/>
      </c>
      <c r="AC26" s="48" t="str">
        <f>IF(T26="","",IF(T26="2bb","2bb",IF(T26="4bb","4bb",IF(T26=2,0,M24))))</f>
        <v/>
      </c>
      <c r="AD26" s="48" t="str">
        <f>IF(U26="","",IF(U26="3bb","3bb",IF(U26="4bb","4bb",IF(U26=3,0,M25))))</f>
        <v/>
      </c>
      <c r="AE26" s="47"/>
      <c r="AF26" s="49">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308"/>
      <c r="B27" s="308"/>
      <c r="C27" s="311"/>
      <c r="D27" s="311"/>
      <c r="E27" s="1"/>
      <c r="F27" s="61" t="s">
        <v>18</v>
      </c>
      <c r="G27" s="62"/>
      <c r="H27" s="62"/>
      <c r="I27" s="62"/>
      <c r="J27" s="63" t="s">
        <v>19</v>
      </c>
      <c r="K27" s="312"/>
      <c r="L27" s="312"/>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9" customFormat="1" ht="50.1" customHeight="1">
      <c r="A28" s="308"/>
      <c r="B28" s="308"/>
      <c r="C28" s="64" t="s">
        <v>20</v>
      </c>
      <c r="D28" s="1"/>
      <c r="E28" s="1"/>
      <c r="F28" s="65" t="s">
        <v>21</v>
      </c>
      <c r="G28" s="313" t="str">
        <f>'[4]vnos podatkov'!$E$10</f>
        <v>ANJA REGENT</v>
      </c>
      <c r="H28" s="313" t="str">
        <f>'[4]vnos podatkov'!$E$10</f>
        <v>ANJA REGENT</v>
      </c>
      <c r="I28" s="313" t="str">
        <f>'[4]vnos podatkov'!$E$10</f>
        <v>ANJA REGENT</v>
      </c>
      <c r="J28" s="63" t="s">
        <v>19</v>
      </c>
      <c r="K28" s="307"/>
      <c r="L28" s="307"/>
      <c r="M28" s="2"/>
      <c r="N28" s="28"/>
      <c r="O28" s="66"/>
      <c r="P28" s="66"/>
      <c r="Q28" s="66"/>
      <c r="R28" s="66"/>
      <c r="S28" s="66"/>
      <c r="T28" s="66"/>
      <c r="U28" s="66"/>
      <c r="V28" s="66"/>
      <c r="W28" s="66"/>
      <c r="X28" s="66"/>
      <c r="Y28" s="66"/>
      <c r="Z28" s="66"/>
      <c r="AA28" s="66"/>
      <c r="AB28" s="66"/>
      <c r="AC28" s="66"/>
      <c r="AD28" s="66"/>
      <c r="AE28" s="66"/>
      <c r="AF28" s="66"/>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row r="29" spans="1:13" ht="50.1" customHeight="1">
      <c r="A29" s="308"/>
      <c r="B29" s="308"/>
      <c r="C29" s="67" t="s">
        <v>22</v>
      </c>
      <c r="D29" s="1"/>
      <c r="E29" s="1"/>
      <c r="F29" s="61" t="s">
        <v>23</v>
      </c>
      <c r="G29" s="313"/>
      <c r="H29" s="313"/>
      <c r="I29" s="313"/>
      <c r="J29" s="63" t="s">
        <v>19</v>
      </c>
      <c r="K29" s="307"/>
      <c r="L29" s="307"/>
      <c r="M29" s="2"/>
    </row>
    <row r="30" spans="1:255" ht="12.75">
      <c r="A30" s="308"/>
      <c r="B30" s="308"/>
      <c r="C30" s="308"/>
      <c r="D30" s="308"/>
      <c r="E30" s="308"/>
      <c r="F30" s="308"/>
      <c r="G30" s="308"/>
      <c r="H30" s="308"/>
      <c r="I30" s="308"/>
      <c r="J30" s="308"/>
      <c r="K30" s="308"/>
      <c r="L30" s="308"/>
      <c r="M30" s="2"/>
      <c r="N30" s="69"/>
      <c r="O30" s="70"/>
      <c r="P30" s="70"/>
      <c r="Q30" s="70"/>
      <c r="R30" s="70"/>
      <c r="S30" s="70"/>
      <c r="T30" s="70"/>
      <c r="U30" s="70"/>
      <c r="V30" s="70"/>
      <c r="W30" s="70"/>
      <c r="X30" s="70"/>
      <c r="Y30" s="70"/>
      <c r="Z30" s="70"/>
      <c r="AA30" s="70"/>
      <c r="AB30" s="70"/>
      <c r="AC30" s="70"/>
      <c r="AD30" s="70"/>
      <c r="AE30" s="70"/>
      <c r="AF30" s="70"/>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9" customFormat="1" ht="30.6">
      <c r="A31" s="64"/>
      <c r="B31" s="64"/>
      <c r="C31" s="64"/>
      <c r="D31" s="64"/>
      <c r="E31" s="64"/>
      <c r="F31" s="5"/>
      <c r="G31" s="64"/>
      <c r="H31" s="64"/>
      <c r="I31" s="64"/>
      <c r="J31" s="64"/>
      <c r="K31" s="64"/>
      <c r="L31" s="64"/>
      <c r="M31" s="71"/>
      <c r="N31" s="28"/>
      <c r="O31" s="66"/>
      <c r="P31" s="66"/>
      <c r="Q31" s="66"/>
      <c r="R31" s="66"/>
      <c r="S31" s="66"/>
      <c r="T31" s="66"/>
      <c r="U31" s="66"/>
      <c r="V31" s="66"/>
      <c r="W31" s="66"/>
      <c r="X31" s="66"/>
      <c r="Y31" s="66"/>
      <c r="Z31" s="66"/>
      <c r="AA31" s="66"/>
      <c r="AB31" s="66"/>
      <c r="AC31" s="66"/>
      <c r="AD31" s="66"/>
      <c r="AE31" s="66"/>
      <c r="AF31" s="66"/>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row>
    <row r="32" spans="1:255" ht="12.75">
      <c r="A32" s="6"/>
      <c r="B32" s="72"/>
      <c r="C32" s="72"/>
      <c r="D32" s="72"/>
      <c r="E32" s="72"/>
      <c r="F32" s="72"/>
      <c r="G32" s="72"/>
      <c r="H32" s="72"/>
      <c r="I32" s="72"/>
      <c r="J32" s="72"/>
      <c r="K32" s="72"/>
      <c r="L32" s="72"/>
      <c r="M32" s="73"/>
      <c r="N32" s="69"/>
      <c r="O32" s="70"/>
      <c r="P32" s="70"/>
      <c r="Q32" s="70"/>
      <c r="R32" s="70"/>
      <c r="S32" s="70"/>
      <c r="T32" s="70"/>
      <c r="U32" s="70"/>
      <c r="V32" s="70"/>
      <c r="W32" s="70"/>
      <c r="X32" s="70"/>
      <c r="Y32" s="70"/>
      <c r="Z32" s="70"/>
      <c r="AA32" s="70"/>
      <c r="AB32" s="70"/>
      <c r="AC32" s="70"/>
      <c r="AD32" s="70"/>
      <c r="AE32" s="70"/>
      <c r="AF32" s="70"/>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6"/>
      <c r="K35" s="76"/>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6"/>
      <c r="K36" s="76"/>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6"/>
      <c r="K37" s="76"/>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6"/>
      <c r="K38" s="76"/>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6"/>
      <c r="K39" s="76"/>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6"/>
      <c r="K42" s="76"/>
      <c r="N42" s="77"/>
      <c r="O42" s="78"/>
      <c r="P42" s="78"/>
      <c r="Q42" s="78"/>
      <c r="R42" s="78"/>
      <c r="S42" s="78"/>
      <c r="T42" s="78"/>
    </row>
    <row r="43" spans="10:20" ht="30">
      <c r="J43" s="76"/>
      <c r="K43" s="76"/>
      <c r="N43" s="77"/>
      <c r="O43" s="78"/>
      <c r="P43" s="78"/>
      <c r="Q43" s="78"/>
      <c r="R43" s="78"/>
      <c r="S43" s="78"/>
      <c r="T43" s="78"/>
    </row>
    <row r="44" spans="10:20" ht="30">
      <c r="J44" s="76"/>
      <c r="K44" s="76"/>
      <c r="N44" s="77"/>
      <c r="O44" s="78"/>
      <c r="P44" s="78"/>
      <c r="Q44" s="78"/>
      <c r="R44" s="78"/>
      <c r="S44" s="78"/>
      <c r="T44" s="78"/>
    </row>
    <row r="45" spans="10:20" ht="30">
      <c r="J45" s="76"/>
      <c r="K45" s="76"/>
      <c r="N45" s="77"/>
      <c r="O45" s="78"/>
      <c r="P45" s="78"/>
      <c r="Q45" s="78"/>
      <c r="R45" s="78"/>
      <c r="S45" s="78"/>
      <c r="T45" s="78"/>
    </row>
    <row r="46" spans="10:20" ht="30">
      <c r="J46" s="76"/>
      <c r="K46" s="76"/>
      <c r="N46" s="77"/>
      <c r="O46" s="78"/>
      <c r="P46" s="78"/>
      <c r="Q46" s="78"/>
      <c r="R46" s="78"/>
      <c r="S46" s="78"/>
      <c r="T46" s="78"/>
    </row>
    <row r="47" spans="10:20" ht="30">
      <c r="J47" s="76"/>
      <c r="K47" s="76"/>
      <c r="N47" s="77"/>
      <c r="O47" s="78"/>
      <c r="P47" s="78"/>
      <c r="Q47" s="78"/>
      <c r="R47" s="78"/>
      <c r="S47" s="78"/>
      <c r="T47" s="78"/>
    </row>
    <row r="48" spans="1:255"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68" customFormat="1" ht="30">
      <c r="A76" s="74"/>
      <c r="B76" s="74"/>
      <c r="C76" s="74"/>
      <c r="D76" s="74"/>
      <c r="E76" s="74"/>
      <c r="F76" s="74"/>
      <c r="G76" s="74"/>
      <c r="H76" s="74"/>
      <c r="I76" s="74"/>
      <c r="J76" s="76"/>
      <c r="K76" s="76"/>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68" customFormat="1" ht="30">
      <c r="A77" s="74"/>
      <c r="B77" s="74"/>
      <c r="C77" s="74"/>
      <c r="D77" s="74"/>
      <c r="E77" s="74"/>
      <c r="F77" s="74"/>
      <c r="G77" s="74"/>
      <c r="H77" s="74"/>
      <c r="I77" s="74"/>
      <c r="J77" s="76"/>
      <c r="K77" s="76"/>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68" customFormat="1" ht="30">
      <c r="A83" s="74"/>
      <c r="B83" s="74"/>
      <c r="C83" s="74"/>
      <c r="D83" s="74"/>
      <c r="E83" s="74"/>
      <c r="F83" s="74"/>
      <c r="G83" s="74"/>
      <c r="H83" s="74"/>
      <c r="I83" s="74"/>
      <c r="J83" s="76"/>
      <c r="K83" s="79"/>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68" customFormat="1" ht="30">
      <c r="A166" s="74"/>
      <c r="B166" s="74"/>
      <c r="C166" s="74"/>
      <c r="D166" s="74"/>
      <c r="E166" s="74"/>
      <c r="F166" s="74"/>
      <c r="G166" s="74"/>
      <c r="H166" s="74"/>
      <c r="I166" s="74"/>
      <c r="J166" s="76"/>
      <c r="K166" s="76"/>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s="68" customFormat="1" ht="30">
      <c r="A167" s="74"/>
      <c r="B167" s="74"/>
      <c r="C167" s="74"/>
      <c r="D167" s="74"/>
      <c r="E167" s="74"/>
      <c r="F167" s="74"/>
      <c r="G167" s="74"/>
      <c r="H167" s="74"/>
      <c r="I167" s="74"/>
      <c r="J167" s="76"/>
      <c r="K167" s="76"/>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68" customFormat="1" ht="30">
      <c r="A168" s="74"/>
      <c r="B168" s="74"/>
      <c r="C168" s="74"/>
      <c r="D168" s="74"/>
      <c r="E168" s="74"/>
      <c r="F168" s="74"/>
      <c r="G168" s="74"/>
      <c r="H168" s="74"/>
      <c r="I168" s="74"/>
      <c r="J168" s="76"/>
      <c r="K168" s="76"/>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s="68" customFormat="1" ht="30">
      <c r="A169" s="74"/>
      <c r="B169" s="74"/>
      <c r="C169" s="74"/>
      <c r="D169" s="74"/>
      <c r="E169" s="74"/>
      <c r="F169" s="74"/>
      <c r="G169" s="74"/>
      <c r="H169" s="74"/>
      <c r="I169" s="74"/>
      <c r="J169" s="76"/>
      <c r="K169" s="76"/>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s="68" customFormat="1" ht="30">
      <c r="A170" s="74"/>
      <c r="B170" s="74"/>
      <c r="C170" s="74"/>
      <c r="D170" s="74"/>
      <c r="E170" s="74"/>
      <c r="F170" s="74"/>
      <c r="G170" s="74"/>
      <c r="H170" s="74"/>
      <c r="I170" s="74"/>
      <c r="J170" s="76"/>
      <c r="K170" s="76"/>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s="68" customFormat="1" ht="30">
      <c r="A171" s="74"/>
      <c r="B171" s="74"/>
      <c r="C171" s="74"/>
      <c r="D171" s="74"/>
      <c r="E171" s="74"/>
      <c r="F171" s="74"/>
      <c r="G171" s="74"/>
      <c r="H171" s="74"/>
      <c r="I171" s="74"/>
      <c r="J171" s="76"/>
      <c r="K171" s="76"/>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s="68" customFormat="1" ht="30">
      <c r="A172" s="74"/>
      <c r="B172" s="74"/>
      <c r="C172" s="74"/>
      <c r="D172" s="74"/>
      <c r="E172" s="74"/>
      <c r="F172" s="74"/>
      <c r="G172" s="74"/>
      <c r="H172" s="74"/>
      <c r="I172" s="74"/>
      <c r="J172" s="76"/>
      <c r="K172" s="76"/>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s="68" customFormat="1" ht="12.75">
      <c r="A207" s="74"/>
      <c r="B207" s="74"/>
      <c r="C207" s="74"/>
      <c r="D207" s="74"/>
      <c r="E207" s="74"/>
      <c r="F207" s="74"/>
      <c r="G207" s="74"/>
      <c r="H207" s="74"/>
      <c r="I207" s="74"/>
      <c r="J207" s="74"/>
      <c r="K207" s="74"/>
      <c r="L207" s="74"/>
      <c r="M207" s="75"/>
      <c r="N207" s="77"/>
      <c r="O207" s="78"/>
      <c r="P207" s="78"/>
      <c r="Q207" s="78"/>
      <c r="R207" s="78"/>
      <c r="S207" s="78"/>
      <c r="T207" s="78"/>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row r="208" spans="1:255" s="68" customFormat="1" ht="12.75">
      <c r="A208" s="74"/>
      <c r="B208" s="74"/>
      <c r="C208" s="74"/>
      <c r="D208" s="74"/>
      <c r="E208" s="74"/>
      <c r="F208" s="74"/>
      <c r="G208" s="74"/>
      <c r="H208" s="74"/>
      <c r="I208" s="74"/>
      <c r="J208" s="74"/>
      <c r="K208" s="74"/>
      <c r="L208" s="74"/>
      <c r="M208" s="75"/>
      <c r="N208" s="77"/>
      <c r="O208" s="78"/>
      <c r="P208" s="78"/>
      <c r="Q208" s="78"/>
      <c r="R208" s="78"/>
      <c r="S208" s="78"/>
      <c r="T208" s="78"/>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row>
    <row r="209" spans="1:255" s="68" customFormat="1" ht="12.75">
      <c r="A209" s="74"/>
      <c r="B209" s="74"/>
      <c r="C209" s="74"/>
      <c r="D209" s="74"/>
      <c r="E209" s="74"/>
      <c r="F209" s="74"/>
      <c r="G209" s="74"/>
      <c r="H209" s="74"/>
      <c r="I209" s="74"/>
      <c r="J209" s="74"/>
      <c r="K209" s="74"/>
      <c r="L209" s="74"/>
      <c r="M209" s="75"/>
      <c r="N209" s="77"/>
      <c r="O209" s="78"/>
      <c r="P209" s="78"/>
      <c r="Q209" s="78"/>
      <c r="R209" s="78"/>
      <c r="S209" s="78"/>
      <c r="T209" s="78"/>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row>
    <row r="210" spans="1:255" s="68" customFormat="1" ht="12.75">
      <c r="A210" s="74"/>
      <c r="B210" s="74"/>
      <c r="C210" s="74"/>
      <c r="D210" s="74"/>
      <c r="E210" s="74"/>
      <c r="F210" s="74"/>
      <c r="G210" s="74"/>
      <c r="H210" s="74"/>
      <c r="I210" s="74"/>
      <c r="J210" s="74"/>
      <c r="K210" s="74"/>
      <c r="L210" s="74"/>
      <c r="M210" s="75"/>
      <c r="N210" s="77"/>
      <c r="O210" s="78"/>
      <c r="P210" s="78"/>
      <c r="Q210" s="78"/>
      <c r="R210" s="78"/>
      <c r="S210" s="78"/>
      <c r="T210" s="78"/>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row>
    <row r="211" spans="1:255" s="68" customFormat="1" ht="12.75">
      <c r="A211" s="74"/>
      <c r="B211" s="74"/>
      <c r="C211" s="74"/>
      <c r="D211" s="74"/>
      <c r="E211" s="74"/>
      <c r="F211" s="74"/>
      <c r="G211" s="74"/>
      <c r="H211" s="74"/>
      <c r="I211" s="74"/>
      <c r="J211" s="74"/>
      <c r="K211" s="74"/>
      <c r="L211" s="74"/>
      <c r="M211" s="75"/>
      <c r="N211" s="77"/>
      <c r="O211" s="78"/>
      <c r="P211" s="78"/>
      <c r="Q211" s="78"/>
      <c r="R211" s="78"/>
      <c r="S211" s="78"/>
      <c r="T211" s="78"/>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row>
    <row r="212" spans="1:255" s="68" customFormat="1" ht="12.75">
      <c r="A212" s="74"/>
      <c r="B212" s="74"/>
      <c r="C212" s="74"/>
      <c r="D212" s="74"/>
      <c r="E212" s="74"/>
      <c r="F212" s="74"/>
      <c r="G212" s="74"/>
      <c r="H212" s="74"/>
      <c r="I212" s="74"/>
      <c r="J212" s="74"/>
      <c r="K212" s="74"/>
      <c r="L212" s="74"/>
      <c r="M212" s="75"/>
      <c r="N212" s="77"/>
      <c r="O212" s="78"/>
      <c r="P212" s="78"/>
      <c r="Q212" s="78"/>
      <c r="R212" s="78"/>
      <c r="S212" s="78"/>
      <c r="T212" s="78"/>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row>
    <row r="213" spans="1:255" s="68" customFormat="1" ht="12.75">
      <c r="A213" s="74"/>
      <c r="B213" s="74"/>
      <c r="C213" s="74"/>
      <c r="D213" s="74"/>
      <c r="E213" s="74"/>
      <c r="F213" s="74"/>
      <c r="G213" s="74"/>
      <c r="H213" s="74"/>
      <c r="I213" s="74"/>
      <c r="J213" s="74"/>
      <c r="K213" s="74"/>
      <c r="L213" s="74"/>
      <c r="M213" s="75"/>
      <c r="N213" s="77"/>
      <c r="O213" s="78"/>
      <c r="P213" s="78"/>
      <c r="Q213" s="78"/>
      <c r="R213" s="78"/>
      <c r="S213" s="78"/>
      <c r="T213" s="78"/>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3:J15"/>
    <mergeCell ref="K13:K15"/>
    <mergeCell ref="L13:L15"/>
    <mergeCell ref="H1:L1"/>
    <mergeCell ref="H2:H3"/>
    <mergeCell ref="C4:D4"/>
    <mergeCell ref="E4:H4"/>
    <mergeCell ref="C5:D5"/>
    <mergeCell ref="E5:H5"/>
    <mergeCell ref="I5:J5"/>
  </mergeCells>
  <conditionalFormatting sqref="A9:A12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
    <cfRule type="expression" priority="6" dxfId="2" stopIfTrue="1">
      <formula>$V$9&lt;&gt;$S$12</formula>
    </cfRule>
  </conditionalFormatting>
  <conditionalFormatting sqref="V10 T12">
    <cfRule type="expression" priority="8" dxfId="1" stopIfTrue="1">
      <formula>$V$10&lt;&gt;$T$12</formula>
    </cfRule>
  </conditionalFormatting>
  <conditionalFormatting sqref="V11 U12">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A24A-C6EC-4757-8696-C714BE55F22F}">
  <dimension ref="A1:M24"/>
  <sheetViews>
    <sheetView workbookViewId="0" topLeftCell="A1">
      <selection activeCell="O15" sqref="O15"/>
    </sheetView>
  </sheetViews>
  <sheetFormatPr defaultColWidth="9.140625" defaultRowHeight="12.75"/>
  <cols>
    <col min="1" max="1" width="10.8515625" style="172" customWidth="1"/>
    <col min="2" max="2" width="11.421875" style="172" customWidth="1"/>
    <col min="3" max="3" width="10.57421875" style="172" customWidth="1"/>
    <col min="4" max="4" width="12.00390625" style="172" customWidth="1"/>
    <col min="5" max="5" width="3.7109375" style="172" customWidth="1"/>
    <col min="6" max="6" width="11.00390625" style="172" customWidth="1"/>
    <col min="7" max="7" width="7.00390625" style="172" customWidth="1"/>
    <col min="8" max="8" width="1.421875" style="172" customWidth="1"/>
    <col min="9" max="9" width="15.28125" style="172" customWidth="1"/>
    <col min="10" max="10" width="11.57421875" style="172" customWidth="1"/>
    <col min="11" max="11" width="12.57421875" style="172" customWidth="1"/>
    <col min="12" max="12" width="13.28125" style="172" customWidth="1"/>
    <col min="13" max="256" width="9.140625" style="172" customWidth="1"/>
    <col min="257" max="257" width="10.8515625" style="172" customWidth="1"/>
    <col min="258" max="258" width="11.421875" style="172" customWidth="1"/>
    <col min="259" max="259" width="10.57421875" style="172" customWidth="1"/>
    <col min="260" max="260" width="12.00390625" style="172" customWidth="1"/>
    <col min="261" max="261" width="3.7109375" style="172" customWidth="1"/>
    <col min="262" max="262" width="11.00390625" style="172" customWidth="1"/>
    <col min="263" max="263" width="7.00390625" style="172" customWidth="1"/>
    <col min="264" max="264" width="9.140625" style="172" customWidth="1"/>
    <col min="265" max="265" width="11.8515625" style="172" customWidth="1"/>
    <col min="266" max="266" width="11.57421875" style="172" customWidth="1"/>
    <col min="267" max="267" width="12.57421875" style="172" customWidth="1"/>
    <col min="268" max="268" width="13.28125" style="172" customWidth="1"/>
    <col min="269" max="512" width="9.140625" style="172" customWidth="1"/>
    <col min="513" max="513" width="10.8515625" style="172" customWidth="1"/>
    <col min="514" max="514" width="11.421875" style="172" customWidth="1"/>
    <col min="515" max="515" width="10.57421875" style="172" customWidth="1"/>
    <col min="516" max="516" width="12.00390625" style="172" customWidth="1"/>
    <col min="517" max="517" width="3.7109375" style="172" customWidth="1"/>
    <col min="518" max="518" width="11.00390625" style="172" customWidth="1"/>
    <col min="519" max="519" width="7.00390625" style="172" customWidth="1"/>
    <col min="520" max="520" width="9.140625" style="172" customWidth="1"/>
    <col min="521" max="521" width="11.8515625" style="172" customWidth="1"/>
    <col min="522" max="522" width="11.57421875" style="172" customWidth="1"/>
    <col min="523" max="523" width="12.57421875" style="172" customWidth="1"/>
    <col min="524" max="524" width="13.28125" style="172" customWidth="1"/>
    <col min="525" max="768" width="9.140625" style="172" customWidth="1"/>
    <col min="769" max="769" width="10.8515625" style="172" customWidth="1"/>
    <col min="770" max="770" width="11.421875" style="172" customWidth="1"/>
    <col min="771" max="771" width="10.57421875" style="172" customWidth="1"/>
    <col min="772" max="772" width="12.00390625" style="172" customWidth="1"/>
    <col min="773" max="773" width="3.7109375" style="172" customWidth="1"/>
    <col min="774" max="774" width="11.00390625" style="172" customWidth="1"/>
    <col min="775" max="775" width="7.00390625" style="172" customWidth="1"/>
    <col min="776" max="776" width="9.140625" style="172" customWidth="1"/>
    <col min="777" max="777" width="11.8515625" style="172" customWidth="1"/>
    <col min="778" max="778" width="11.57421875" style="172" customWidth="1"/>
    <col min="779" max="779" width="12.57421875" style="172" customWidth="1"/>
    <col min="780" max="780" width="13.28125" style="172" customWidth="1"/>
    <col min="781" max="1024" width="9.140625" style="172" customWidth="1"/>
    <col min="1025" max="1025" width="10.8515625" style="172" customWidth="1"/>
    <col min="1026" max="1026" width="11.421875" style="172" customWidth="1"/>
    <col min="1027" max="1027" width="10.57421875" style="172" customWidth="1"/>
    <col min="1028" max="1028" width="12.00390625" style="172" customWidth="1"/>
    <col min="1029" max="1029" width="3.7109375" style="172" customWidth="1"/>
    <col min="1030" max="1030" width="11.00390625" style="172" customWidth="1"/>
    <col min="1031" max="1031" width="7.00390625" style="172" customWidth="1"/>
    <col min="1032" max="1032" width="9.140625" style="172" customWidth="1"/>
    <col min="1033" max="1033" width="11.8515625" style="172" customWidth="1"/>
    <col min="1034" max="1034" width="11.57421875" style="172" customWidth="1"/>
    <col min="1035" max="1035" width="12.57421875" style="172" customWidth="1"/>
    <col min="1036" max="1036" width="13.28125" style="172" customWidth="1"/>
    <col min="1037" max="1280" width="9.140625" style="172" customWidth="1"/>
    <col min="1281" max="1281" width="10.8515625" style="172" customWidth="1"/>
    <col min="1282" max="1282" width="11.421875" style="172" customWidth="1"/>
    <col min="1283" max="1283" width="10.57421875" style="172" customWidth="1"/>
    <col min="1284" max="1284" width="12.00390625" style="172" customWidth="1"/>
    <col min="1285" max="1285" width="3.7109375" style="172" customWidth="1"/>
    <col min="1286" max="1286" width="11.00390625" style="172" customWidth="1"/>
    <col min="1287" max="1287" width="7.00390625" style="172" customWidth="1"/>
    <col min="1288" max="1288" width="9.140625" style="172" customWidth="1"/>
    <col min="1289" max="1289" width="11.8515625" style="172" customWidth="1"/>
    <col min="1290" max="1290" width="11.57421875" style="172" customWidth="1"/>
    <col min="1291" max="1291" width="12.57421875" style="172" customWidth="1"/>
    <col min="1292" max="1292" width="13.28125" style="172" customWidth="1"/>
    <col min="1293" max="1536" width="9.140625" style="172" customWidth="1"/>
    <col min="1537" max="1537" width="10.8515625" style="172" customWidth="1"/>
    <col min="1538" max="1538" width="11.421875" style="172" customWidth="1"/>
    <col min="1539" max="1539" width="10.57421875" style="172" customWidth="1"/>
    <col min="1540" max="1540" width="12.00390625" style="172" customWidth="1"/>
    <col min="1541" max="1541" width="3.7109375" style="172" customWidth="1"/>
    <col min="1542" max="1542" width="11.00390625" style="172" customWidth="1"/>
    <col min="1543" max="1543" width="7.00390625" style="172" customWidth="1"/>
    <col min="1544" max="1544" width="9.140625" style="172" customWidth="1"/>
    <col min="1545" max="1545" width="11.8515625" style="172" customWidth="1"/>
    <col min="1546" max="1546" width="11.57421875" style="172" customWidth="1"/>
    <col min="1547" max="1547" width="12.57421875" style="172" customWidth="1"/>
    <col min="1548" max="1548" width="13.28125" style="172" customWidth="1"/>
    <col min="1549" max="1792" width="9.140625" style="172" customWidth="1"/>
    <col min="1793" max="1793" width="10.8515625" style="172" customWidth="1"/>
    <col min="1794" max="1794" width="11.421875" style="172" customWidth="1"/>
    <col min="1795" max="1795" width="10.57421875" style="172" customWidth="1"/>
    <col min="1796" max="1796" width="12.00390625" style="172" customWidth="1"/>
    <col min="1797" max="1797" width="3.7109375" style="172" customWidth="1"/>
    <col min="1798" max="1798" width="11.00390625" style="172" customWidth="1"/>
    <col min="1799" max="1799" width="7.00390625" style="172" customWidth="1"/>
    <col min="1800" max="1800" width="9.140625" style="172" customWidth="1"/>
    <col min="1801" max="1801" width="11.8515625" style="172" customWidth="1"/>
    <col min="1802" max="1802" width="11.57421875" style="172" customWidth="1"/>
    <col min="1803" max="1803" width="12.57421875" style="172" customWidth="1"/>
    <col min="1804" max="1804" width="13.28125" style="172" customWidth="1"/>
    <col min="1805" max="2048" width="9.140625" style="172" customWidth="1"/>
    <col min="2049" max="2049" width="10.8515625" style="172" customWidth="1"/>
    <col min="2050" max="2050" width="11.421875" style="172" customWidth="1"/>
    <col min="2051" max="2051" width="10.57421875" style="172" customWidth="1"/>
    <col min="2052" max="2052" width="12.00390625" style="172" customWidth="1"/>
    <col min="2053" max="2053" width="3.7109375" style="172" customWidth="1"/>
    <col min="2054" max="2054" width="11.00390625" style="172" customWidth="1"/>
    <col min="2055" max="2055" width="7.00390625" style="172" customWidth="1"/>
    <col min="2056" max="2056" width="9.140625" style="172" customWidth="1"/>
    <col min="2057" max="2057" width="11.8515625" style="172" customWidth="1"/>
    <col min="2058" max="2058" width="11.57421875" style="172" customWidth="1"/>
    <col min="2059" max="2059" width="12.57421875" style="172" customWidth="1"/>
    <col min="2060" max="2060" width="13.28125" style="172" customWidth="1"/>
    <col min="2061" max="2304" width="9.140625" style="172" customWidth="1"/>
    <col min="2305" max="2305" width="10.8515625" style="172" customWidth="1"/>
    <col min="2306" max="2306" width="11.421875" style="172" customWidth="1"/>
    <col min="2307" max="2307" width="10.57421875" style="172" customWidth="1"/>
    <col min="2308" max="2308" width="12.00390625" style="172" customWidth="1"/>
    <col min="2309" max="2309" width="3.7109375" style="172" customWidth="1"/>
    <col min="2310" max="2310" width="11.00390625" style="172" customWidth="1"/>
    <col min="2311" max="2311" width="7.00390625" style="172" customWidth="1"/>
    <col min="2312" max="2312" width="9.140625" style="172" customWidth="1"/>
    <col min="2313" max="2313" width="11.8515625" style="172" customWidth="1"/>
    <col min="2314" max="2314" width="11.57421875" style="172" customWidth="1"/>
    <col min="2315" max="2315" width="12.57421875" style="172" customWidth="1"/>
    <col min="2316" max="2316" width="13.28125" style="172" customWidth="1"/>
    <col min="2317" max="2560" width="9.140625" style="172" customWidth="1"/>
    <col min="2561" max="2561" width="10.8515625" style="172" customWidth="1"/>
    <col min="2562" max="2562" width="11.421875" style="172" customWidth="1"/>
    <col min="2563" max="2563" width="10.57421875" style="172" customWidth="1"/>
    <col min="2564" max="2564" width="12.00390625" style="172" customWidth="1"/>
    <col min="2565" max="2565" width="3.7109375" style="172" customWidth="1"/>
    <col min="2566" max="2566" width="11.00390625" style="172" customWidth="1"/>
    <col min="2567" max="2567" width="7.00390625" style="172" customWidth="1"/>
    <col min="2568" max="2568" width="9.140625" style="172" customWidth="1"/>
    <col min="2569" max="2569" width="11.8515625" style="172" customWidth="1"/>
    <col min="2570" max="2570" width="11.57421875" style="172" customWidth="1"/>
    <col min="2571" max="2571" width="12.57421875" style="172" customWidth="1"/>
    <col min="2572" max="2572" width="13.28125" style="172" customWidth="1"/>
    <col min="2573" max="2816" width="9.140625" style="172" customWidth="1"/>
    <col min="2817" max="2817" width="10.8515625" style="172" customWidth="1"/>
    <col min="2818" max="2818" width="11.421875" style="172" customWidth="1"/>
    <col min="2819" max="2819" width="10.57421875" style="172" customWidth="1"/>
    <col min="2820" max="2820" width="12.00390625" style="172" customWidth="1"/>
    <col min="2821" max="2821" width="3.7109375" style="172" customWidth="1"/>
    <col min="2822" max="2822" width="11.00390625" style="172" customWidth="1"/>
    <col min="2823" max="2823" width="7.00390625" style="172" customWidth="1"/>
    <col min="2824" max="2824" width="9.140625" style="172" customWidth="1"/>
    <col min="2825" max="2825" width="11.8515625" style="172" customWidth="1"/>
    <col min="2826" max="2826" width="11.57421875" style="172" customWidth="1"/>
    <col min="2827" max="2827" width="12.57421875" style="172" customWidth="1"/>
    <col min="2828" max="2828" width="13.28125" style="172" customWidth="1"/>
    <col min="2829" max="3072" width="9.140625" style="172" customWidth="1"/>
    <col min="3073" max="3073" width="10.8515625" style="172" customWidth="1"/>
    <col min="3074" max="3074" width="11.421875" style="172" customWidth="1"/>
    <col min="3075" max="3075" width="10.57421875" style="172" customWidth="1"/>
    <col min="3076" max="3076" width="12.00390625" style="172" customWidth="1"/>
    <col min="3077" max="3077" width="3.7109375" style="172" customWidth="1"/>
    <col min="3078" max="3078" width="11.00390625" style="172" customWidth="1"/>
    <col min="3079" max="3079" width="7.00390625" style="172" customWidth="1"/>
    <col min="3080" max="3080" width="9.140625" style="172" customWidth="1"/>
    <col min="3081" max="3081" width="11.8515625" style="172" customWidth="1"/>
    <col min="3082" max="3082" width="11.57421875" style="172" customWidth="1"/>
    <col min="3083" max="3083" width="12.57421875" style="172" customWidth="1"/>
    <col min="3084" max="3084" width="13.28125" style="172" customWidth="1"/>
    <col min="3085" max="3328" width="9.140625" style="172" customWidth="1"/>
    <col min="3329" max="3329" width="10.8515625" style="172" customWidth="1"/>
    <col min="3330" max="3330" width="11.421875" style="172" customWidth="1"/>
    <col min="3331" max="3331" width="10.57421875" style="172" customWidth="1"/>
    <col min="3332" max="3332" width="12.00390625" style="172" customWidth="1"/>
    <col min="3333" max="3333" width="3.7109375" style="172" customWidth="1"/>
    <col min="3334" max="3334" width="11.00390625" style="172" customWidth="1"/>
    <col min="3335" max="3335" width="7.00390625" style="172" customWidth="1"/>
    <col min="3336" max="3336" width="9.140625" style="172" customWidth="1"/>
    <col min="3337" max="3337" width="11.8515625" style="172" customWidth="1"/>
    <col min="3338" max="3338" width="11.57421875" style="172" customWidth="1"/>
    <col min="3339" max="3339" width="12.57421875" style="172" customWidth="1"/>
    <col min="3340" max="3340" width="13.28125" style="172" customWidth="1"/>
    <col min="3341" max="3584" width="9.140625" style="172" customWidth="1"/>
    <col min="3585" max="3585" width="10.8515625" style="172" customWidth="1"/>
    <col min="3586" max="3586" width="11.421875" style="172" customWidth="1"/>
    <col min="3587" max="3587" width="10.57421875" style="172" customWidth="1"/>
    <col min="3588" max="3588" width="12.00390625" style="172" customWidth="1"/>
    <col min="3589" max="3589" width="3.7109375" style="172" customWidth="1"/>
    <col min="3590" max="3590" width="11.00390625" style="172" customWidth="1"/>
    <col min="3591" max="3591" width="7.00390625" style="172" customWidth="1"/>
    <col min="3592" max="3592" width="9.140625" style="172" customWidth="1"/>
    <col min="3593" max="3593" width="11.8515625" style="172" customWidth="1"/>
    <col min="3594" max="3594" width="11.57421875" style="172" customWidth="1"/>
    <col min="3595" max="3595" width="12.57421875" style="172" customWidth="1"/>
    <col min="3596" max="3596" width="13.28125" style="172" customWidth="1"/>
    <col min="3597" max="3840" width="9.140625" style="172" customWidth="1"/>
    <col min="3841" max="3841" width="10.8515625" style="172" customWidth="1"/>
    <col min="3842" max="3842" width="11.421875" style="172" customWidth="1"/>
    <col min="3843" max="3843" width="10.57421875" style="172" customWidth="1"/>
    <col min="3844" max="3844" width="12.00390625" style="172" customWidth="1"/>
    <col min="3845" max="3845" width="3.7109375" style="172" customWidth="1"/>
    <col min="3846" max="3846" width="11.00390625" style="172" customWidth="1"/>
    <col min="3847" max="3847" width="7.00390625" style="172" customWidth="1"/>
    <col min="3848" max="3848" width="9.140625" style="172" customWidth="1"/>
    <col min="3849" max="3849" width="11.8515625" style="172" customWidth="1"/>
    <col min="3850" max="3850" width="11.57421875" style="172" customWidth="1"/>
    <col min="3851" max="3851" width="12.57421875" style="172" customWidth="1"/>
    <col min="3852" max="3852" width="13.28125" style="172" customWidth="1"/>
    <col min="3853" max="4096" width="9.140625" style="172" customWidth="1"/>
    <col min="4097" max="4097" width="10.8515625" style="172" customWidth="1"/>
    <col min="4098" max="4098" width="11.421875" style="172" customWidth="1"/>
    <col min="4099" max="4099" width="10.57421875" style="172" customWidth="1"/>
    <col min="4100" max="4100" width="12.00390625" style="172" customWidth="1"/>
    <col min="4101" max="4101" width="3.7109375" style="172" customWidth="1"/>
    <col min="4102" max="4102" width="11.00390625" style="172" customWidth="1"/>
    <col min="4103" max="4103" width="7.00390625" style="172" customWidth="1"/>
    <col min="4104" max="4104" width="9.140625" style="172" customWidth="1"/>
    <col min="4105" max="4105" width="11.8515625" style="172" customWidth="1"/>
    <col min="4106" max="4106" width="11.57421875" style="172" customWidth="1"/>
    <col min="4107" max="4107" width="12.57421875" style="172" customWidth="1"/>
    <col min="4108" max="4108" width="13.28125" style="172" customWidth="1"/>
    <col min="4109" max="4352" width="9.140625" style="172" customWidth="1"/>
    <col min="4353" max="4353" width="10.8515625" style="172" customWidth="1"/>
    <col min="4354" max="4354" width="11.421875" style="172" customWidth="1"/>
    <col min="4355" max="4355" width="10.57421875" style="172" customWidth="1"/>
    <col min="4356" max="4356" width="12.00390625" style="172" customWidth="1"/>
    <col min="4357" max="4357" width="3.7109375" style="172" customWidth="1"/>
    <col min="4358" max="4358" width="11.00390625" style="172" customWidth="1"/>
    <col min="4359" max="4359" width="7.00390625" style="172" customWidth="1"/>
    <col min="4360" max="4360" width="9.140625" style="172" customWidth="1"/>
    <col min="4361" max="4361" width="11.8515625" style="172" customWidth="1"/>
    <col min="4362" max="4362" width="11.57421875" style="172" customWidth="1"/>
    <col min="4363" max="4363" width="12.57421875" style="172" customWidth="1"/>
    <col min="4364" max="4364" width="13.28125" style="172" customWidth="1"/>
    <col min="4365" max="4608" width="9.140625" style="172" customWidth="1"/>
    <col min="4609" max="4609" width="10.8515625" style="172" customWidth="1"/>
    <col min="4610" max="4610" width="11.421875" style="172" customWidth="1"/>
    <col min="4611" max="4611" width="10.57421875" style="172" customWidth="1"/>
    <col min="4612" max="4612" width="12.00390625" style="172" customWidth="1"/>
    <col min="4613" max="4613" width="3.7109375" style="172" customWidth="1"/>
    <col min="4614" max="4614" width="11.00390625" style="172" customWidth="1"/>
    <col min="4615" max="4615" width="7.00390625" style="172" customWidth="1"/>
    <col min="4616" max="4616" width="9.140625" style="172" customWidth="1"/>
    <col min="4617" max="4617" width="11.8515625" style="172" customWidth="1"/>
    <col min="4618" max="4618" width="11.57421875" style="172" customWidth="1"/>
    <col min="4619" max="4619" width="12.57421875" style="172" customWidth="1"/>
    <col min="4620" max="4620" width="13.28125" style="172" customWidth="1"/>
    <col min="4621" max="4864" width="9.140625" style="172" customWidth="1"/>
    <col min="4865" max="4865" width="10.8515625" style="172" customWidth="1"/>
    <col min="4866" max="4866" width="11.421875" style="172" customWidth="1"/>
    <col min="4867" max="4867" width="10.57421875" style="172" customWidth="1"/>
    <col min="4868" max="4868" width="12.00390625" style="172" customWidth="1"/>
    <col min="4869" max="4869" width="3.7109375" style="172" customWidth="1"/>
    <col min="4870" max="4870" width="11.00390625" style="172" customWidth="1"/>
    <col min="4871" max="4871" width="7.00390625" style="172" customWidth="1"/>
    <col min="4872" max="4872" width="9.140625" style="172" customWidth="1"/>
    <col min="4873" max="4873" width="11.8515625" style="172" customWidth="1"/>
    <col min="4874" max="4874" width="11.57421875" style="172" customWidth="1"/>
    <col min="4875" max="4875" width="12.57421875" style="172" customWidth="1"/>
    <col min="4876" max="4876" width="13.28125" style="172" customWidth="1"/>
    <col min="4877" max="5120" width="9.140625" style="172" customWidth="1"/>
    <col min="5121" max="5121" width="10.8515625" style="172" customWidth="1"/>
    <col min="5122" max="5122" width="11.421875" style="172" customWidth="1"/>
    <col min="5123" max="5123" width="10.57421875" style="172" customWidth="1"/>
    <col min="5124" max="5124" width="12.00390625" style="172" customWidth="1"/>
    <col min="5125" max="5125" width="3.7109375" style="172" customWidth="1"/>
    <col min="5126" max="5126" width="11.00390625" style="172" customWidth="1"/>
    <col min="5127" max="5127" width="7.00390625" style="172" customWidth="1"/>
    <col min="5128" max="5128" width="9.140625" style="172" customWidth="1"/>
    <col min="5129" max="5129" width="11.8515625" style="172" customWidth="1"/>
    <col min="5130" max="5130" width="11.57421875" style="172" customWidth="1"/>
    <col min="5131" max="5131" width="12.57421875" style="172" customWidth="1"/>
    <col min="5132" max="5132" width="13.28125" style="172" customWidth="1"/>
    <col min="5133" max="5376" width="9.140625" style="172" customWidth="1"/>
    <col min="5377" max="5377" width="10.8515625" style="172" customWidth="1"/>
    <col min="5378" max="5378" width="11.421875" style="172" customWidth="1"/>
    <col min="5379" max="5379" width="10.57421875" style="172" customWidth="1"/>
    <col min="5380" max="5380" width="12.00390625" style="172" customWidth="1"/>
    <col min="5381" max="5381" width="3.7109375" style="172" customWidth="1"/>
    <col min="5382" max="5382" width="11.00390625" style="172" customWidth="1"/>
    <col min="5383" max="5383" width="7.00390625" style="172" customWidth="1"/>
    <col min="5384" max="5384" width="9.140625" style="172" customWidth="1"/>
    <col min="5385" max="5385" width="11.8515625" style="172" customWidth="1"/>
    <col min="5386" max="5386" width="11.57421875" style="172" customWidth="1"/>
    <col min="5387" max="5387" width="12.57421875" style="172" customWidth="1"/>
    <col min="5388" max="5388" width="13.28125" style="172" customWidth="1"/>
    <col min="5389" max="5632" width="9.140625" style="172" customWidth="1"/>
    <col min="5633" max="5633" width="10.8515625" style="172" customWidth="1"/>
    <col min="5634" max="5634" width="11.421875" style="172" customWidth="1"/>
    <col min="5635" max="5635" width="10.57421875" style="172" customWidth="1"/>
    <col min="5636" max="5636" width="12.00390625" style="172" customWidth="1"/>
    <col min="5637" max="5637" width="3.7109375" style="172" customWidth="1"/>
    <col min="5638" max="5638" width="11.00390625" style="172" customWidth="1"/>
    <col min="5639" max="5639" width="7.00390625" style="172" customWidth="1"/>
    <col min="5640" max="5640" width="9.140625" style="172" customWidth="1"/>
    <col min="5641" max="5641" width="11.8515625" style="172" customWidth="1"/>
    <col min="5642" max="5642" width="11.57421875" style="172" customWidth="1"/>
    <col min="5643" max="5643" width="12.57421875" style="172" customWidth="1"/>
    <col min="5644" max="5644" width="13.28125" style="172" customWidth="1"/>
    <col min="5645" max="5888" width="9.140625" style="172" customWidth="1"/>
    <col min="5889" max="5889" width="10.8515625" style="172" customWidth="1"/>
    <col min="5890" max="5890" width="11.421875" style="172" customWidth="1"/>
    <col min="5891" max="5891" width="10.57421875" style="172" customWidth="1"/>
    <col min="5892" max="5892" width="12.00390625" style="172" customWidth="1"/>
    <col min="5893" max="5893" width="3.7109375" style="172" customWidth="1"/>
    <col min="5894" max="5894" width="11.00390625" style="172" customWidth="1"/>
    <col min="5895" max="5895" width="7.00390625" style="172" customWidth="1"/>
    <col min="5896" max="5896" width="9.140625" style="172" customWidth="1"/>
    <col min="5897" max="5897" width="11.8515625" style="172" customWidth="1"/>
    <col min="5898" max="5898" width="11.57421875" style="172" customWidth="1"/>
    <col min="5899" max="5899" width="12.57421875" style="172" customWidth="1"/>
    <col min="5900" max="5900" width="13.28125" style="172" customWidth="1"/>
    <col min="5901" max="6144" width="9.140625" style="172" customWidth="1"/>
    <col min="6145" max="6145" width="10.8515625" style="172" customWidth="1"/>
    <col min="6146" max="6146" width="11.421875" style="172" customWidth="1"/>
    <col min="6147" max="6147" width="10.57421875" style="172" customWidth="1"/>
    <col min="6148" max="6148" width="12.00390625" style="172" customWidth="1"/>
    <col min="6149" max="6149" width="3.7109375" style="172" customWidth="1"/>
    <col min="6150" max="6150" width="11.00390625" style="172" customWidth="1"/>
    <col min="6151" max="6151" width="7.00390625" style="172" customWidth="1"/>
    <col min="6152" max="6152" width="9.140625" style="172" customWidth="1"/>
    <col min="6153" max="6153" width="11.8515625" style="172" customWidth="1"/>
    <col min="6154" max="6154" width="11.57421875" style="172" customWidth="1"/>
    <col min="6155" max="6155" width="12.57421875" style="172" customWidth="1"/>
    <col min="6156" max="6156" width="13.28125" style="172" customWidth="1"/>
    <col min="6157" max="6400" width="9.140625" style="172" customWidth="1"/>
    <col min="6401" max="6401" width="10.8515625" style="172" customWidth="1"/>
    <col min="6402" max="6402" width="11.421875" style="172" customWidth="1"/>
    <col min="6403" max="6403" width="10.57421875" style="172" customWidth="1"/>
    <col min="6404" max="6404" width="12.00390625" style="172" customWidth="1"/>
    <col min="6405" max="6405" width="3.7109375" style="172" customWidth="1"/>
    <col min="6406" max="6406" width="11.00390625" style="172" customWidth="1"/>
    <col min="6407" max="6407" width="7.00390625" style="172" customWidth="1"/>
    <col min="6408" max="6408" width="9.140625" style="172" customWidth="1"/>
    <col min="6409" max="6409" width="11.8515625" style="172" customWidth="1"/>
    <col min="6410" max="6410" width="11.57421875" style="172" customWidth="1"/>
    <col min="6411" max="6411" width="12.57421875" style="172" customWidth="1"/>
    <col min="6412" max="6412" width="13.28125" style="172" customWidth="1"/>
    <col min="6413" max="6656" width="9.140625" style="172" customWidth="1"/>
    <col min="6657" max="6657" width="10.8515625" style="172" customWidth="1"/>
    <col min="6658" max="6658" width="11.421875" style="172" customWidth="1"/>
    <col min="6659" max="6659" width="10.57421875" style="172" customWidth="1"/>
    <col min="6660" max="6660" width="12.00390625" style="172" customWidth="1"/>
    <col min="6661" max="6661" width="3.7109375" style="172" customWidth="1"/>
    <col min="6662" max="6662" width="11.00390625" style="172" customWidth="1"/>
    <col min="6663" max="6663" width="7.00390625" style="172" customWidth="1"/>
    <col min="6664" max="6664" width="9.140625" style="172" customWidth="1"/>
    <col min="6665" max="6665" width="11.8515625" style="172" customWidth="1"/>
    <col min="6666" max="6666" width="11.57421875" style="172" customWidth="1"/>
    <col min="6667" max="6667" width="12.57421875" style="172" customWidth="1"/>
    <col min="6668" max="6668" width="13.28125" style="172" customWidth="1"/>
    <col min="6669" max="6912" width="9.140625" style="172" customWidth="1"/>
    <col min="6913" max="6913" width="10.8515625" style="172" customWidth="1"/>
    <col min="6914" max="6914" width="11.421875" style="172" customWidth="1"/>
    <col min="6915" max="6915" width="10.57421875" style="172" customWidth="1"/>
    <col min="6916" max="6916" width="12.00390625" style="172" customWidth="1"/>
    <col min="6917" max="6917" width="3.7109375" style="172" customWidth="1"/>
    <col min="6918" max="6918" width="11.00390625" style="172" customWidth="1"/>
    <col min="6919" max="6919" width="7.00390625" style="172" customWidth="1"/>
    <col min="6920" max="6920" width="9.140625" style="172" customWidth="1"/>
    <col min="6921" max="6921" width="11.8515625" style="172" customWidth="1"/>
    <col min="6922" max="6922" width="11.57421875" style="172" customWidth="1"/>
    <col min="6923" max="6923" width="12.57421875" style="172" customWidth="1"/>
    <col min="6924" max="6924" width="13.28125" style="172" customWidth="1"/>
    <col min="6925" max="7168" width="9.140625" style="172" customWidth="1"/>
    <col min="7169" max="7169" width="10.8515625" style="172" customWidth="1"/>
    <col min="7170" max="7170" width="11.421875" style="172" customWidth="1"/>
    <col min="7171" max="7171" width="10.57421875" style="172" customWidth="1"/>
    <col min="7172" max="7172" width="12.00390625" style="172" customWidth="1"/>
    <col min="7173" max="7173" width="3.7109375" style="172" customWidth="1"/>
    <col min="7174" max="7174" width="11.00390625" style="172" customWidth="1"/>
    <col min="7175" max="7175" width="7.00390625" style="172" customWidth="1"/>
    <col min="7176" max="7176" width="9.140625" style="172" customWidth="1"/>
    <col min="7177" max="7177" width="11.8515625" style="172" customWidth="1"/>
    <col min="7178" max="7178" width="11.57421875" style="172" customWidth="1"/>
    <col min="7179" max="7179" width="12.57421875" style="172" customWidth="1"/>
    <col min="7180" max="7180" width="13.28125" style="172" customWidth="1"/>
    <col min="7181" max="7424" width="9.140625" style="172" customWidth="1"/>
    <col min="7425" max="7425" width="10.8515625" style="172" customWidth="1"/>
    <col min="7426" max="7426" width="11.421875" style="172" customWidth="1"/>
    <col min="7427" max="7427" width="10.57421875" style="172" customWidth="1"/>
    <col min="7428" max="7428" width="12.00390625" style="172" customWidth="1"/>
    <col min="7429" max="7429" width="3.7109375" style="172" customWidth="1"/>
    <col min="7430" max="7430" width="11.00390625" style="172" customWidth="1"/>
    <col min="7431" max="7431" width="7.00390625" style="172" customWidth="1"/>
    <col min="7432" max="7432" width="9.140625" style="172" customWidth="1"/>
    <col min="7433" max="7433" width="11.8515625" style="172" customWidth="1"/>
    <col min="7434" max="7434" width="11.57421875" style="172" customWidth="1"/>
    <col min="7435" max="7435" width="12.57421875" style="172" customWidth="1"/>
    <col min="7436" max="7436" width="13.28125" style="172" customWidth="1"/>
    <col min="7437" max="7680" width="9.140625" style="172" customWidth="1"/>
    <col min="7681" max="7681" width="10.8515625" style="172" customWidth="1"/>
    <col min="7682" max="7682" width="11.421875" style="172" customWidth="1"/>
    <col min="7683" max="7683" width="10.57421875" style="172" customWidth="1"/>
    <col min="7684" max="7684" width="12.00390625" style="172" customWidth="1"/>
    <col min="7685" max="7685" width="3.7109375" style="172" customWidth="1"/>
    <col min="7686" max="7686" width="11.00390625" style="172" customWidth="1"/>
    <col min="7687" max="7687" width="7.00390625" style="172" customWidth="1"/>
    <col min="7688" max="7688" width="9.140625" style="172" customWidth="1"/>
    <col min="7689" max="7689" width="11.8515625" style="172" customWidth="1"/>
    <col min="7690" max="7690" width="11.57421875" style="172" customWidth="1"/>
    <col min="7691" max="7691" width="12.57421875" style="172" customWidth="1"/>
    <col min="7692" max="7692" width="13.28125" style="172" customWidth="1"/>
    <col min="7693" max="7936" width="9.140625" style="172" customWidth="1"/>
    <col min="7937" max="7937" width="10.8515625" style="172" customWidth="1"/>
    <col min="7938" max="7938" width="11.421875" style="172" customWidth="1"/>
    <col min="7939" max="7939" width="10.57421875" style="172" customWidth="1"/>
    <col min="7940" max="7940" width="12.00390625" style="172" customWidth="1"/>
    <col min="7941" max="7941" width="3.7109375" style="172" customWidth="1"/>
    <col min="7942" max="7942" width="11.00390625" style="172" customWidth="1"/>
    <col min="7943" max="7943" width="7.00390625" style="172" customWidth="1"/>
    <col min="7944" max="7944" width="9.140625" style="172" customWidth="1"/>
    <col min="7945" max="7945" width="11.8515625" style="172" customWidth="1"/>
    <col min="7946" max="7946" width="11.57421875" style="172" customWidth="1"/>
    <col min="7947" max="7947" width="12.57421875" style="172" customWidth="1"/>
    <col min="7948" max="7948" width="13.28125" style="172" customWidth="1"/>
    <col min="7949" max="8192" width="9.140625" style="172" customWidth="1"/>
    <col min="8193" max="8193" width="10.8515625" style="172" customWidth="1"/>
    <col min="8194" max="8194" width="11.421875" style="172" customWidth="1"/>
    <col min="8195" max="8195" width="10.57421875" style="172" customWidth="1"/>
    <col min="8196" max="8196" width="12.00390625" style="172" customWidth="1"/>
    <col min="8197" max="8197" width="3.7109375" style="172" customWidth="1"/>
    <col min="8198" max="8198" width="11.00390625" style="172" customWidth="1"/>
    <col min="8199" max="8199" width="7.00390625" style="172" customWidth="1"/>
    <col min="8200" max="8200" width="9.140625" style="172" customWidth="1"/>
    <col min="8201" max="8201" width="11.8515625" style="172" customWidth="1"/>
    <col min="8202" max="8202" width="11.57421875" style="172" customWidth="1"/>
    <col min="8203" max="8203" width="12.57421875" style="172" customWidth="1"/>
    <col min="8204" max="8204" width="13.28125" style="172" customWidth="1"/>
    <col min="8205" max="8448" width="9.140625" style="172" customWidth="1"/>
    <col min="8449" max="8449" width="10.8515625" style="172" customWidth="1"/>
    <col min="8450" max="8450" width="11.421875" style="172" customWidth="1"/>
    <col min="8451" max="8451" width="10.57421875" style="172" customWidth="1"/>
    <col min="8452" max="8452" width="12.00390625" style="172" customWidth="1"/>
    <col min="8453" max="8453" width="3.7109375" style="172" customWidth="1"/>
    <col min="8454" max="8454" width="11.00390625" style="172" customWidth="1"/>
    <col min="8455" max="8455" width="7.00390625" style="172" customWidth="1"/>
    <col min="8456" max="8456" width="9.140625" style="172" customWidth="1"/>
    <col min="8457" max="8457" width="11.8515625" style="172" customWidth="1"/>
    <col min="8458" max="8458" width="11.57421875" style="172" customWidth="1"/>
    <col min="8459" max="8459" width="12.57421875" style="172" customWidth="1"/>
    <col min="8460" max="8460" width="13.28125" style="172" customWidth="1"/>
    <col min="8461" max="8704" width="9.140625" style="172" customWidth="1"/>
    <col min="8705" max="8705" width="10.8515625" style="172" customWidth="1"/>
    <col min="8706" max="8706" width="11.421875" style="172" customWidth="1"/>
    <col min="8707" max="8707" width="10.57421875" style="172" customWidth="1"/>
    <col min="8708" max="8708" width="12.00390625" style="172" customWidth="1"/>
    <col min="8709" max="8709" width="3.7109375" style="172" customWidth="1"/>
    <col min="8710" max="8710" width="11.00390625" style="172" customWidth="1"/>
    <col min="8711" max="8711" width="7.00390625" style="172" customWidth="1"/>
    <col min="8712" max="8712" width="9.140625" style="172" customWidth="1"/>
    <col min="8713" max="8713" width="11.8515625" style="172" customWidth="1"/>
    <col min="8714" max="8714" width="11.57421875" style="172" customWidth="1"/>
    <col min="8715" max="8715" width="12.57421875" style="172" customWidth="1"/>
    <col min="8716" max="8716" width="13.28125" style="172" customWidth="1"/>
    <col min="8717" max="8960" width="9.140625" style="172" customWidth="1"/>
    <col min="8961" max="8961" width="10.8515625" style="172" customWidth="1"/>
    <col min="8962" max="8962" width="11.421875" style="172" customWidth="1"/>
    <col min="8963" max="8963" width="10.57421875" style="172" customWidth="1"/>
    <col min="8964" max="8964" width="12.00390625" style="172" customWidth="1"/>
    <col min="8965" max="8965" width="3.7109375" style="172" customWidth="1"/>
    <col min="8966" max="8966" width="11.00390625" style="172" customWidth="1"/>
    <col min="8967" max="8967" width="7.00390625" style="172" customWidth="1"/>
    <col min="8968" max="8968" width="9.140625" style="172" customWidth="1"/>
    <col min="8969" max="8969" width="11.8515625" style="172" customWidth="1"/>
    <col min="8970" max="8970" width="11.57421875" style="172" customWidth="1"/>
    <col min="8971" max="8971" width="12.57421875" style="172" customWidth="1"/>
    <col min="8972" max="8972" width="13.28125" style="172" customWidth="1"/>
    <col min="8973" max="9216" width="9.140625" style="172" customWidth="1"/>
    <col min="9217" max="9217" width="10.8515625" style="172" customWidth="1"/>
    <col min="9218" max="9218" width="11.421875" style="172" customWidth="1"/>
    <col min="9219" max="9219" width="10.57421875" style="172" customWidth="1"/>
    <col min="9220" max="9220" width="12.00390625" style="172" customWidth="1"/>
    <col min="9221" max="9221" width="3.7109375" style="172" customWidth="1"/>
    <col min="9222" max="9222" width="11.00390625" style="172" customWidth="1"/>
    <col min="9223" max="9223" width="7.00390625" style="172" customWidth="1"/>
    <col min="9224" max="9224" width="9.140625" style="172" customWidth="1"/>
    <col min="9225" max="9225" width="11.8515625" style="172" customWidth="1"/>
    <col min="9226" max="9226" width="11.57421875" style="172" customWidth="1"/>
    <col min="9227" max="9227" width="12.57421875" style="172" customWidth="1"/>
    <col min="9228" max="9228" width="13.28125" style="172" customWidth="1"/>
    <col min="9229" max="9472" width="9.140625" style="172" customWidth="1"/>
    <col min="9473" max="9473" width="10.8515625" style="172" customWidth="1"/>
    <col min="9474" max="9474" width="11.421875" style="172" customWidth="1"/>
    <col min="9475" max="9475" width="10.57421875" style="172" customWidth="1"/>
    <col min="9476" max="9476" width="12.00390625" style="172" customWidth="1"/>
    <col min="9477" max="9477" width="3.7109375" style="172" customWidth="1"/>
    <col min="9478" max="9478" width="11.00390625" style="172" customWidth="1"/>
    <col min="9479" max="9479" width="7.00390625" style="172" customWidth="1"/>
    <col min="9480" max="9480" width="9.140625" style="172" customWidth="1"/>
    <col min="9481" max="9481" width="11.8515625" style="172" customWidth="1"/>
    <col min="9482" max="9482" width="11.57421875" style="172" customWidth="1"/>
    <col min="9483" max="9483" width="12.57421875" style="172" customWidth="1"/>
    <col min="9484" max="9484" width="13.28125" style="172" customWidth="1"/>
    <col min="9485" max="9728" width="9.140625" style="172" customWidth="1"/>
    <col min="9729" max="9729" width="10.8515625" style="172" customWidth="1"/>
    <col min="9730" max="9730" width="11.421875" style="172" customWidth="1"/>
    <col min="9731" max="9731" width="10.57421875" style="172" customWidth="1"/>
    <col min="9732" max="9732" width="12.00390625" style="172" customWidth="1"/>
    <col min="9733" max="9733" width="3.7109375" style="172" customWidth="1"/>
    <col min="9734" max="9734" width="11.00390625" style="172" customWidth="1"/>
    <col min="9735" max="9735" width="7.00390625" style="172" customWidth="1"/>
    <col min="9736" max="9736" width="9.140625" style="172" customWidth="1"/>
    <col min="9737" max="9737" width="11.8515625" style="172" customWidth="1"/>
    <col min="9738" max="9738" width="11.57421875" style="172" customWidth="1"/>
    <col min="9739" max="9739" width="12.57421875" style="172" customWidth="1"/>
    <col min="9740" max="9740" width="13.28125" style="172" customWidth="1"/>
    <col min="9741" max="9984" width="9.140625" style="172" customWidth="1"/>
    <col min="9985" max="9985" width="10.8515625" style="172" customWidth="1"/>
    <col min="9986" max="9986" width="11.421875" style="172" customWidth="1"/>
    <col min="9987" max="9987" width="10.57421875" style="172" customWidth="1"/>
    <col min="9988" max="9988" width="12.00390625" style="172" customWidth="1"/>
    <col min="9989" max="9989" width="3.7109375" style="172" customWidth="1"/>
    <col min="9990" max="9990" width="11.00390625" style="172" customWidth="1"/>
    <col min="9991" max="9991" width="7.00390625" style="172" customWidth="1"/>
    <col min="9992" max="9992" width="9.140625" style="172" customWidth="1"/>
    <col min="9993" max="9993" width="11.8515625" style="172" customWidth="1"/>
    <col min="9994" max="9994" width="11.57421875" style="172" customWidth="1"/>
    <col min="9995" max="9995" width="12.57421875" style="172" customWidth="1"/>
    <col min="9996" max="9996" width="13.28125" style="172" customWidth="1"/>
    <col min="9997" max="10240" width="9.140625" style="172" customWidth="1"/>
    <col min="10241" max="10241" width="10.8515625" style="172" customWidth="1"/>
    <col min="10242" max="10242" width="11.421875" style="172" customWidth="1"/>
    <col min="10243" max="10243" width="10.57421875" style="172" customWidth="1"/>
    <col min="10244" max="10244" width="12.00390625" style="172" customWidth="1"/>
    <col min="10245" max="10245" width="3.7109375" style="172" customWidth="1"/>
    <col min="10246" max="10246" width="11.00390625" style="172" customWidth="1"/>
    <col min="10247" max="10247" width="7.00390625" style="172" customWidth="1"/>
    <col min="10248" max="10248" width="9.140625" style="172" customWidth="1"/>
    <col min="10249" max="10249" width="11.8515625" style="172" customWidth="1"/>
    <col min="10250" max="10250" width="11.57421875" style="172" customWidth="1"/>
    <col min="10251" max="10251" width="12.57421875" style="172" customWidth="1"/>
    <col min="10252" max="10252" width="13.28125" style="172" customWidth="1"/>
    <col min="10253" max="10496" width="9.140625" style="172" customWidth="1"/>
    <col min="10497" max="10497" width="10.8515625" style="172" customWidth="1"/>
    <col min="10498" max="10498" width="11.421875" style="172" customWidth="1"/>
    <col min="10499" max="10499" width="10.57421875" style="172" customWidth="1"/>
    <col min="10500" max="10500" width="12.00390625" style="172" customWidth="1"/>
    <col min="10501" max="10501" width="3.7109375" style="172" customWidth="1"/>
    <col min="10502" max="10502" width="11.00390625" style="172" customWidth="1"/>
    <col min="10503" max="10503" width="7.00390625" style="172" customWidth="1"/>
    <col min="10504" max="10504" width="9.140625" style="172" customWidth="1"/>
    <col min="10505" max="10505" width="11.8515625" style="172" customWidth="1"/>
    <col min="10506" max="10506" width="11.57421875" style="172" customWidth="1"/>
    <col min="10507" max="10507" width="12.57421875" style="172" customWidth="1"/>
    <col min="10508" max="10508" width="13.28125" style="172" customWidth="1"/>
    <col min="10509" max="10752" width="9.140625" style="172" customWidth="1"/>
    <col min="10753" max="10753" width="10.8515625" style="172" customWidth="1"/>
    <col min="10754" max="10754" width="11.421875" style="172" customWidth="1"/>
    <col min="10755" max="10755" width="10.57421875" style="172" customWidth="1"/>
    <col min="10756" max="10756" width="12.00390625" style="172" customWidth="1"/>
    <col min="10757" max="10757" width="3.7109375" style="172" customWidth="1"/>
    <col min="10758" max="10758" width="11.00390625" style="172" customWidth="1"/>
    <col min="10759" max="10759" width="7.00390625" style="172" customWidth="1"/>
    <col min="10760" max="10760" width="9.140625" style="172" customWidth="1"/>
    <col min="10761" max="10761" width="11.8515625" style="172" customWidth="1"/>
    <col min="10762" max="10762" width="11.57421875" style="172" customWidth="1"/>
    <col min="10763" max="10763" width="12.57421875" style="172" customWidth="1"/>
    <col min="10764" max="10764" width="13.28125" style="172" customWidth="1"/>
    <col min="10765" max="11008" width="9.140625" style="172" customWidth="1"/>
    <col min="11009" max="11009" width="10.8515625" style="172" customWidth="1"/>
    <col min="11010" max="11010" width="11.421875" style="172" customWidth="1"/>
    <col min="11011" max="11011" width="10.57421875" style="172" customWidth="1"/>
    <col min="11012" max="11012" width="12.00390625" style="172" customWidth="1"/>
    <col min="11013" max="11013" width="3.7109375" style="172" customWidth="1"/>
    <col min="11014" max="11014" width="11.00390625" style="172" customWidth="1"/>
    <col min="11015" max="11015" width="7.00390625" style="172" customWidth="1"/>
    <col min="11016" max="11016" width="9.140625" style="172" customWidth="1"/>
    <col min="11017" max="11017" width="11.8515625" style="172" customWidth="1"/>
    <col min="11018" max="11018" width="11.57421875" style="172" customWidth="1"/>
    <col min="11019" max="11019" width="12.57421875" style="172" customWidth="1"/>
    <col min="11020" max="11020" width="13.28125" style="172" customWidth="1"/>
    <col min="11021" max="11264" width="9.140625" style="172" customWidth="1"/>
    <col min="11265" max="11265" width="10.8515625" style="172" customWidth="1"/>
    <col min="11266" max="11266" width="11.421875" style="172" customWidth="1"/>
    <col min="11267" max="11267" width="10.57421875" style="172" customWidth="1"/>
    <col min="11268" max="11268" width="12.00390625" style="172" customWidth="1"/>
    <col min="11269" max="11269" width="3.7109375" style="172" customWidth="1"/>
    <col min="11270" max="11270" width="11.00390625" style="172" customWidth="1"/>
    <col min="11271" max="11271" width="7.00390625" style="172" customWidth="1"/>
    <col min="11272" max="11272" width="9.140625" style="172" customWidth="1"/>
    <col min="11273" max="11273" width="11.8515625" style="172" customWidth="1"/>
    <col min="11274" max="11274" width="11.57421875" style="172" customWidth="1"/>
    <col min="11275" max="11275" width="12.57421875" style="172" customWidth="1"/>
    <col min="11276" max="11276" width="13.28125" style="172" customWidth="1"/>
    <col min="11277" max="11520" width="9.140625" style="172" customWidth="1"/>
    <col min="11521" max="11521" width="10.8515625" style="172" customWidth="1"/>
    <col min="11522" max="11522" width="11.421875" style="172" customWidth="1"/>
    <col min="11523" max="11523" width="10.57421875" style="172" customWidth="1"/>
    <col min="11524" max="11524" width="12.00390625" style="172" customWidth="1"/>
    <col min="11525" max="11525" width="3.7109375" style="172" customWidth="1"/>
    <col min="11526" max="11526" width="11.00390625" style="172" customWidth="1"/>
    <col min="11527" max="11527" width="7.00390625" style="172" customWidth="1"/>
    <col min="11528" max="11528" width="9.140625" style="172" customWidth="1"/>
    <col min="11529" max="11529" width="11.8515625" style="172" customWidth="1"/>
    <col min="11530" max="11530" width="11.57421875" style="172" customWidth="1"/>
    <col min="11531" max="11531" width="12.57421875" style="172" customWidth="1"/>
    <col min="11532" max="11532" width="13.28125" style="172" customWidth="1"/>
    <col min="11533" max="11776" width="9.140625" style="172" customWidth="1"/>
    <col min="11777" max="11777" width="10.8515625" style="172" customWidth="1"/>
    <col min="11778" max="11778" width="11.421875" style="172" customWidth="1"/>
    <col min="11779" max="11779" width="10.57421875" style="172" customWidth="1"/>
    <col min="11780" max="11780" width="12.00390625" style="172" customWidth="1"/>
    <col min="11781" max="11781" width="3.7109375" style="172" customWidth="1"/>
    <col min="11782" max="11782" width="11.00390625" style="172" customWidth="1"/>
    <col min="11783" max="11783" width="7.00390625" style="172" customWidth="1"/>
    <col min="11784" max="11784" width="9.140625" style="172" customWidth="1"/>
    <col min="11785" max="11785" width="11.8515625" style="172" customWidth="1"/>
    <col min="11786" max="11786" width="11.57421875" style="172" customWidth="1"/>
    <col min="11787" max="11787" width="12.57421875" style="172" customWidth="1"/>
    <col min="11788" max="11788" width="13.28125" style="172" customWidth="1"/>
    <col min="11789" max="12032" width="9.140625" style="172" customWidth="1"/>
    <col min="12033" max="12033" width="10.8515625" style="172" customWidth="1"/>
    <col min="12034" max="12034" width="11.421875" style="172" customWidth="1"/>
    <col min="12035" max="12035" width="10.57421875" style="172" customWidth="1"/>
    <col min="12036" max="12036" width="12.00390625" style="172" customWidth="1"/>
    <col min="12037" max="12037" width="3.7109375" style="172" customWidth="1"/>
    <col min="12038" max="12038" width="11.00390625" style="172" customWidth="1"/>
    <col min="12039" max="12039" width="7.00390625" style="172" customWidth="1"/>
    <col min="12040" max="12040" width="9.140625" style="172" customWidth="1"/>
    <col min="12041" max="12041" width="11.8515625" style="172" customWidth="1"/>
    <col min="12042" max="12042" width="11.57421875" style="172" customWidth="1"/>
    <col min="12043" max="12043" width="12.57421875" style="172" customWidth="1"/>
    <col min="12044" max="12044" width="13.28125" style="172" customWidth="1"/>
    <col min="12045" max="12288" width="9.140625" style="172" customWidth="1"/>
    <col min="12289" max="12289" width="10.8515625" style="172" customWidth="1"/>
    <col min="12290" max="12290" width="11.421875" style="172" customWidth="1"/>
    <col min="12291" max="12291" width="10.57421875" style="172" customWidth="1"/>
    <col min="12292" max="12292" width="12.00390625" style="172" customWidth="1"/>
    <col min="12293" max="12293" width="3.7109375" style="172" customWidth="1"/>
    <col min="12294" max="12294" width="11.00390625" style="172" customWidth="1"/>
    <col min="12295" max="12295" width="7.00390625" style="172" customWidth="1"/>
    <col min="12296" max="12296" width="9.140625" style="172" customWidth="1"/>
    <col min="12297" max="12297" width="11.8515625" style="172" customWidth="1"/>
    <col min="12298" max="12298" width="11.57421875" style="172" customWidth="1"/>
    <col min="12299" max="12299" width="12.57421875" style="172" customWidth="1"/>
    <col min="12300" max="12300" width="13.28125" style="172" customWidth="1"/>
    <col min="12301" max="12544" width="9.140625" style="172" customWidth="1"/>
    <col min="12545" max="12545" width="10.8515625" style="172" customWidth="1"/>
    <col min="12546" max="12546" width="11.421875" style="172" customWidth="1"/>
    <col min="12547" max="12547" width="10.57421875" style="172" customWidth="1"/>
    <col min="12548" max="12548" width="12.00390625" style="172" customWidth="1"/>
    <col min="12549" max="12549" width="3.7109375" style="172" customWidth="1"/>
    <col min="12550" max="12550" width="11.00390625" style="172" customWidth="1"/>
    <col min="12551" max="12551" width="7.00390625" style="172" customWidth="1"/>
    <col min="12552" max="12552" width="9.140625" style="172" customWidth="1"/>
    <col min="12553" max="12553" width="11.8515625" style="172" customWidth="1"/>
    <col min="12554" max="12554" width="11.57421875" style="172" customWidth="1"/>
    <col min="12555" max="12555" width="12.57421875" style="172" customWidth="1"/>
    <col min="12556" max="12556" width="13.28125" style="172" customWidth="1"/>
    <col min="12557" max="12800" width="9.140625" style="172" customWidth="1"/>
    <col min="12801" max="12801" width="10.8515625" style="172" customWidth="1"/>
    <col min="12802" max="12802" width="11.421875" style="172" customWidth="1"/>
    <col min="12803" max="12803" width="10.57421875" style="172" customWidth="1"/>
    <col min="12804" max="12804" width="12.00390625" style="172" customWidth="1"/>
    <col min="12805" max="12805" width="3.7109375" style="172" customWidth="1"/>
    <col min="12806" max="12806" width="11.00390625" style="172" customWidth="1"/>
    <col min="12807" max="12807" width="7.00390625" style="172" customWidth="1"/>
    <col min="12808" max="12808" width="9.140625" style="172" customWidth="1"/>
    <col min="12809" max="12809" width="11.8515625" style="172" customWidth="1"/>
    <col min="12810" max="12810" width="11.57421875" style="172" customWidth="1"/>
    <col min="12811" max="12811" width="12.57421875" style="172" customWidth="1"/>
    <col min="12812" max="12812" width="13.28125" style="172" customWidth="1"/>
    <col min="12813" max="13056" width="9.140625" style="172" customWidth="1"/>
    <col min="13057" max="13057" width="10.8515625" style="172" customWidth="1"/>
    <col min="13058" max="13058" width="11.421875" style="172" customWidth="1"/>
    <col min="13059" max="13059" width="10.57421875" style="172" customWidth="1"/>
    <col min="13060" max="13060" width="12.00390625" style="172" customWidth="1"/>
    <col min="13061" max="13061" width="3.7109375" style="172" customWidth="1"/>
    <col min="13062" max="13062" width="11.00390625" style="172" customWidth="1"/>
    <col min="13063" max="13063" width="7.00390625" style="172" customWidth="1"/>
    <col min="13064" max="13064" width="9.140625" style="172" customWidth="1"/>
    <col min="13065" max="13065" width="11.8515625" style="172" customWidth="1"/>
    <col min="13066" max="13066" width="11.57421875" style="172" customWidth="1"/>
    <col min="13067" max="13067" width="12.57421875" style="172" customWidth="1"/>
    <col min="13068" max="13068" width="13.28125" style="172" customWidth="1"/>
    <col min="13069" max="13312" width="9.140625" style="172" customWidth="1"/>
    <col min="13313" max="13313" width="10.8515625" style="172" customWidth="1"/>
    <col min="13314" max="13314" width="11.421875" style="172" customWidth="1"/>
    <col min="13315" max="13315" width="10.57421875" style="172" customWidth="1"/>
    <col min="13316" max="13316" width="12.00390625" style="172" customWidth="1"/>
    <col min="13317" max="13317" width="3.7109375" style="172" customWidth="1"/>
    <col min="13318" max="13318" width="11.00390625" style="172" customWidth="1"/>
    <col min="13319" max="13319" width="7.00390625" style="172" customWidth="1"/>
    <col min="13320" max="13320" width="9.140625" style="172" customWidth="1"/>
    <col min="13321" max="13321" width="11.8515625" style="172" customWidth="1"/>
    <col min="13322" max="13322" width="11.57421875" style="172" customWidth="1"/>
    <col min="13323" max="13323" width="12.57421875" style="172" customWidth="1"/>
    <col min="13324" max="13324" width="13.28125" style="172" customWidth="1"/>
    <col min="13325" max="13568" width="9.140625" style="172" customWidth="1"/>
    <col min="13569" max="13569" width="10.8515625" style="172" customWidth="1"/>
    <col min="13570" max="13570" width="11.421875" style="172" customWidth="1"/>
    <col min="13571" max="13571" width="10.57421875" style="172" customWidth="1"/>
    <col min="13572" max="13572" width="12.00390625" style="172" customWidth="1"/>
    <col min="13573" max="13573" width="3.7109375" style="172" customWidth="1"/>
    <col min="13574" max="13574" width="11.00390625" style="172" customWidth="1"/>
    <col min="13575" max="13575" width="7.00390625" style="172" customWidth="1"/>
    <col min="13576" max="13576" width="9.140625" style="172" customWidth="1"/>
    <col min="13577" max="13577" width="11.8515625" style="172" customWidth="1"/>
    <col min="13578" max="13578" width="11.57421875" style="172" customWidth="1"/>
    <col min="13579" max="13579" width="12.57421875" style="172" customWidth="1"/>
    <col min="13580" max="13580" width="13.28125" style="172" customWidth="1"/>
    <col min="13581" max="13824" width="9.140625" style="172" customWidth="1"/>
    <col min="13825" max="13825" width="10.8515625" style="172" customWidth="1"/>
    <col min="13826" max="13826" width="11.421875" style="172" customWidth="1"/>
    <col min="13827" max="13827" width="10.57421875" style="172" customWidth="1"/>
    <col min="13828" max="13828" width="12.00390625" style="172" customWidth="1"/>
    <col min="13829" max="13829" width="3.7109375" style="172" customWidth="1"/>
    <col min="13830" max="13830" width="11.00390625" style="172" customWidth="1"/>
    <col min="13831" max="13831" width="7.00390625" style="172" customWidth="1"/>
    <col min="13832" max="13832" width="9.140625" style="172" customWidth="1"/>
    <col min="13833" max="13833" width="11.8515625" style="172" customWidth="1"/>
    <col min="13834" max="13834" width="11.57421875" style="172" customWidth="1"/>
    <col min="13835" max="13835" width="12.57421875" style="172" customWidth="1"/>
    <col min="13836" max="13836" width="13.28125" style="172" customWidth="1"/>
    <col min="13837" max="14080" width="9.140625" style="172" customWidth="1"/>
    <col min="14081" max="14081" width="10.8515625" style="172" customWidth="1"/>
    <col min="14082" max="14082" width="11.421875" style="172" customWidth="1"/>
    <col min="14083" max="14083" width="10.57421875" style="172" customWidth="1"/>
    <col min="14084" max="14084" width="12.00390625" style="172" customWidth="1"/>
    <col min="14085" max="14085" width="3.7109375" style="172" customWidth="1"/>
    <col min="14086" max="14086" width="11.00390625" style="172" customWidth="1"/>
    <col min="14087" max="14087" width="7.00390625" style="172" customWidth="1"/>
    <col min="14088" max="14088" width="9.140625" style="172" customWidth="1"/>
    <col min="14089" max="14089" width="11.8515625" style="172" customWidth="1"/>
    <col min="14090" max="14090" width="11.57421875" style="172" customWidth="1"/>
    <col min="14091" max="14091" width="12.57421875" style="172" customWidth="1"/>
    <col min="14092" max="14092" width="13.28125" style="172" customWidth="1"/>
    <col min="14093" max="14336" width="9.140625" style="172" customWidth="1"/>
    <col min="14337" max="14337" width="10.8515625" style="172" customWidth="1"/>
    <col min="14338" max="14338" width="11.421875" style="172" customWidth="1"/>
    <col min="14339" max="14339" width="10.57421875" style="172" customWidth="1"/>
    <col min="14340" max="14340" width="12.00390625" style="172" customWidth="1"/>
    <col min="14341" max="14341" width="3.7109375" style="172" customWidth="1"/>
    <col min="14342" max="14342" width="11.00390625" style="172" customWidth="1"/>
    <col min="14343" max="14343" width="7.00390625" style="172" customWidth="1"/>
    <col min="14344" max="14344" width="9.140625" style="172" customWidth="1"/>
    <col min="14345" max="14345" width="11.8515625" style="172" customWidth="1"/>
    <col min="14346" max="14346" width="11.57421875" style="172" customWidth="1"/>
    <col min="14347" max="14347" width="12.57421875" style="172" customWidth="1"/>
    <col min="14348" max="14348" width="13.28125" style="172" customWidth="1"/>
    <col min="14349" max="14592" width="9.140625" style="172" customWidth="1"/>
    <col min="14593" max="14593" width="10.8515625" style="172" customWidth="1"/>
    <col min="14594" max="14594" width="11.421875" style="172" customWidth="1"/>
    <col min="14595" max="14595" width="10.57421875" style="172" customWidth="1"/>
    <col min="14596" max="14596" width="12.00390625" style="172" customWidth="1"/>
    <col min="14597" max="14597" width="3.7109375" style="172" customWidth="1"/>
    <col min="14598" max="14598" width="11.00390625" style="172" customWidth="1"/>
    <col min="14599" max="14599" width="7.00390625" style="172" customWidth="1"/>
    <col min="14600" max="14600" width="9.140625" style="172" customWidth="1"/>
    <col min="14601" max="14601" width="11.8515625" style="172" customWidth="1"/>
    <col min="14602" max="14602" width="11.57421875" style="172" customWidth="1"/>
    <col min="14603" max="14603" width="12.57421875" style="172" customWidth="1"/>
    <col min="14604" max="14604" width="13.28125" style="172" customWidth="1"/>
    <col min="14605" max="14848" width="9.140625" style="172" customWidth="1"/>
    <col min="14849" max="14849" width="10.8515625" style="172" customWidth="1"/>
    <col min="14850" max="14850" width="11.421875" style="172" customWidth="1"/>
    <col min="14851" max="14851" width="10.57421875" style="172" customWidth="1"/>
    <col min="14852" max="14852" width="12.00390625" style="172" customWidth="1"/>
    <col min="14853" max="14853" width="3.7109375" style="172" customWidth="1"/>
    <col min="14854" max="14854" width="11.00390625" style="172" customWidth="1"/>
    <col min="14855" max="14855" width="7.00390625" style="172" customWidth="1"/>
    <col min="14856" max="14856" width="9.140625" style="172" customWidth="1"/>
    <col min="14857" max="14857" width="11.8515625" style="172" customWidth="1"/>
    <col min="14858" max="14858" width="11.57421875" style="172" customWidth="1"/>
    <col min="14859" max="14859" width="12.57421875" style="172" customWidth="1"/>
    <col min="14860" max="14860" width="13.28125" style="172" customWidth="1"/>
    <col min="14861" max="15104" width="9.140625" style="172" customWidth="1"/>
    <col min="15105" max="15105" width="10.8515625" style="172" customWidth="1"/>
    <col min="15106" max="15106" width="11.421875" style="172" customWidth="1"/>
    <col min="15107" max="15107" width="10.57421875" style="172" customWidth="1"/>
    <col min="15108" max="15108" width="12.00390625" style="172" customWidth="1"/>
    <col min="15109" max="15109" width="3.7109375" style="172" customWidth="1"/>
    <col min="15110" max="15110" width="11.00390625" style="172" customWidth="1"/>
    <col min="15111" max="15111" width="7.00390625" style="172" customWidth="1"/>
    <col min="15112" max="15112" width="9.140625" style="172" customWidth="1"/>
    <col min="15113" max="15113" width="11.8515625" style="172" customWidth="1"/>
    <col min="15114" max="15114" width="11.57421875" style="172" customWidth="1"/>
    <col min="15115" max="15115" width="12.57421875" style="172" customWidth="1"/>
    <col min="15116" max="15116" width="13.28125" style="172" customWidth="1"/>
    <col min="15117" max="15360" width="9.140625" style="172" customWidth="1"/>
    <col min="15361" max="15361" width="10.8515625" style="172" customWidth="1"/>
    <col min="15362" max="15362" width="11.421875" style="172" customWidth="1"/>
    <col min="15363" max="15363" width="10.57421875" style="172" customWidth="1"/>
    <col min="15364" max="15364" width="12.00390625" style="172" customWidth="1"/>
    <col min="15365" max="15365" width="3.7109375" style="172" customWidth="1"/>
    <col min="15366" max="15366" width="11.00390625" style="172" customWidth="1"/>
    <col min="15367" max="15367" width="7.00390625" style="172" customWidth="1"/>
    <col min="15368" max="15368" width="9.140625" style="172" customWidth="1"/>
    <col min="15369" max="15369" width="11.8515625" style="172" customWidth="1"/>
    <col min="15370" max="15370" width="11.57421875" style="172" customWidth="1"/>
    <col min="15371" max="15371" width="12.57421875" style="172" customWidth="1"/>
    <col min="15372" max="15372" width="13.28125" style="172" customWidth="1"/>
    <col min="15373" max="15616" width="9.140625" style="172" customWidth="1"/>
    <col min="15617" max="15617" width="10.8515625" style="172" customWidth="1"/>
    <col min="15618" max="15618" width="11.421875" style="172" customWidth="1"/>
    <col min="15619" max="15619" width="10.57421875" style="172" customWidth="1"/>
    <col min="15620" max="15620" width="12.00390625" style="172" customWidth="1"/>
    <col min="15621" max="15621" width="3.7109375" style="172" customWidth="1"/>
    <col min="15622" max="15622" width="11.00390625" style="172" customWidth="1"/>
    <col min="15623" max="15623" width="7.00390625" style="172" customWidth="1"/>
    <col min="15624" max="15624" width="9.140625" style="172" customWidth="1"/>
    <col min="15625" max="15625" width="11.8515625" style="172" customWidth="1"/>
    <col min="15626" max="15626" width="11.57421875" style="172" customWidth="1"/>
    <col min="15627" max="15627" width="12.57421875" style="172" customWidth="1"/>
    <col min="15628" max="15628" width="13.28125" style="172" customWidth="1"/>
    <col min="15629" max="15872" width="9.140625" style="172" customWidth="1"/>
    <col min="15873" max="15873" width="10.8515625" style="172" customWidth="1"/>
    <col min="15874" max="15874" width="11.421875" style="172" customWidth="1"/>
    <col min="15875" max="15875" width="10.57421875" style="172" customWidth="1"/>
    <col min="15876" max="15876" width="12.00390625" style="172" customWidth="1"/>
    <col min="15877" max="15877" width="3.7109375" style="172" customWidth="1"/>
    <col min="15878" max="15878" width="11.00390625" style="172" customWidth="1"/>
    <col min="15879" max="15879" width="7.00390625" style="172" customWidth="1"/>
    <col min="15880" max="15880" width="9.140625" style="172" customWidth="1"/>
    <col min="15881" max="15881" width="11.8515625" style="172" customWidth="1"/>
    <col min="15882" max="15882" width="11.57421875" style="172" customWidth="1"/>
    <col min="15883" max="15883" width="12.57421875" style="172" customWidth="1"/>
    <col min="15884" max="15884" width="13.28125" style="172" customWidth="1"/>
    <col min="15885" max="16128" width="9.140625" style="172" customWidth="1"/>
    <col min="16129" max="16129" width="10.8515625" style="172" customWidth="1"/>
    <col min="16130" max="16130" width="11.421875" style="172" customWidth="1"/>
    <col min="16131" max="16131" width="10.57421875" style="172" customWidth="1"/>
    <col min="16132" max="16132" width="12.00390625" style="172" customWidth="1"/>
    <col min="16133" max="16133" width="3.7109375" style="172" customWidth="1"/>
    <col min="16134" max="16134" width="11.00390625" style="172" customWidth="1"/>
    <col min="16135" max="16135" width="7.00390625" style="172" customWidth="1"/>
    <col min="16136" max="16136" width="9.140625" style="172" customWidth="1"/>
    <col min="16137" max="16137" width="11.8515625" style="172" customWidth="1"/>
    <col min="16138" max="16138" width="11.57421875" style="172" customWidth="1"/>
    <col min="16139" max="16139" width="12.57421875" style="172" customWidth="1"/>
    <col min="16140" max="16140" width="13.28125" style="172" customWidth="1"/>
    <col min="16141" max="16384" width="9.140625" style="172" customWidth="1"/>
  </cols>
  <sheetData>
    <row r="1" spans="1:13" ht="20.25">
      <c r="A1" s="163"/>
      <c r="B1" s="163"/>
      <c r="C1" s="164"/>
      <c r="D1" s="165"/>
      <c r="E1" s="166" t="s">
        <v>89</v>
      </c>
      <c r="F1" s="167"/>
      <c r="G1" s="168"/>
      <c r="H1" s="169"/>
      <c r="I1" s="169"/>
      <c r="J1" s="170"/>
      <c r="K1" s="170" t="s">
        <v>29</v>
      </c>
      <c r="L1" s="167"/>
      <c r="M1" s="171"/>
    </row>
    <row r="2" spans="1:13" ht="15.75">
      <c r="A2" s="163"/>
      <c r="B2" s="163"/>
      <c r="C2" s="164"/>
      <c r="D2" s="173"/>
      <c r="E2" s="174"/>
      <c r="F2" s="306" t="s">
        <v>143</v>
      </c>
      <c r="G2" s="306"/>
      <c r="H2" s="306"/>
      <c r="I2" s="306"/>
      <c r="J2" s="178"/>
      <c r="K2" s="179"/>
      <c r="L2" s="179"/>
      <c r="M2" s="171"/>
    </row>
    <row r="3" spans="1:13" ht="12.75">
      <c r="A3" s="163"/>
      <c r="B3" s="163"/>
      <c r="C3" s="164"/>
      <c r="D3" s="180" t="s">
        <v>31</v>
      </c>
      <c r="E3" s="180"/>
      <c r="F3" s="181" t="s">
        <v>14</v>
      </c>
      <c r="G3" s="180"/>
      <c r="H3" s="181"/>
      <c r="I3" s="180" t="s">
        <v>33</v>
      </c>
      <c r="J3" s="182"/>
      <c r="K3" s="181"/>
      <c r="L3" s="183" t="s">
        <v>35</v>
      </c>
      <c r="M3" s="171"/>
    </row>
    <row r="4" spans="1:13" ht="13.8" thickBot="1">
      <c r="A4" s="184"/>
      <c r="B4" s="184"/>
      <c r="C4" s="185"/>
      <c r="D4" s="186" t="s">
        <v>91</v>
      </c>
      <c r="E4" s="186"/>
      <c r="F4" s="187"/>
      <c r="G4" s="187"/>
      <c r="H4" s="188"/>
      <c r="I4" s="189"/>
      <c r="J4" s="190"/>
      <c r="K4" s="191"/>
      <c r="L4" s="285" t="s">
        <v>36</v>
      </c>
      <c r="M4" s="171"/>
    </row>
    <row r="5" spans="1:12" ht="12.75">
      <c r="A5" s="192"/>
      <c r="B5" s="192"/>
      <c r="C5" s="193"/>
      <c r="D5" s="192"/>
      <c r="E5" s="192"/>
      <c r="F5" s="194" t="s">
        <v>12</v>
      </c>
      <c r="G5" s="194" t="s">
        <v>13</v>
      </c>
      <c r="H5" s="194"/>
      <c r="I5" s="192"/>
      <c r="J5" s="192"/>
      <c r="K5" s="192"/>
      <c r="L5" s="192"/>
    </row>
    <row r="6" spans="1:12" ht="12.75">
      <c r="A6" s="163"/>
      <c r="B6" s="163"/>
      <c r="C6" s="164"/>
      <c r="D6" s="195"/>
      <c r="E6" s="196"/>
      <c r="F6" s="195"/>
      <c r="G6" s="195"/>
      <c r="H6" s="195"/>
      <c r="I6" s="163"/>
      <c r="J6" s="163"/>
      <c r="K6" s="163"/>
      <c r="L6" s="163"/>
    </row>
    <row r="7" spans="1:12" ht="12.75">
      <c r="A7" s="163"/>
      <c r="B7" s="195"/>
      <c r="C7" s="197"/>
      <c r="D7" s="198"/>
      <c r="E7" s="199">
        <v>1</v>
      </c>
      <c r="F7" s="235" t="s">
        <v>144</v>
      </c>
      <c r="G7" s="235"/>
      <c r="H7" s="235"/>
      <c r="I7" s="197"/>
      <c r="J7" s="197"/>
      <c r="K7" s="197"/>
      <c r="L7" s="163"/>
    </row>
    <row r="8" spans="1:12" ht="12.75">
      <c r="A8" s="201"/>
      <c r="B8" s="202"/>
      <c r="C8" s="203"/>
      <c r="D8" s="204"/>
      <c r="E8" s="205"/>
      <c r="F8" s="206"/>
      <c r="G8" s="206"/>
      <c r="H8" s="207"/>
      <c r="I8" s="235" t="s">
        <v>144</v>
      </c>
      <c r="J8" s="202"/>
      <c r="K8" s="202"/>
      <c r="L8" s="201"/>
    </row>
    <row r="9" spans="1:12" ht="13.8">
      <c r="A9" s="201"/>
      <c r="B9" s="202"/>
      <c r="C9" s="208"/>
      <c r="D9" s="202"/>
      <c r="E9" s="209" t="s">
        <v>61</v>
      </c>
      <c r="F9" s="210" t="s">
        <v>88</v>
      </c>
      <c r="G9" s="210"/>
      <c r="H9" s="211"/>
      <c r="I9" s="203"/>
      <c r="J9" s="216"/>
      <c r="K9" s="202"/>
      <c r="L9" s="201"/>
    </row>
    <row r="10" spans="1:12" ht="12.75">
      <c r="A10" s="201"/>
      <c r="B10" s="202"/>
      <c r="C10" s="215" t="s">
        <v>149</v>
      </c>
      <c r="D10" s="216"/>
      <c r="E10" s="217"/>
      <c r="F10" s="201"/>
      <c r="G10" s="206"/>
      <c r="H10" s="218"/>
      <c r="I10" s="208"/>
      <c r="J10" s="235" t="s">
        <v>144</v>
      </c>
      <c r="K10" s="202"/>
      <c r="L10" s="201"/>
    </row>
    <row r="11" spans="1:12" ht="15.75" customHeight="1">
      <c r="A11" s="201"/>
      <c r="B11" s="220"/>
      <c r="C11" s="221"/>
      <c r="D11" s="202"/>
      <c r="E11" s="222" t="s">
        <v>92</v>
      </c>
      <c r="F11" s="235" t="s">
        <v>88</v>
      </c>
      <c r="G11" s="235"/>
      <c r="H11" s="235"/>
      <c r="I11" s="203"/>
      <c r="J11" s="286" t="s">
        <v>136</v>
      </c>
      <c r="K11" s="216"/>
      <c r="L11" s="201"/>
    </row>
    <row r="12" spans="1:12" ht="12.75">
      <c r="A12" s="201"/>
      <c r="B12" s="220"/>
      <c r="C12" s="208"/>
      <c r="D12" s="224"/>
      <c r="E12" s="225"/>
      <c r="F12" s="201"/>
      <c r="G12" s="206"/>
      <c r="H12" s="207"/>
      <c r="I12" s="291" t="s">
        <v>145</v>
      </c>
      <c r="J12" s="292"/>
      <c r="K12" s="216"/>
      <c r="L12" s="201"/>
    </row>
    <row r="13" spans="1:12" ht="21" customHeight="1" thickBot="1">
      <c r="A13" s="201"/>
      <c r="B13" s="220"/>
      <c r="C13" s="203"/>
      <c r="D13" s="202"/>
      <c r="E13" s="227" t="s">
        <v>93</v>
      </c>
      <c r="F13" s="305" t="s">
        <v>145</v>
      </c>
      <c r="G13" s="305"/>
      <c r="H13" s="235"/>
      <c r="I13" s="243"/>
      <c r="J13" s="208"/>
      <c r="K13" s="202"/>
      <c r="L13" s="201"/>
    </row>
    <row r="14" spans="1:12" ht="13.8">
      <c r="A14" s="201"/>
      <c r="B14" s="256" t="s">
        <v>153</v>
      </c>
      <c r="C14" s="230"/>
      <c r="D14" s="202"/>
      <c r="E14" s="217"/>
      <c r="F14" s="206"/>
      <c r="G14" s="206"/>
      <c r="H14" s="218"/>
      <c r="I14" s="203"/>
      <c r="J14" s="208"/>
      <c r="K14" s="260" t="s">
        <v>152</v>
      </c>
      <c r="L14" s="201"/>
    </row>
    <row r="15" spans="1:12" ht="14.4" thickBot="1">
      <c r="A15" s="231"/>
      <c r="B15" s="261">
        <v>42</v>
      </c>
      <c r="C15" s="203"/>
      <c r="D15" s="202"/>
      <c r="E15" s="222" t="s">
        <v>94</v>
      </c>
      <c r="F15" s="235" t="s">
        <v>88</v>
      </c>
      <c r="G15" s="235"/>
      <c r="H15" s="235"/>
      <c r="I15" s="203"/>
      <c r="J15" s="208"/>
      <c r="K15" s="263">
        <v>62</v>
      </c>
      <c r="L15" s="201"/>
    </row>
    <row r="16" spans="1:12" ht="13.8" thickBot="1">
      <c r="A16" s="201"/>
      <c r="B16" s="208"/>
      <c r="C16" s="203"/>
      <c r="D16" s="233"/>
      <c r="E16" s="234"/>
      <c r="F16" s="206"/>
      <c r="G16" s="206"/>
      <c r="H16" s="207"/>
      <c r="I16" s="235" t="s">
        <v>146</v>
      </c>
      <c r="J16" s="208"/>
      <c r="K16" s="203"/>
      <c r="L16" s="201"/>
    </row>
    <row r="17" spans="1:12" ht="12.75">
      <c r="A17" s="201"/>
      <c r="B17" s="208"/>
      <c r="C17" s="208"/>
      <c r="D17" s="203"/>
      <c r="E17" s="209" t="s">
        <v>95</v>
      </c>
      <c r="F17" s="235" t="s">
        <v>146</v>
      </c>
      <c r="G17" s="235"/>
      <c r="H17" s="235"/>
      <c r="I17" s="288"/>
      <c r="J17" s="287"/>
      <c r="K17" s="203"/>
      <c r="L17" s="201"/>
    </row>
    <row r="18" spans="1:12" ht="12.75">
      <c r="A18" s="201"/>
      <c r="B18" s="208"/>
      <c r="C18" s="229" t="s">
        <v>148</v>
      </c>
      <c r="D18" s="230"/>
      <c r="E18" s="217"/>
      <c r="F18" s="206"/>
      <c r="G18" s="206"/>
      <c r="H18" s="218"/>
      <c r="I18" s="208"/>
      <c r="J18" s="229" t="s">
        <v>151</v>
      </c>
      <c r="K18" s="230"/>
      <c r="L18" s="201"/>
    </row>
    <row r="19" spans="1:12" ht="20.4" customHeight="1">
      <c r="A19" s="201"/>
      <c r="B19" s="203"/>
      <c r="C19" s="221"/>
      <c r="D19" s="203"/>
      <c r="E19" s="222" t="s">
        <v>96</v>
      </c>
      <c r="F19" s="304" t="s">
        <v>147</v>
      </c>
      <c r="G19" s="304"/>
      <c r="H19" s="237"/>
      <c r="I19" s="203"/>
      <c r="J19" s="286" t="s">
        <v>135</v>
      </c>
      <c r="K19" s="203"/>
      <c r="L19" s="206"/>
    </row>
    <row r="20" spans="1:12" ht="12.75">
      <c r="A20" s="201"/>
      <c r="B20" s="212"/>
      <c r="C20" s="208"/>
      <c r="D20" s="224"/>
      <c r="E20" s="205"/>
      <c r="F20" s="206"/>
      <c r="G20" s="206"/>
      <c r="H20" s="207"/>
      <c r="I20" s="290" t="s">
        <v>147</v>
      </c>
      <c r="J20" s="289"/>
      <c r="K20" s="203"/>
      <c r="L20" s="201"/>
    </row>
    <row r="21" spans="2:11" ht="12.75">
      <c r="B21" s="244"/>
      <c r="C21" s="203"/>
      <c r="D21" s="203"/>
      <c r="E21" s="209" t="s">
        <v>97</v>
      </c>
      <c r="F21" s="235" t="s">
        <v>148</v>
      </c>
      <c r="G21" s="235"/>
      <c r="H21" s="235"/>
      <c r="I21" s="243" t="s">
        <v>135</v>
      </c>
      <c r="J21" s="203"/>
      <c r="K21" s="244"/>
    </row>
    <row r="22" spans="2:11" ht="12.75">
      <c r="B22" s="246"/>
      <c r="C22" s="247"/>
      <c r="D22" s="247"/>
      <c r="E22" s="248"/>
      <c r="F22" s="206"/>
      <c r="G22" s="206"/>
      <c r="H22" s="218"/>
      <c r="I22" s="247"/>
      <c r="J22" s="247"/>
      <c r="K22" s="246"/>
    </row>
    <row r="23" spans="2:11" ht="14.25" customHeight="1">
      <c r="B23" s="163"/>
      <c r="C23" s="164"/>
      <c r="D23" s="195"/>
      <c r="E23" s="257"/>
      <c r="F23" s="195"/>
      <c r="G23" s="195"/>
      <c r="H23" s="258"/>
      <c r="I23" s="163"/>
      <c r="J23" s="163"/>
      <c r="K23" s="163"/>
    </row>
    <row r="24" spans="2:11" ht="12.75">
      <c r="B24" s="163"/>
      <c r="C24" s="164"/>
      <c r="D24" s="195"/>
      <c r="E24" s="257"/>
      <c r="F24" s="195"/>
      <c r="G24" s="195"/>
      <c r="H24" s="258"/>
      <c r="I24" s="163"/>
      <c r="J24" s="163"/>
      <c r="K24" s="163"/>
    </row>
  </sheetData>
  <mergeCells count="3">
    <mergeCell ref="F19:G19"/>
    <mergeCell ref="F13:G13"/>
    <mergeCell ref="F2:I2"/>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920C0-D9E2-4B1D-80E0-2FA937A0347B}">
  <dimension ref="A1:IU218"/>
  <sheetViews>
    <sheetView showGridLines="0" showZeros="0" tabSelected="1" zoomScale="50" zoomScaleNormal="50" workbookViewId="0" topLeftCell="A19">
      <selection activeCell="AL24" sqref="AL24"/>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317" t="s">
        <v>0</v>
      </c>
      <c r="I1" s="317"/>
      <c r="J1" s="317"/>
      <c r="K1" s="317"/>
      <c r="L1" s="317"/>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18"/>
      <c r="I2" s="7" t="s">
        <v>1</v>
      </c>
      <c r="J2" s="7"/>
      <c r="K2" s="8">
        <v>1</v>
      </c>
      <c r="L2" s="9"/>
      <c r="M2" s="2"/>
      <c r="N2" s="3"/>
      <c r="O2" s="10" t="str">
        <f>'[3]vnos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18"/>
      <c r="I3" s="12" t="s">
        <v>2</v>
      </c>
      <c r="J3" s="12"/>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19" t="s">
        <v>3</v>
      </c>
      <c r="D4" s="319"/>
      <c r="E4" s="320" t="str">
        <f>'[3]vnos podatkov'!$C$10</f>
        <v>TK KRKA OTOČEC</v>
      </c>
      <c r="F4" s="320" t="str">
        <f>'[3]vnos podatkov'!$C$10</f>
        <v>TK KRKA OTOČEC</v>
      </c>
      <c r="G4" s="321" t="str">
        <f>'[3]vnos podatkov'!$C$10</f>
        <v>TK KRKA OTOČEC</v>
      </c>
      <c r="H4" s="321" t="str">
        <f>'[3]vnos podatkov'!$C$10</f>
        <v>TK KRKA OTOČEC</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19" t="s">
        <v>5</v>
      </c>
      <c r="D5" s="319"/>
      <c r="E5" s="320" t="s">
        <v>201</v>
      </c>
      <c r="F5" s="320"/>
      <c r="G5" s="321"/>
      <c r="H5" s="321"/>
      <c r="I5" s="322" t="s">
        <v>6</v>
      </c>
      <c r="J5" s="322"/>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7</v>
      </c>
      <c r="D7" s="23"/>
      <c r="E7" s="24"/>
      <c r="F7" s="25"/>
      <c r="G7" s="309"/>
      <c r="H7" s="309"/>
      <c r="I7" s="309"/>
      <c r="J7" s="309"/>
      <c r="K7" s="310" t="s">
        <v>8</v>
      </c>
      <c r="L7" s="310" t="s">
        <v>9</v>
      </c>
      <c r="M7" s="2"/>
      <c r="N7" s="28"/>
      <c r="O7" s="314" t="s">
        <v>10</v>
      </c>
      <c r="P7" s="315"/>
      <c r="Q7" s="315"/>
      <c r="R7" s="315"/>
      <c r="S7" s="316"/>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11</v>
      </c>
      <c r="D8" s="30" t="s">
        <v>12</v>
      </c>
      <c r="E8" s="30" t="s">
        <v>13</v>
      </c>
      <c r="F8" s="30" t="s">
        <v>14</v>
      </c>
      <c r="G8" s="309"/>
      <c r="H8" s="309"/>
      <c r="I8" s="309"/>
      <c r="J8" s="309"/>
      <c r="K8" s="310"/>
      <c r="L8" s="310"/>
      <c r="M8" s="2"/>
      <c r="N8" s="32"/>
      <c r="O8" s="33" t="s">
        <v>11</v>
      </c>
      <c r="P8" s="33" t="s">
        <v>12</v>
      </c>
      <c r="Q8" s="33" t="s">
        <v>13</v>
      </c>
      <c r="R8" s="33" t="s">
        <v>14</v>
      </c>
      <c r="S8" s="34"/>
      <c r="T8" s="34"/>
      <c r="U8" s="34"/>
      <c r="V8" s="34"/>
      <c r="W8" s="33"/>
      <c r="X8" s="33" t="s">
        <v>11</v>
      </c>
      <c r="Y8" s="33" t="s">
        <v>12</v>
      </c>
      <c r="Z8" s="33" t="s">
        <v>13</v>
      </c>
      <c r="AA8" s="33" t="s">
        <v>14</v>
      </c>
      <c r="AB8" s="33"/>
      <c r="AC8" s="33"/>
      <c r="AD8" s="33"/>
      <c r="AE8" s="33"/>
      <c r="AF8" s="35" t="s">
        <v>15</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39" t="str">
        <f>UPPER(IF($A9="","",VLOOKUP($A9,'[3]m round robin žrebna lista'!$A$7:$R$128,2)))</f>
        <v/>
      </c>
      <c r="D9" s="40" t="s">
        <v>180</v>
      </c>
      <c r="E9" s="40" t="s">
        <v>181</v>
      </c>
      <c r="F9" s="41" t="s">
        <v>182</v>
      </c>
      <c r="G9" s="42"/>
      <c r="H9" s="295" t="s">
        <v>136</v>
      </c>
      <c r="I9" s="43" t="s">
        <v>136</v>
      </c>
      <c r="J9" s="43"/>
      <c r="K9" s="44">
        <v>2</v>
      </c>
      <c r="L9" s="44">
        <v>1</v>
      </c>
      <c r="M9" s="45">
        <f>IF($A9="","",VLOOKUP($A9,'[3]m round robin žrebna lista'!$A$7:$R$128,14))</f>
        <v>0</v>
      </c>
      <c r="N9" s="4"/>
      <c r="O9" s="46" t="str">
        <f>UPPER(IF($A9="","",VLOOKUP($A9,'[3]m round robin žrebna lista'!$A$7:$R$128,2)))</f>
        <v/>
      </c>
      <c r="P9" s="46" t="str">
        <f>UPPER(IF($A9="","",VLOOKUP($A9,'[3]m round robin žrebna lista'!$A$7:$R$128,3)))</f>
        <v>TOMŠIČ</v>
      </c>
      <c r="Q9" s="46" t="str">
        <f>PROPER(IF($A9="","",VLOOKUP($A9,'[3]m round robin žrebna lista'!$A$7:$R$128,4)))</f>
        <v>Erik</v>
      </c>
      <c r="R9" s="46" t="str">
        <f>UPPER(IF($A9="","",VLOOKUP($A9,'[3]m round robin žrebna lista'!$A$7:$R$128,5)))</f>
        <v/>
      </c>
      <c r="S9" s="47"/>
      <c r="T9" s="48"/>
      <c r="U9" s="48"/>
      <c r="V9" s="48"/>
      <c r="W9" s="11"/>
      <c r="X9" s="46" t="str">
        <f>UPPER(IF($A9="","",VLOOKUP($A9,'[3]m round robin žrebna lista'!$A$7:$R$128,2)))</f>
        <v/>
      </c>
      <c r="Y9" s="46" t="str">
        <f>UPPER(IF($A9="","",VLOOKUP($A9,'[3]m round robin žrebna lista'!$A$7:$R$128,3)))</f>
        <v>TOMŠIČ</v>
      </c>
      <c r="Z9" s="46" t="str">
        <f>PROPER(IF($A9="","",VLOOKUP($A9,'[3]m round robin žrebna lista'!$A$7:$R$128,4)))</f>
        <v>Erik</v>
      </c>
      <c r="AA9" s="46" t="str">
        <f>UPPER(IF($A9="","",VLOOKUP($A9,'[3]m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10</v>
      </c>
      <c r="B10" s="38">
        <v>2</v>
      </c>
      <c r="C10" s="39"/>
      <c r="D10" s="40" t="s">
        <v>183</v>
      </c>
      <c r="E10" s="40" t="s">
        <v>184</v>
      </c>
      <c r="F10" s="294" t="s">
        <v>157</v>
      </c>
      <c r="G10" s="295" t="s">
        <v>196</v>
      </c>
      <c r="H10" s="149"/>
      <c r="I10" s="295" t="s">
        <v>196</v>
      </c>
      <c r="J10" s="295"/>
      <c r="K10" s="296">
        <v>0</v>
      </c>
      <c r="L10" s="296">
        <v>3</v>
      </c>
      <c r="M10" s="45">
        <f>IF($A10="","",VLOOKUP($A10,'[3]m round robin žrebna lista'!$A$7:$R$128,14))</f>
        <v>0</v>
      </c>
      <c r="N10" s="4"/>
      <c r="O10" s="46" t="str">
        <f>UPPER(IF($A10="","",VLOOKUP($A10,'[3]m round robin žrebna lista'!$A$7:$R$128,2)))</f>
        <v/>
      </c>
      <c r="P10" s="46" t="str">
        <f>UPPER(IF($A10="","",VLOOKUP($A10,'[3]m round robin žrebna lista'!$A$7:$R$128,3)))</f>
        <v>STANOJEVIC</v>
      </c>
      <c r="Q10" s="46" t="str">
        <f>PROPER(IF($A10="","",VLOOKUP($A10,'[3]m round robin žrebna lista'!$A$7:$R$128,4)))</f>
        <v>Lan</v>
      </c>
      <c r="R10" s="46" t="str">
        <f>UPPER(IF($A10="","",VLOOKUP($A10,'[3]m round robin žrebna lista'!$A$7:$R$128,5)))</f>
        <v/>
      </c>
      <c r="S10" s="48"/>
      <c r="T10" s="47"/>
      <c r="U10" s="48"/>
      <c r="V10" s="48"/>
      <c r="W10" s="11"/>
      <c r="X10" s="46" t="str">
        <f>UPPER(IF($A10="","",VLOOKUP($A10,'[3]m round robin žrebna lista'!$A$7:$R$128,2)))</f>
        <v/>
      </c>
      <c r="Y10" s="46" t="str">
        <f>UPPER(IF($A10="","",VLOOKUP($A10,'[3]m round robin žrebna lista'!$A$7:$R$128,3)))</f>
        <v>STANOJEVIC</v>
      </c>
      <c r="Z10" s="46" t="str">
        <f>PROPER(IF($A10="","",VLOOKUP($A10,'[3]m round robin žrebna lista'!$A$7:$R$128,4)))</f>
        <v>Lan</v>
      </c>
      <c r="AA10" s="46" t="str">
        <f>UPPER(IF($A10="","",VLOOKUP($A10,'[3]m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7</v>
      </c>
      <c r="B11" s="50">
        <v>3</v>
      </c>
      <c r="C11" s="39" t="str">
        <f>UPPER(IF($A11="","",VLOOKUP($A11,'[3]m round robin žrebna lista'!$A$7:$R$128,2)))</f>
        <v/>
      </c>
      <c r="D11" s="40" t="s">
        <v>185</v>
      </c>
      <c r="E11" s="40" t="s">
        <v>186</v>
      </c>
      <c r="F11" s="41" t="s">
        <v>187</v>
      </c>
      <c r="G11" s="43" t="s">
        <v>196</v>
      </c>
      <c r="H11" s="295" t="s">
        <v>136</v>
      </c>
      <c r="I11" s="42"/>
      <c r="J11" s="43"/>
      <c r="K11" s="44">
        <v>1</v>
      </c>
      <c r="L11" s="44">
        <v>2</v>
      </c>
      <c r="M11" s="45">
        <f>IF($A11="","",VLOOKUP($A11,'[3]m round robin žrebna lista'!$A$7:$R$128,14))</f>
        <v>0</v>
      </c>
      <c r="N11" s="4"/>
      <c r="O11" s="46" t="str">
        <f>UPPER(IF($A11="","",VLOOKUP($A11,'[3]m round robin žrebna lista'!$A$7:$R$128,2)))</f>
        <v/>
      </c>
      <c r="P11" s="46" t="str">
        <f>UPPER(IF($A11="","",VLOOKUP($A11,'[3]m round robin žrebna lista'!$A$7:$R$128,3)))</f>
        <v>MARINOVIC</v>
      </c>
      <c r="Q11" s="46" t="str">
        <f>PROPER(IF($A11="","",VLOOKUP($A11,'[3]m round robin žrebna lista'!$A$7:$R$128,4)))</f>
        <v>Teo</v>
      </c>
      <c r="R11" s="46" t="str">
        <f>UPPER(IF($A11="","",VLOOKUP($A11,'[3]m round robin žrebna lista'!$A$7:$R$128,5)))</f>
        <v/>
      </c>
      <c r="S11" s="48"/>
      <c r="T11" s="48"/>
      <c r="U11" s="47"/>
      <c r="V11" s="48"/>
      <c r="W11" s="11"/>
      <c r="X11" s="46" t="str">
        <f>UPPER(IF($A11="","",VLOOKUP($A11,'[3]m round robin žrebna lista'!$A$7:$R$128,2)))</f>
        <v/>
      </c>
      <c r="Y11" s="46" t="str">
        <f>UPPER(IF($A11="","",VLOOKUP($A11,'[3]m round robin žrebna lista'!$A$7:$R$128,3)))</f>
        <v>MARINOVIC</v>
      </c>
      <c r="Z11" s="46" t="str">
        <f>PROPER(IF($A11="","",VLOOKUP($A11,'[3]m round robin žrebna lista'!$A$7:$R$128,4)))</f>
        <v>Teo</v>
      </c>
      <c r="AA11" s="46" t="str">
        <f>UPPER(IF($A11="","",VLOOKUP($A11,'[3]m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10</v>
      </c>
      <c r="B12" s="38">
        <v>4</v>
      </c>
      <c r="C12" s="39" t="str">
        <f>UPPER(IF($A12="","",VLOOKUP($A12,'[3]m round robin žrebna lista'!$A$7:$R$128,2)))</f>
        <v/>
      </c>
      <c r="D12" s="40"/>
      <c r="E12" s="40"/>
      <c r="F12" s="41"/>
      <c r="G12" s="43"/>
      <c r="H12" s="295"/>
      <c r="I12" s="43"/>
      <c r="J12" s="42"/>
      <c r="K12" s="44"/>
      <c r="L12" s="44"/>
      <c r="M12" s="45">
        <f>IF($A12="","",VLOOKUP($A12,'[3]m round robin žrebna lista'!$A$7:$R$128,14))</f>
        <v>0</v>
      </c>
      <c r="N12" s="4"/>
      <c r="O12" s="46" t="str">
        <f>UPPER(IF($A12="","",VLOOKUP($A12,'[3]m round robin žrebna lista'!$A$7:$R$128,2)))</f>
        <v/>
      </c>
      <c r="P12" s="46" t="str">
        <f>UPPER(IF($A12="","",VLOOKUP($A12,'[3]m round robin žrebna lista'!$A$7:$R$128,3)))</f>
        <v>STANOJEVIC</v>
      </c>
      <c r="Q12" s="46" t="str">
        <f>PROPER(IF($A12="","",VLOOKUP($A12,'[3]m round robin žrebna lista'!$A$7:$R$128,4)))</f>
        <v>Lan</v>
      </c>
      <c r="R12" s="46" t="str">
        <f>UPPER(IF($A12="","",VLOOKUP($A12,'[3]m round robin žrebna lista'!$A$7:$R$128,5)))</f>
        <v/>
      </c>
      <c r="S12" s="48"/>
      <c r="T12" s="48"/>
      <c r="U12" s="48"/>
      <c r="V12" s="47"/>
      <c r="W12" s="11"/>
      <c r="X12" s="46" t="str">
        <f>UPPER(IF($A12="","",VLOOKUP($A12,'[3]m round robin žrebna lista'!$A$7:$R$128,2)))</f>
        <v/>
      </c>
      <c r="Y12" s="46" t="str">
        <f>UPPER(IF($A12="","",VLOOKUP($A12,'[3]m round robin žrebna lista'!$A$7:$R$128,3)))</f>
        <v>STANOJEVIC</v>
      </c>
      <c r="Z12" s="46" t="str">
        <f>PROPER(IF($A12="","",VLOOKUP($A12,'[3]m round robin žrebna lista'!$A$7:$R$128,4)))</f>
        <v>Lan</v>
      </c>
      <c r="AA12" s="46" t="str">
        <f>UPPER(IF($A12="","",VLOOKUP($A12,'[3]m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53"/>
      <c r="D13" s="54"/>
      <c r="E13" s="54"/>
      <c r="F13" s="55"/>
      <c r="G13" s="56"/>
      <c r="H13" s="56"/>
      <c r="I13" s="56"/>
      <c r="J13" s="29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16</v>
      </c>
      <c r="D14" s="23"/>
      <c r="E14" s="24"/>
      <c r="F14" s="25"/>
      <c r="G14" s="309"/>
      <c r="H14" s="309"/>
      <c r="I14" s="309"/>
      <c r="J14" s="309"/>
      <c r="K14" s="310" t="s">
        <v>8</v>
      </c>
      <c r="L14" s="310"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11</v>
      </c>
      <c r="D15" s="30" t="s">
        <v>12</v>
      </c>
      <c r="E15" s="60" t="s">
        <v>13</v>
      </c>
      <c r="F15" s="30" t="s">
        <v>14</v>
      </c>
      <c r="G15" s="309"/>
      <c r="H15" s="309"/>
      <c r="I15" s="309"/>
      <c r="J15" s="309"/>
      <c r="K15" s="310"/>
      <c r="L15" s="310"/>
      <c r="M15" s="2"/>
      <c r="N15" s="32"/>
      <c r="O15" s="33" t="s">
        <v>11</v>
      </c>
      <c r="P15" s="33" t="s">
        <v>12</v>
      </c>
      <c r="Q15" s="33" t="s">
        <v>13</v>
      </c>
      <c r="R15" s="33" t="s">
        <v>14</v>
      </c>
      <c r="S15" s="34"/>
      <c r="T15" s="31"/>
      <c r="U15" s="31"/>
      <c r="V15" s="31"/>
      <c r="W15" s="31"/>
      <c r="X15" s="33" t="s">
        <v>11</v>
      </c>
      <c r="Y15" s="33" t="s">
        <v>12</v>
      </c>
      <c r="Z15" s="33" t="s">
        <v>13</v>
      </c>
      <c r="AA15" s="33" t="s">
        <v>14</v>
      </c>
      <c r="AB15" s="33"/>
      <c r="AC15" s="33"/>
      <c r="AD15" s="33"/>
      <c r="AE15" s="33"/>
      <c r="AF15" s="35" t="s">
        <v>15</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v>2</v>
      </c>
      <c r="B16" s="38">
        <v>1</v>
      </c>
      <c r="C16" s="39"/>
      <c r="D16" s="40" t="s">
        <v>188</v>
      </c>
      <c r="E16" s="40" t="s">
        <v>189</v>
      </c>
      <c r="F16" s="41" t="s">
        <v>190</v>
      </c>
      <c r="G16" s="42"/>
      <c r="H16" s="43" t="s">
        <v>136</v>
      </c>
      <c r="I16" s="295" t="s">
        <v>132</v>
      </c>
      <c r="J16" s="43"/>
      <c r="K16" s="44">
        <v>2</v>
      </c>
      <c r="L16" s="44">
        <v>1</v>
      </c>
      <c r="M16" s="45">
        <f>IF($A16="","",VLOOKUP($A16,'[3]m round robin žrebna lista'!$A$7:$R$128,14))</f>
        <v>0</v>
      </c>
      <c r="N16" s="4"/>
      <c r="O16" s="46" t="str">
        <f>UPPER(IF($A16="","",VLOOKUP($A16,'[3]m round robin žrebna lista'!$A$7:$R$128,2)))</f>
        <v/>
      </c>
      <c r="P16" s="46" t="str">
        <f>UPPER(IF($A16="","",VLOOKUP($A16,'[3]m round robin žrebna lista'!$A$7:$R$128,3)))</f>
        <v>SKETAKO</v>
      </c>
      <c r="Q16" s="46" t="str">
        <f>PROPER(IF($A16="","",VLOOKUP($A16,'[3]m round robin žrebna lista'!$A$7:$R$128,4)))</f>
        <v>Val</v>
      </c>
      <c r="R16" s="46" t="str">
        <f>UPPER(IF($A16="","",VLOOKUP($A16,'[3]m round robin žrebna lista'!$A$7:$R$128,5)))</f>
        <v/>
      </c>
      <c r="S16" s="47"/>
      <c r="T16" s="48"/>
      <c r="U16" s="48"/>
      <c r="V16" s="48"/>
      <c r="W16" s="4"/>
      <c r="X16" s="46" t="str">
        <f>UPPER(IF($A16="","",VLOOKUP($A16,'[3]m round robin žrebna lista'!$A$7:$R$128,2)))</f>
        <v/>
      </c>
      <c r="Y16" s="46" t="str">
        <f>UPPER(IF($A16="","",VLOOKUP($A16,'[3]m round robin žrebna lista'!$A$7:$R$128,3)))</f>
        <v>SKETAKO</v>
      </c>
      <c r="Z16" s="46" t="str">
        <f>PROPER(IF($A16="","",VLOOKUP($A16,'[3]m round robin žrebna lista'!$A$7:$R$128,4)))</f>
        <v>Val</v>
      </c>
      <c r="AA16" s="46" t="str">
        <f>UPPER(IF($A16="","",VLOOKUP($A16,'[3]m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v>9</v>
      </c>
      <c r="B17" s="38">
        <v>2</v>
      </c>
      <c r="C17" s="39"/>
      <c r="D17" s="40" t="s">
        <v>191</v>
      </c>
      <c r="E17" s="40" t="s">
        <v>192</v>
      </c>
      <c r="F17" s="41" t="s">
        <v>193</v>
      </c>
      <c r="G17" s="43" t="s">
        <v>196</v>
      </c>
      <c r="H17" s="42"/>
      <c r="I17" s="295" t="s">
        <v>205</v>
      </c>
      <c r="J17" s="43"/>
      <c r="K17" s="44"/>
      <c r="L17" s="44">
        <v>3</v>
      </c>
      <c r="M17" s="45">
        <f>IF($A17="","",VLOOKUP($A17,'[3]m round robin žrebna lista'!$A$7:$R$128,14))</f>
        <v>0</v>
      </c>
      <c r="N17" s="4"/>
      <c r="O17" s="46" t="str">
        <f>UPPER(IF($A17="","",VLOOKUP($A17,'[3]m round robin žrebna lista'!$A$7:$R$128,2)))</f>
        <v/>
      </c>
      <c r="P17" s="46" t="str">
        <f>UPPER(IF($A17="","",VLOOKUP($A17,'[3]m round robin žrebna lista'!$A$7:$R$128,3)))</f>
        <v>SLEVEC</v>
      </c>
      <c r="Q17" s="46" t="str">
        <f>PROPER(IF($A17="","",VLOOKUP($A17,'[3]m round robin žrebna lista'!$A$7:$R$128,4)))</f>
        <v>Izak</v>
      </c>
      <c r="R17" s="46" t="str">
        <f>UPPER(IF($A17="","",VLOOKUP($A17,'[3]m round robin žrebna lista'!$A$7:$R$128,5)))</f>
        <v/>
      </c>
      <c r="S17" s="48"/>
      <c r="T17" s="47"/>
      <c r="U17" s="48"/>
      <c r="V17" s="48"/>
      <c r="W17" s="4"/>
      <c r="X17" s="46" t="str">
        <f>UPPER(IF($A17="","",VLOOKUP($A17,'[3]m round robin žrebna lista'!$A$7:$R$128,2)))</f>
        <v/>
      </c>
      <c r="Y17" s="46" t="str">
        <f>UPPER(IF($A17="","",VLOOKUP($A17,'[3]m round robin žrebna lista'!$A$7:$R$128,3)))</f>
        <v>SLEVEC</v>
      </c>
      <c r="Z17" s="46" t="str">
        <f>PROPER(IF($A17="","",VLOOKUP($A17,'[3]m round robin žrebna lista'!$A$7:$R$128,4)))</f>
        <v>Izak</v>
      </c>
      <c r="AA17" s="46" t="str">
        <f>UPPER(IF($A17="","",VLOOKUP($A17,'[3]m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v>11</v>
      </c>
      <c r="B18" s="38">
        <v>3</v>
      </c>
      <c r="C18" s="39"/>
      <c r="D18" s="40" t="s">
        <v>130</v>
      </c>
      <c r="E18" s="40" t="s">
        <v>194</v>
      </c>
      <c r="F18" s="294" t="s">
        <v>195</v>
      </c>
      <c r="G18" s="295" t="s">
        <v>111</v>
      </c>
      <c r="H18" s="295" t="s">
        <v>135</v>
      </c>
      <c r="I18" s="149"/>
      <c r="J18" s="295"/>
      <c r="K18" s="296">
        <v>1</v>
      </c>
      <c r="L18" s="296">
        <v>2</v>
      </c>
      <c r="M18" s="45">
        <f>IF($A18="","",VLOOKUP($A18,'[3]m round robin žrebna lista'!$A$7:$R$128,14))</f>
        <v>0</v>
      </c>
      <c r="N18" s="4"/>
      <c r="O18" s="46" t="str">
        <f>UPPER(IF($A18="","",VLOOKUP($A18,'[3]m round robin žrebna lista'!$A$7:$R$128,2)))</f>
        <v/>
      </c>
      <c r="P18" s="46" t="str">
        <f>UPPER(IF($A18="","",VLOOKUP($A18,'[3]m round robin žrebna lista'!$A$7:$R$128,3)))</f>
        <v>ŠAŠEK</v>
      </c>
      <c r="Q18" s="46" t="str">
        <f>PROPER(IF($A18="","",VLOOKUP($A18,'[3]m round robin žrebna lista'!$A$7:$R$128,4)))</f>
        <v>Črt</v>
      </c>
      <c r="R18" s="46" t="str">
        <f>UPPER(IF($A18="","",VLOOKUP($A18,'[3]m round robin žrebna lista'!$A$7:$R$128,5)))</f>
        <v/>
      </c>
      <c r="S18" s="48"/>
      <c r="T18" s="48"/>
      <c r="U18" s="47"/>
      <c r="V18" s="48"/>
      <c r="W18" s="4"/>
      <c r="X18" s="46" t="str">
        <f>UPPER(IF($A18="","",VLOOKUP($A18,'[3]m round robin žrebna lista'!$A$7:$R$128,2)))</f>
        <v/>
      </c>
      <c r="Y18" s="46" t="str">
        <f>UPPER(IF($A18="","",VLOOKUP($A18,'[3]m round robin žrebna lista'!$A$7:$R$128,3)))</f>
        <v>ŠAŠEK</v>
      </c>
      <c r="Z18" s="46" t="str">
        <f>PROPER(IF($A18="","",VLOOKUP($A18,'[3]m round robin žrebna lista'!$A$7:$R$128,4)))</f>
        <v>Črt</v>
      </c>
      <c r="AA18" s="46" t="str">
        <f>UPPER(IF($A18="","",VLOOKUP($A18,'[3]m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7">
        <v>13</v>
      </c>
      <c r="B19" s="38">
        <v>4</v>
      </c>
      <c r="C19" s="39"/>
      <c r="D19" s="40"/>
      <c r="E19" s="40"/>
      <c r="F19" s="41"/>
      <c r="G19" s="43"/>
      <c r="H19" s="43"/>
      <c r="I19" s="295"/>
      <c r="J19" s="42"/>
      <c r="K19" s="44"/>
      <c r="L19" s="44"/>
      <c r="M19" s="45">
        <f>IF($A19="","",VLOOKUP($A19,'[3]m round robin žrebna lista'!$A$7:$R$128,14))</f>
        <v>0</v>
      </c>
      <c r="N19" s="4"/>
      <c r="O19" s="46" t="str">
        <f>UPPER(IF($A19="","",VLOOKUP($A19,'[3]m round robin žrebna lista'!$A$7:$R$128,2)))</f>
        <v/>
      </c>
      <c r="P19" s="46" t="str">
        <f>UPPER(IF($A19="","",VLOOKUP($A19,'[3]m round robin žrebna lista'!$A$7:$R$128,3)))</f>
        <v>VELIČEVIČ</v>
      </c>
      <c r="Q19" s="46" t="str">
        <f>PROPER(IF($A19="","",VLOOKUP($A19,'[3]m round robin žrebna lista'!$A$7:$R$128,4)))</f>
        <v>Liam</v>
      </c>
      <c r="R19" s="46" t="str">
        <f>UPPER(IF($A19="","",VLOOKUP($A19,'[3]m round robin žrebna lista'!$A$7:$R$128,5)))</f>
        <v/>
      </c>
      <c r="S19" s="48"/>
      <c r="T19" s="48"/>
      <c r="U19" s="48"/>
      <c r="V19" s="47"/>
      <c r="W19" s="4"/>
      <c r="X19" s="46" t="str">
        <f>UPPER(IF($A19="","",VLOOKUP($A19,'[3]m round robin žrebna lista'!$A$7:$R$128,2)))</f>
        <v/>
      </c>
      <c r="Y19" s="46" t="str">
        <f>UPPER(IF($A19="","",VLOOKUP($A19,'[3]m round robin žrebna lista'!$A$7:$R$128,3)))</f>
        <v>VELIČEVIČ</v>
      </c>
      <c r="Z19" s="46" t="str">
        <f>PROPER(IF($A19="","",VLOOKUP($A19,'[3]m round robin žrebna lista'!$A$7:$R$128,4)))</f>
        <v>Liam</v>
      </c>
      <c r="AA19" s="46" t="str">
        <f>UPPER(IF($A19="","",VLOOKUP($A19,'[3]m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309"/>
      <c r="B21" s="309"/>
      <c r="C21" s="22" t="s">
        <v>197</v>
      </c>
      <c r="D21" s="23"/>
      <c r="E21" s="24"/>
      <c r="F21" s="25"/>
      <c r="G21" s="309"/>
      <c r="H21" s="309"/>
      <c r="I21" s="309"/>
      <c r="J21" s="309"/>
      <c r="K21" s="310"/>
      <c r="L21" s="310"/>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6" customFormat="1" ht="40.5" customHeight="1">
      <c r="A22" s="309"/>
      <c r="B22" s="309"/>
      <c r="C22" s="30"/>
      <c r="D22" s="30"/>
      <c r="E22" s="60"/>
      <c r="F22" s="30"/>
      <c r="G22" s="309"/>
      <c r="H22" s="309"/>
      <c r="I22" s="309"/>
      <c r="J22" s="309"/>
      <c r="K22" s="310"/>
      <c r="L22" s="310"/>
      <c r="M22" s="2"/>
      <c r="N22" s="32"/>
      <c r="O22" s="33" t="s">
        <v>11</v>
      </c>
      <c r="P22" s="33" t="s">
        <v>12</v>
      </c>
      <c r="Q22" s="33" t="s">
        <v>13</v>
      </c>
      <c r="R22" s="33" t="s">
        <v>14</v>
      </c>
      <c r="S22" s="34"/>
      <c r="T22" s="31"/>
      <c r="U22" s="31"/>
      <c r="V22" s="31"/>
      <c r="W22" s="31"/>
      <c r="X22" s="33" t="s">
        <v>11</v>
      </c>
      <c r="Y22" s="33" t="s">
        <v>12</v>
      </c>
      <c r="Z22" s="33" t="s">
        <v>13</v>
      </c>
      <c r="AA22" s="33" t="s">
        <v>14</v>
      </c>
      <c r="AB22" s="33"/>
      <c r="AC22" s="33"/>
      <c r="AD22" s="33"/>
      <c r="AE22" s="33"/>
      <c r="AF22" s="35" t="s">
        <v>15</v>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255" s="36" customFormat="1" ht="46.2" customHeight="1">
      <c r="A23" s="26"/>
      <c r="B23" s="26"/>
      <c r="C23" s="30" t="s">
        <v>42</v>
      </c>
      <c r="D23" s="60" t="s">
        <v>202</v>
      </c>
      <c r="E23" s="30" t="s">
        <v>182</v>
      </c>
      <c r="F23" s="30"/>
      <c r="G23" s="26"/>
      <c r="H23" s="26"/>
      <c r="I23" s="26"/>
      <c r="J23" s="26"/>
      <c r="K23" s="27"/>
      <c r="L23" s="27"/>
      <c r="M23" s="2"/>
      <c r="N23" s="32"/>
      <c r="O23" s="33"/>
      <c r="P23" s="33"/>
      <c r="Q23" s="33"/>
      <c r="R23" s="33"/>
      <c r="S23" s="34"/>
      <c r="T23" s="31"/>
      <c r="U23" s="31"/>
      <c r="V23" s="31"/>
      <c r="W23" s="31"/>
      <c r="X23" s="33"/>
      <c r="Y23" s="33"/>
      <c r="Z23" s="33"/>
      <c r="AA23" s="33"/>
      <c r="AB23" s="33"/>
      <c r="AC23" s="33"/>
      <c r="AD23" s="33"/>
      <c r="AE23" s="33"/>
      <c r="AF23" s="35"/>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row>
    <row r="24" spans="1:255" s="36" customFormat="1" ht="60.6" customHeight="1" thickBot="1">
      <c r="A24" s="26"/>
      <c r="B24" s="26"/>
      <c r="C24" s="298" t="s">
        <v>44</v>
      </c>
      <c r="D24" s="301" t="s">
        <v>121</v>
      </c>
      <c r="E24" s="336" t="s">
        <v>195</v>
      </c>
      <c r="F24" s="337" t="s">
        <v>209</v>
      </c>
      <c r="G24" s="338"/>
      <c r="H24" s="338"/>
      <c r="I24" s="24">
        <v>62</v>
      </c>
      <c r="J24" s="26"/>
      <c r="K24" s="27"/>
      <c r="L24" s="27"/>
      <c r="M24" s="2"/>
      <c r="N24" s="32"/>
      <c r="O24" s="33"/>
      <c r="P24" s="33"/>
      <c r="Q24" s="33"/>
      <c r="R24" s="33"/>
      <c r="S24" s="34"/>
      <c r="T24" s="31"/>
      <c r="U24" s="31"/>
      <c r="V24" s="31"/>
      <c r="W24" s="31"/>
      <c r="X24" s="33"/>
      <c r="Y24" s="33"/>
      <c r="Z24" s="33"/>
      <c r="AA24" s="33"/>
      <c r="AB24" s="33"/>
      <c r="AC24" s="33"/>
      <c r="AD24" s="33"/>
      <c r="AE24" s="33"/>
      <c r="AF24" s="35"/>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s="36" customFormat="1" ht="76.2" customHeight="1" thickBot="1">
      <c r="A25" s="26"/>
      <c r="B25" s="26"/>
      <c r="C25" s="30" t="s">
        <v>47</v>
      </c>
      <c r="D25" s="60" t="s">
        <v>206</v>
      </c>
      <c r="E25" s="30" t="s">
        <v>187</v>
      </c>
      <c r="F25" s="339" t="s">
        <v>203</v>
      </c>
      <c r="G25" s="340"/>
      <c r="H25" s="340"/>
      <c r="I25" s="341">
        <v>60</v>
      </c>
      <c r="J25" s="345" t="s">
        <v>211</v>
      </c>
      <c r="K25" s="346"/>
      <c r="L25" s="347"/>
      <c r="M25" s="2"/>
      <c r="N25" s="32"/>
      <c r="O25" s="33"/>
      <c r="P25" s="33"/>
      <c r="Q25" s="33"/>
      <c r="R25" s="33"/>
      <c r="S25" s="34"/>
      <c r="T25" s="31"/>
      <c r="U25" s="31"/>
      <c r="V25" s="31"/>
      <c r="W25" s="31"/>
      <c r="X25" s="33"/>
      <c r="Y25" s="33"/>
      <c r="Z25" s="33"/>
      <c r="AA25" s="33"/>
      <c r="AB25" s="33"/>
      <c r="AC25" s="33"/>
      <c r="AD25" s="33"/>
      <c r="AE25" s="33"/>
      <c r="AF25" s="35"/>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s="36" customFormat="1" ht="67.8" customHeight="1">
      <c r="A26" s="26"/>
      <c r="B26" s="26"/>
      <c r="C26" s="298" t="s">
        <v>49</v>
      </c>
      <c r="D26" s="301" t="s">
        <v>203</v>
      </c>
      <c r="E26" s="336" t="s">
        <v>190</v>
      </c>
      <c r="F26" s="30"/>
      <c r="G26" s="26"/>
      <c r="H26" s="26"/>
      <c r="I26" s="26"/>
      <c r="J26" s="26"/>
      <c r="K26" s="27"/>
      <c r="L26" s="27"/>
      <c r="M26" s="2"/>
      <c r="N26" s="32"/>
      <c r="O26" s="33"/>
      <c r="P26" s="33"/>
      <c r="Q26" s="33"/>
      <c r="R26" s="33"/>
      <c r="S26" s="34"/>
      <c r="T26" s="31"/>
      <c r="U26" s="31"/>
      <c r="V26" s="31"/>
      <c r="W26" s="31"/>
      <c r="X26" s="33"/>
      <c r="Y26" s="33"/>
      <c r="Z26" s="33"/>
      <c r="AA26" s="33"/>
      <c r="AB26" s="33"/>
      <c r="AC26" s="33"/>
      <c r="AD26" s="33"/>
      <c r="AE26" s="33"/>
      <c r="AF26" s="35"/>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1:255" s="36" customFormat="1" ht="40.5" customHeight="1">
      <c r="A27" s="26"/>
      <c r="B27" s="26"/>
      <c r="C27" s="30"/>
      <c r="D27" s="30"/>
      <c r="E27" s="60"/>
      <c r="F27" s="30"/>
      <c r="G27" s="26"/>
      <c r="H27" s="26"/>
      <c r="I27" s="26"/>
      <c r="J27" s="26"/>
      <c r="K27" s="27"/>
      <c r="L27" s="27"/>
      <c r="M27" s="2"/>
      <c r="N27" s="32"/>
      <c r="O27" s="33"/>
      <c r="P27" s="33"/>
      <c r="Q27" s="33"/>
      <c r="R27" s="33"/>
      <c r="S27" s="34"/>
      <c r="T27" s="31"/>
      <c r="U27" s="31"/>
      <c r="V27" s="31"/>
      <c r="W27" s="31"/>
      <c r="X27" s="33"/>
      <c r="Y27" s="33"/>
      <c r="Z27" s="33"/>
      <c r="AA27" s="33"/>
      <c r="AB27" s="33"/>
      <c r="AC27" s="33"/>
      <c r="AD27" s="33"/>
      <c r="AE27" s="33"/>
      <c r="AF27" s="35"/>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row>
    <row r="28" spans="1:255" s="36" customFormat="1" ht="40.5" customHeight="1" thickBot="1">
      <c r="A28" s="26"/>
      <c r="B28" s="26"/>
      <c r="C28" s="300" t="s">
        <v>198</v>
      </c>
      <c r="D28" s="300" t="s">
        <v>207</v>
      </c>
      <c r="E28" s="300" t="s">
        <v>157</v>
      </c>
      <c r="F28" s="30"/>
      <c r="G28" s="26"/>
      <c r="H28" s="26"/>
      <c r="I28" s="26"/>
      <c r="J28" s="26"/>
      <c r="K28" s="27"/>
      <c r="L28" s="27"/>
      <c r="M28" s="2"/>
      <c r="N28" s="32"/>
      <c r="O28" s="33"/>
      <c r="P28" s="33"/>
      <c r="Q28" s="33"/>
      <c r="R28" s="33"/>
      <c r="S28" s="34"/>
      <c r="T28" s="31"/>
      <c r="U28" s="31"/>
      <c r="V28" s="31"/>
      <c r="W28" s="31"/>
      <c r="X28" s="33"/>
      <c r="Y28" s="33"/>
      <c r="Z28" s="33"/>
      <c r="AA28" s="33"/>
      <c r="AB28" s="33"/>
      <c r="AC28" s="33"/>
      <c r="AD28" s="33"/>
      <c r="AE28" s="33"/>
      <c r="AF28" s="35"/>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row>
    <row r="29" spans="1:255" s="36" customFormat="1" ht="57" customHeight="1" thickBot="1">
      <c r="A29" s="26"/>
      <c r="B29" s="26"/>
      <c r="C29" s="298" t="s">
        <v>199</v>
      </c>
      <c r="D29" s="299" t="s">
        <v>208</v>
      </c>
      <c r="E29" s="299" t="s">
        <v>193</v>
      </c>
      <c r="F29" s="342" t="s">
        <v>210</v>
      </c>
      <c r="G29" s="343"/>
      <c r="H29" s="344"/>
      <c r="I29" s="26"/>
      <c r="J29" s="26"/>
      <c r="K29" s="27"/>
      <c r="L29" s="27"/>
      <c r="M29" s="2"/>
      <c r="N29" s="32"/>
      <c r="O29" s="33"/>
      <c r="P29" s="33"/>
      <c r="Q29" s="33"/>
      <c r="R29" s="33"/>
      <c r="S29" s="34"/>
      <c r="T29" s="31"/>
      <c r="U29" s="31"/>
      <c r="V29" s="31"/>
      <c r="W29" s="31"/>
      <c r="X29" s="33"/>
      <c r="Y29" s="33"/>
      <c r="Z29" s="33"/>
      <c r="AA29" s="33"/>
      <c r="AB29" s="33"/>
      <c r="AC29" s="33"/>
      <c r="AD29" s="33"/>
      <c r="AE29" s="33"/>
      <c r="AF29" s="35"/>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row>
    <row r="30" spans="1:255" s="36" customFormat="1" ht="40.5" customHeight="1">
      <c r="A30" s="26"/>
      <c r="B30" s="26"/>
      <c r="C30" s="30"/>
      <c r="D30" s="30"/>
      <c r="E30" s="60"/>
      <c r="F30" s="30"/>
      <c r="G30" s="26"/>
      <c r="H30" s="26"/>
      <c r="I30" s="26"/>
      <c r="J30" s="26"/>
      <c r="K30" s="27"/>
      <c r="L30" s="27"/>
      <c r="M30" s="2"/>
      <c r="N30" s="32"/>
      <c r="O30" s="33"/>
      <c r="P30" s="33"/>
      <c r="Q30" s="33"/>
      <c r="R30" s="33"/>
      <c r="S30" s="34"/>
      <c r="T30" s="31"/>
      <c r="U30" s="31"/>
      <c r="V30" s="31"/>
      <c r="W30" s="31"/>
      <c r="X30" s="33"/>
      <c r="Y30" s="33"/>
      <c r="Z30" s="33"/>
      <c r="AA30" s="33"/>
      <c r="AB30" s="33"/>
      <c r="AC30" s="33"/>
      <c r="AD30" s="33"/>
      <c r="AE30" s="33"/>
      <c r="AF30" s="35"/>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row>
    <row r="31" spans="1:255" s="36" customFormat="1" ht="40.5" customHeight="1">
      <c r="A31" s="26"/>
      <c r="B31" s="26"/>
      <c r="C31" s="30"/>
      <c r="D31" s="30"/>
      <c r="E31" s="60"/>
      <c r="F31" s="30"/>
      <c r="G31" s="26"/>
      <c r="H31" s="26"/>
      <c r="I31" s="26"/>
      <c r="J31" s="26"/>
      <c r="K31" s="27"/>
      <c r="L31" s="27"/>
      <c r="M31" s="2"/>
      <c r="N31" s="32"/>
      <c r="O31" s="33"/>
      <c r="P31" s="33"/>
      <c r="Q31" s="33"/>
      <c r="R31" s="33"/>
      <c r="S31" s="34"/>
      <c r="T31" s="31"/>
      <c r="U31" s="31"/>
      <c r="V31" s="31"/>
      <c r="W31" s="31"/>
      <c r="X31" s="33"/>
      <c r="Y31" s="33"/>
      <c r="Z31" s="33"/>
      <c r="AA31" s="33"/>
      <c r="AB31" s="33"/>
      <c r="AC31" s="33"/>
      <c r="AD31" s="33"/>
      <c r="AE31" s="33"/>
      <c r="AF31" s="35"/>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row>
    <row r="32" spans="1:255" ht="34.2" customHeight="1">
      <c r="A32" s="308"/>
      <c r="B32" s="308"/>
      <c r="C32" s="311"/>
      <c r="D32" s="311"/>
      <c r="E32" s="1"/>
      <c r="F32" s="61" t="s">
        <v>18</v>
      </c>
      <c r="G32" s="62" t="s">
        <v>200</v>
      </c>
      <c r="H32" s="62"/>
      <c r="I32" s="62"/>
      <c r="J32" s="63" t="s">
        <v>19</v>
      </c>
      <c r="K32" s="312"/>
      <c r="L32" s="312"/>
      <c r="M32" s="2"/>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s="29" customFormat="1" ht="50.1" customHeight="1">
      <c r="A33" s="308"/>
      <c r="B33" s="308"/>
      <c r="C33" s="64" t="s">
        <v>20</v>
      </c>
      <c r="D33" s="1"/>
      <c r="E33" s="1"/>
      <c r="F33" s="65" t="s">
        <v>21</v>
      </c>
      <c r="G33" s="313" t="str">
        <f>'[3]vnos podatkov'!$E$10</f>
        <v>ANJA REGENT</v>
      </c>
      <c r="H33" s="313" t="str">
        <f>'[3]vnos podatkov'!$E$10</f>
        <v>ANJA REGENT</v>
      </c>
      <c r="I33" s="313" t="str">
        <f>'[3]vnos podatkov'!$E$10</f>
        <v>ANJA REGENT</v>
      </c>
      <c r="J33" s="63" t="s">
        <v>19</v>
      </c>
      <c r="K33" s="307"/>
      <c r="L33" s="307"/>
      <c r="M33" s="2"/>
      <c r="N33" s="28"/>
      <c r="O33" s="66"/>
      <c r="P33" s="66"/>
      <c r="Q33" s="66"/>
      <c r="R33" s="66"/>
      <c r="S33" s="66"/>
      <c r="T33" s="66"/>
      <c r="U33" s="66"/>
      <c r="V33" s="66"/>
      <c r="W33" s="66"/>
      <c r="X33" s="66"/>
      <c r="Y33" s="66"/>
      <c r="Z33" s="66"/>
      <c r="AA33" s="66"/>
      <c r="AB33" s="66"/>
      <c r="AC33" s="66"/>
      <c r="AD33" s="66"/>
      <c r="AE33" s="66"/>
      <c r="AF33" s="66"/>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row>
    <row r="34" spans="1:13" ht="50.1" customHeight="1">
      <c r="A34" s="308"/>
      <c r="B34" s="308"/>
      <c r="C34" s="67" t="s">
        <v>22</v>
      </c>
      <c r="D34" s="1"/>
      <c r="E34" s="1"/>
      <c r="F34" s="61" t="s">
        <v>23</v>
      </c>
      <c r="G34" s="313"/>
      <c r="H34" s="313"/>
      <c r="I34" s="313"/>
      <c r="J34" s="63" t="s">
        <v>19</v>
      </c>
      <c r="K34" s="307"/>
      <c r="L34" s="307"/>
      <c r="M34" s="2"/>
    </row>
    <row r="35" spans="1:255" ht="12.75">
      <c r="A35" s="308"/>
      <c r="B35" s="308"/>
      <c r="C35" s="308"/>
      <c r="D35" s="308"/>
      <c r="E35" s="308"/>
      <c r="F35" s="308"/>
      <c r="G35" s="308"/>
      <c r="H35" s="308"/>
      <c r="I35" s="308"/>
      <c r="J35" s="308"/>
      <c r="K35" s="308"/>
      <c r="L35" s="308"/>
      <c r="M35" s="2"/>
      <c r="N35" s="69"/>
      <c r="O35" s="70"/>
      <c r="P35" s="70"/>
      <c r="Q35" s="70"/>
      <c r="R35" s="70"/>
      <c r="S35" s="70"/>
      <c r="T35" s="70"/>
      <c r="U35" s="70"/>
      <c r="V35" s="70"/>
      <c r="W35" s="70"/>
      <c r="X35" s="70"/>
      <c r="Y35" s="70"/>
      <c r="Z35" s="70"/>
      <c r="AA35" s="70"/>
      <c r="AB35" s="70"/>
      <c r="AC35" s="70"/>
      <c r="AD35" s="70"/>
      <c r="AE35" s="70"/>
      <c r="AF35" s="70"/>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row>
    <row r="36" spans="1:255" s="29" customFormat="1" ht="30.6">
      <c r="A36" s="64"/>
      <c r="B36" s="64"/>
      <c r="C36" s="64"/>
      <c r="D36" s="64"/>
      <c r="E36" s="64"/>
      <c r="F36" s="5"/>
      <c r="G36" s="64"/>
      <c r="H36" s="64"/>
      <c r="I36" s="64"/>
      <c r="J36" s="64"/>
      <c r="K36" s="64"/>
      <c r="L36" s="64"/>
      <c r="M36" s="71"/>
      <c r="N36" s="28"/>
      <c r="O36" s="66"/>
      <c r="P36" s="66"/>
      <c r="Q36" s="66"/>
      <c r="R36" s="66"/>
      <c r="S36" s="66"/>
      <c r="T36" s="66"/>
      <c r="U36" s="66"/>
      <c r="V36" s="66"/>
      <c r="W36" s="66"/>
      <c r="X36" s="66"/>
      <c r="Y36" s="66"/>
      <c r="Z36" s="66"/>
      <c r="AA36" s="66"/>
      <c r="AB36" s="66"/>
      <c r="AC36" s="66"/>
      <c r="AD36" s="66"/>
      <c r="AE36" s="66"/>
      <c r="AF36" s="66"/>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row>
    <row r="37" spans="1:255" ht="12.75">
      <c r="A37" s="6"/>
      <c r="B37" s="72"/>
      <c r="C37" s="72"/>
      <c r="D37" s="72"/>
      <c r="E37" s="72"/>
      <c r="F37" s="72"/>
      <c r="G37" s="72"/>
      <c r="H37" s="72"/>
      <c r="I37" s="72"/>
      <c r="J37" s="72"/>
      <c r="K37" s="72"/>
      <c r="L37" s="72"/>
      <c r="M37" s="73"/>
      <c r="N37" s="69"/>
      <c r="O37" s="70"/>
      <c r="P37" s="70"/>
      <c r="Q37" s="70"/>
      <c r="R37" s="70"/>
      <c r="S37" s="70"/>
      <c r="T37" s="70"/>
      <c r="U37" s="70"/>
      <c r="V37" s="70"/>
      <c r="W37" s="70"/>
      <c r="X37" s="70"/>
      <c r="Y37" s="70"/>
      <c r="Z37" s="70"/>
      <c r="AA37" s="70"/>
      <c r="AB37" s="70"/>
      <c r="AC37" s="70"/>
      <c r="AD37" s="70"/>
      <c r="AE37" s="70"/>
      <c r="AF37" s="70"/>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row>
    <row r="38" spans="14:255" ht="12.75">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4:255" ht="12.75">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55" ht="30">
      <c r="J42" s="76"/>
      <c r="K42" s="76"/>
      <c r="N42" s="3"/>
      <c r="O42" s="4"/>
      <c r="P42" s="4"/>
      <c r="Q42" s="4"/>
      <c r="R42" s="4"/>
      <c r="S42" s="4"/>
      <c r="T42" s="4"/>
      <c r="U42" s="4"/>
      <c r="V42" s="4"/>
      <c r="W42" s="4"/>
      <c r="X42" s="4"/>
      <c r="Y42" s="4"/>
      <c r="Z42" s="4"/>
      <c r="AA42" s="4"/>
      <c r="AB42" s="4"/>
      <c r="AC42" s="4"/>
      <c r="AD42" s="4"/>
      <c r="AE42" s="4"/>
      <c r="AF42" s="4"/>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0:255" ht="30">
      <c r="J43" s="76"/>
      <c r="K43" s="76"/>
      <c r="N43" s="3"/>
      <c r="O43" s="4"/>
      <c r="P43" s="4"/>
      <c r="Q43" s="4"/>
      <c r="R43" s="4"/>
      <c r="S43" s="4"/>
      <c r="T43" s="4"/>
      <c r="U43" s="4"/>
      <c r="V43" s="4"/>
      <c r="W43" s="4"/>
      <c r="X43" s="4"/>
      <c r="Y43" s="4"/>
      <c r="Z43" s="4"/>
      <c r="AA43" s="4"/>
      <c r="AB43" s="4"/>
      <c r="AC43" s="4"/>
      <c r="AD43" s="4"/>
      <c r="AE43" s="4"/>
      <c r="AF43" s="4"/>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0:255" ht="30">
      <c r="J44" s="76"/>
      <c r="K44" s="76"/>
      <c r="N44" s="3"/>
      <c r="O44" s="4"/>
      <c r="P44" s="4"/>
      <c r="Q44" s="4"/>
      <c r="R44" s="4"/>
      <c r="S44" s="4"/>
      <c r="T44" s="4"/>
      <c r="U44" s="4"/>
      <c r="V44" s="4"/>
      <c r="W44" s="4"/>
      <c r="X44" s="4"/>
      <c r="Y44" s="4"/>
      <c r="Z44" s="4"/>
      <c r="AA44" s="4"/>
      <c r="AB44" s="4"/>
      <c r="AC44" s="4"/>
      <c r="AD44" s="4"/>
      <c r="AE44" s="4"/>
      <c r="AF44" s="4"/>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0:255" ht="30">
      <c r="J45" s="76"/>
      <c r="K45" s="76"/>
      <c r="N45" s="3"/>
      <c r="O45" s="4"/>
      <c r="P45" s="4"/>
      <c r="Q45" s="4"/>
      <c r="R45" s="4"/>
      <c r="S45" s="4"/>
      <c r="T45" s="4"/>
      <c r="U45" s="4"/>
      <c r="V45" s="4"/>
      <c r="W45" s="4"/>
      <c r="X45" s="4"/>
      <c r="Y45" s="4"/>
      <c r="Z45" s="4"/>
      <c r="AA45" s="4"/>
      <c r="AB45" s="4"/>
      <c r="AC45" s="4"/>
      <c r="AD45" s="4"/>
      <c r="AE45" s="4"/>
      <c r="AF45" s="4"/>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0:255" ht="30">
      <c r="J46" s="76"/>
      <c r="K46" s="76"/>
      <c r="N46" s="3"/>
      <c r="O46" s="4"/>
      <c r="P46" s="4"/>
      <c r="Q46" s="4"/>
      <c r="R46" s="4"/>
      <c r="S46" s="4"/>
      <c r="T46" s="4"/>
      <c r="U46" s="4"/>
      <c r="V46" s="4"/>
      <c r="W46" s="4"/>
      <c r="X46" s="4"/>
      <c r="Y46" s="4"/>
      <c r="Z46" s="4"/>
      <c r="AA46" s="4"/>
      <c r="AB46" s="4"/>
      <c r="AC46" s="4"/>
      <c r="AD46" s="4"/>
      <c r="AE46" s="4"/>
      <c r="AF46" s="4"/>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0:20" ht="30">
      <c r="J47" s="76"/>
      <c r="K47" s="76"/>
      <c r="N47" s="77"/>
      <c r="O47" s="78"/>
      <c r="P47" s="78"/>
      <c r="Q47" s="78"/>
      <c r="R47" s="78"/>
      <c r="S47" s="78"/>
      <c r="T47" s="78"/>
    </row>
    <row r="48" spans="10:20" ht="30">
      <c r="J48" s="76"/>
      <c r="K48" s="76"/>
      <c r="N48" s="77"/>
      <c r="O48" s="78"/>
      <c r="P48" s="78"/>
      <c r="Q48" s="78"/>
      <c r="R48" s="78"/>
      <c r="S48" s="78"/>
      <c r="T48" s="78"/>
    </row>
    <row r="49" spans="10:20" ht="30">
      <c r="J49" s="76"/>
      <c r="K49" s="76"/>
      <c r="N49" s="77"/>
      <c r="O49" s="78"/>
      <c r="P49" s="78"/>
      <c r="Q49" s="78"/>
      <c r="R49" s="78"/>
      <c r="S49" s="78"/>
      <c r="T49" s="78"/>
    </row>
    <row r="50" spans="10:20" ht="30">
      <c r="J50" s="76"/>
      <c r="K50" s="76"/>
      <c r="N50" s="77"/>
      <c r="O50" s="78"/>
      <c r="P50" s="78"/>
      <c r="Q50" s="78"/>
      <c r="R50" s="78"/>
      <c r="S50" s="78"/>
      <c r="T50" s="78"/>
    </row>
    <row r="51" spans="10:20" ht="30">
      <c r="J51" s="76"/>
      <c r="K51" s="76"/>
      <c r="N51" s="77"/>
      <c r="O51" s="78"/>
      <c r="P51" s="78"/>
      <c r="Q51" s="78"/>
      <c r="R51" s="78"/>
      <c r="S51" s="78"/>
      <c r="T51" s="78"/>
    </row>
    <row r="52" spans="10:20" ht="30">
      <c r="J52" s="76"/>
      <c r="K52" s="76"/>
      <c r="N52" s="77"/>
      <c r="O52" s="78"/>
      <c r="P52" s="78"/>
      <c r="Q52" s="78"/>
      <c r="R52" s="78"/>
      <c r="S52" s="78"/>
      <c r="T52" s="78"/>
    </row>
    <row r="53" spans="10:20" ht="30">
      <c r="J53" s="76"/>
      <c r="K53" s="76"/>
      <c r="N53" s="77"/>
      <c r="O53" s="78"/>
      <c r="P53" s="78"/>
      <c r="Q53" s="78"/>
      <c r="R53" s="78"/>
      <c r="S53" s="78"/>
      <c r="T53" s="78"/>
    </row>
    <row r="54" spans="1:255"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68" customFormat="1" ht="30">
      <c r="A76" s="74"/>
      <c r="B76" s="74"/>
      <c r="C76" s="74"/>
      <c r="D76" s="74"/>
      <c r="E76" s="74"/>
      <c r="F76" s="74"/>
      <c r="G76" s="74"/>
      <c r="H76" s="74"/>
      <c r="I76" s="74"/>
      <c r="J76" s="76"/>
      <c r="K76" s="76"/>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68" customFormat="1" ht="30">
      <c r="A77" s="74"/>
      <c r="B77" s="74"/>
      <c r="C77" s="74"/>
      <c r="D77" s="74"/>
      <c r="E77" s="74"/>
      <c r="F77" s="74"/>
      <c r="G77" s="74"/>
      <c r="H77" s="74"/>
      <c r="I77" s="74"/>
      <c r="J77" s="76"/>
      <c r="K77" s="76"/>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68" customFormat="1" ht="30">
      <c r="A88" s="74"/>
      <c r="B88" s="74"/>
      <c r="C88" s="74"/>
      <c r="D88" s="74"/>
      <c r="E88" s="74"/>
      <c r="F88" s="74"/>
      <c r="G88" s="74"/>
      <c r="H88" s="74"/>
      <c r="I88" s="74"/>
      <c r="J88" s="76"/>
      <c r="K88" s="79"/>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68" customFormat="1" ht="30">
      <c r="A166" s="74"/>
      <c r="B166" s="74"/>
      <c r="C166" s="74"/>
      <c r="D166" s="74"/>
      <c r="E166" s="74"/>
      <c r="F166" s="74"/>
      <c r="G166" s="74"/>
      <c r="H166" s="74"/>
      <c r="I166" s="74"/>
      <c r="J166" s="76"/>
      <c r="K166" s="76"/>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s="68" customFormat="1" ht="30">
      <c r="A167" s="74"/>
      <c r="B167" s="74"/>
      <c r="C167" s="74"/>
      <c r="D167" s="74"/>
      <c r="E167" s="74"/>
      <c r="F167" s="74"/>
      <c r="G167" s="74"/>
      <c r="H167" s="74"/>
      <c r="I167" s="74"/>
      <c r="J167" s="76"/>
      <c r="K167" s="76"/>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68" customFormat="1" ht="30">
      <c r="A168" s="74"/>
      <c r="B168" s="74"/>
      <c r="C168" s="74"/>
      <c r="D168" s="74"/>
      <c r="E168" s="74"/>
      <c r="F168" s="74"/>
      <c r="G168" s="74"/>
      <c r="H168" s="74"/>
      <c r="I168" s="74"/>
      <c r="J168" s="76"/>
      <c r="K168" s="76"/>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s="68" customFormat="1" ht="30">
      <c r="A169" s="74"/>
      <c r="B169" s="74"/>
      <c r="C169" s="74"/>
      <c r="D169" s="74"/>
      <c r="E169" s="74"/>
      <c r="F169" s="74"/>
      <c r="G169" s="74"/>
      <c r="H169" s="74"/>
      <c r="I169" s="74"/>
      <c r="J169" s="76"/>
      <c r="K169" s="76"/>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s="68" customFormat="1" ht="30">
      <c r="A170" s="74"/>
      <c r="B170" s="74"/>
      <c r="C170" s="74"/>
      <c r="D170" s="74"/>
      <c r="E170" s="74"/>
      <c r="F170" s="74"/>
      <c r="G170" s="74"/>
      <c r="H170" s="74"/>
      <c r="I170" s="74"/>
      <c r="J170" s="76"/>
      <c r="K170" s="76"/>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s="68" customFormat="1" ht="30">
      <c r="A171" s="74"/>
      <c r="B171" s="74"/>
      <c r="C171" s="74"/>
      <c r="D171" s="74"/>
      <c r="E171" s="74"/>
      <c r="F171" s="74"/>
      <c r="G171" s="74"/>
      <c r="H171" s="74"/>
      <c r="I171" s="74"/>
      <c r="J171" s="76"/>
      <c r="K171" s="76"/>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s="68" customFormat="1" ht="30">
      <c r="A172" s="74"/>
      <c r="B172" s="74"/>
      <c r="C172" s="74"/>
      <c r="D172" s="74"/>
      <c r="E172" s="74"/>
      <c r="F172" s="74"/>
      <c r="G172" s="74"/>
      <c r="H172" s="74"/>
      <c r="I172" s="74"/>
      <c r="J172" s="76"/>
      <c r="K172" s="76"/>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s="68" customFormat="1" ht="30">
      <c r="A173" s="74"/>
      <c r="B173" s="74"/>
      <c r="C173" s="74"/>
      <c r="D173" s="74"/>
      <c r="E173" s="74"/>
      <c r="F173" s="74"/>
      <c r="G173" s="74"/>
      <c r="H173" s="74"/>
      <c r="I173" s="74"/>
      <c r="J173" s="76"/>
      <c r="K173" s="76"/>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s="68" customFormat="1" ht="30">
      <c r="A174" s="74"/>
      <c r="B174" s="74"/>
      <c r="C174" s="74"/>
      <c r="D174" s="74"/>
      <c r="E174" s="74"/>
      <c r="F174" s="74"/>
      <c r="G174" s="74"/>
      <c r="H174" s="74"/>
      <c r="I174" s="74"/>
      <c r="J174" s="76"/>
      <c r="K174" s="76"/>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s="68" customFormat="1" ht="30">
      <c r="A175" s="74"/>
      <c r="B175" s="74"/>
      <c r="C175" s="74"/>
      <c r="D175" s="74"/>
      <c r="E175" s="74"/>
      <c r="F175" s="74"/>
      <c r="G175" s="74"/>
      <c r="H175" s="74"/>
      <c r="I175" s="74"/>
      <c r="J175" s="76"/>
      <c r="K175" s="76"/>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s="68" customFormat="1" ht="30">
      <c r="A176" s="74"/>
      <c r="B176" s="74"/>
      <c r="C176" s="74"/>
      <c r="D176" s="74"/>
      <c r="E176" s="74"/>
      <c r="F176" s="74"/>
      <c r="G176" s="74"/>
      <c r="H176" s="74"/>
      <c r="I176" s="74"/>
      <c r="J176" s="76"/>
      <c r="K176" s="76"/>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s="68" customFormat="1" ht="30">
      <c r="A177" s="74"/>
      <c r="B177" s="74"/>
      <c r="C177" s="74"/>
      <c r="D177" s="74"/>
      <c r="E177" s="74"/>
      <c r="F177" s="74"/>
      <c r="G177" s="74"/>
      <c r="H177" s="74"/>
      <c r="I177" s="74"/>
      <c r="J177" s="76"/>
      <c r="K177" s="76"/>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s="68" customFormat="1" ht="12.75">
      <c r="A207" s="74"/>
      <c r="B207" s="74"/>
      <c r="C207" s="74"/>
      <c r="D207" s="74"/>
      <c r="E207" s="74"/>
      <c r="F207" s="74"/>
      <c r="G207" s="74"/>
      <c r="H207" s="74"/>
      <c r="I207" s="74"/>
      <c r="J207" s="74"/>
      <c r="K207" s="74"/>
      <c r="L207" s="74"/>
      <c r="M207" s="75"/>
      <c r="N207" s="77"/>
      <c r="O207" s="78"/>
      <c r="P207" s="78"/>
      <c r="Q207" s="78"/>
      <c r="R207" s="78"/>
      <c r="S207" s="78"/>
      <c r="T207" s="78"/>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row r="208" spans="1:255" s="68" customFormat="1" ht="12.75">
      <c r="A208" s="74"/>
      <c r="B208" s="74"/>
      <c r="C208" s="74"/>
      <c r="D208" s="74"/>
      <c r="E208" s="74"/>
      <c r="F208" s="74"/>
      <c r="G208" s="74"/>
      <c r="H208" s="74"/>
      <c r="I208" s="74"/>
      <c r="J208" s="74"/>
      <c r="K208" s="74"/>
      <c r="L208" s="74"/>
      <c r="M208" s="75"/>
      <c r="N208" s="77"/>
      <c r="O208" s="78"/>
      <c r="P208" s="78"/>
      <c r="Q208" s="78"/>
      <c r="R208" s="78"/>
      <c r="S208" s="78"/>
      <c r="T208" s="78"/>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row>
    <row r="209" spans="1:255" s="68" customFormat="1" ht="12.75">
      <c r="A209" s="74"/>
      <c r="B209" s="74"/>
      <c r="C209" s="74"/>
      <c r="D209" s="74"/>
      <c r="E209" s="74"/>
      <c r="F209" s="74"/>
      <c r="G209" s="74"/>
      <c r="H209" s="74"/>
      <c r="I209" s="74"/>
      <c r="J209" s="74"/>
      <c r="K209" s="74"/>
      <c r="L209" s="74"/>
      <c r="M209" s="75"/>
      <c r="N209" s="77"/>
      <c r="O209" s="78"/>
      <c r="P209" s="78"/>
      <c r="Q209" s="78"/>
      <c r="R209" s="78"/>
      <c r="S209" s="78"/>
      <c r="T209" s="78"/>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row>
    <row r="210" spans="1:255" s="68" customFormat="1" ht="12.75">
      <c r="A210" s="74"/>
      <c r="B210" s="74"/>
      <c r="C210" s="74"/>
      <c r="D210" s="74"/>
      <c r="E210" s="74"/>
      <c r="F210" s="74"/>
      <c r="G210" s="74"/>
      <c r="H210" s="74"/>
      <c r="I210" s="74"/>
      <c r="J210" s="74"/>
      <c r="K210" s="74"/>
      <c r="L210" s="74"/>
      <c r="M210" s="75"/>
      <c r="N210" s="77"/>
      <c r="O210" s="78"/>
      <c r="P210" s="78"/>
      <c r="Q210" s="78"/>
      <c r="R210" s="78"/>
      <c r="S210" s="78"/>
      <c r="T210" s="78"/>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row>
    <row r="211" spans="1:255" s="68" customFormat="1" ht="12.75">
      <c r="A211" s="74"/>
      <c r="B211" s="74"/>
      <c r="C211" s="74"/>
      <c r="D211" s="74"/>
      <c r="E211" s="74"/>
      <c r="F211" s="74"/>
      <c r="G211" s="74"/>
      <c r="H211" s="74"/>
      <c r="I211" s="74"/>
      <c r="J211" s="74"/>
      <c r="K211" s="74"/>
      <c r="L211" s="74"/>
      <c r="M211" s="75"/>
      <c r="N211" s="77"/>
      <c r="O211" s="78"/>
      <c r="P211" s="78"/>
      <c r="Q211" s="78"/>
      <c r="R211" s="78"/>
      <c r="S211" s="78"/>
      <c r="T211" s="78"/>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row>
    <row r="212" spans="1:255" s="68" customFormat="1" ht="12.75">
      <c r="A212" s="74"/>
      <c r="B212" s="74"/>
      <c r="C212" s="74"/>
      <c r="D212" s="74"/>
      <c r="E212" s="74"/>
      <c r="F212" s="74"/>
      <c r="G212" s="74"/>
      <c r="H212" s="74"/>
      <c r="I212" s="74"/>
      <c r="J212" s="74"/>
      <c r="K212" s="74"/>
      <c r="L212" s="74"/>
      <c r="M212" s="75"/>
      <c r="N212" s="77"/>
      <c r="O212" s="78"/>
      <c r="P212" s="78"/>
      <c r="Q212" s="78"/>
      <c r="R212" s="78"/>
      <c r="S212" s="78"/>
      <c r="T212" s="78"/>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row>
    <row r="213" spans="1:255" s="68" customFormat="1" ht="12.75">
      <c r="A213" s="74"/>
      <c r="B213" s="74"/>
      <c r="C213" s="74"/>
      <c r="D213" s="74"/>
      <c r="E213" s="74"/>
      <c r="F213" s="74"/>
      <c r="G213" s="74"/>
      <c r="H213" s="74"/>
      <c r="I213" s="74"/>
      <c r="J213" s="74"/>
      <c r="K213" s="74"/>
      <c r="L213" s="74"/>
      <c r="M213" s="75"/>
      <c r="N213" s="77"/>
      <c r="O213" s="78"/>
      <c r="P213" s="78"/>
      <c r="Q213" s="78"/>
      <c r="R213" s="78"/>
      <c r="S213" s="78"/>
      <c r="T213" s="78"/>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row>
    <row r="214" spans="1:255" s="68" customFormat="1" ht="12.75">
      <c r="A214" s="74"/>
      <c r="B214" s="74"/>
      <c r="C214" s="74"/>
      <c r="D214" s="74"/>
      <c r="E214" s="74"/>
      <c r="F214" s="74"/>
      <c r="G214" s="74"/>
      <c r="H214" s="74"/>
      <c r="I214" s="74"/>
      <c r="J214" s="74"/>
      <c r="K214" s="74"/>
      <c r="L214" s="74"/>
      <c r="M214" s="75"/>
      <c r="N214" s="77"/>
      <c r="O214" s="78"/>
      <c r="P214" s="78"/>
      <c r="Q214" s="78"/>
      <c r="R214" s="78"/>
      <c r="S214" s="78"/>
      <c r="T214" s="78"/>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row>
    <row r="215" spans="1:255" s="68" customFormat="1" ht="12.75">
      <c r="A215" s="74"/>
      <c r="B215" s="74"/>
      <c r="C215" s="74"/>
      <c r="D215" s="74"/>
      <c r="E215" s="74"/>
      <c r="F215" s="74"/>
      <c r="G215" s="74"/>
      <c r="H215" s="74"/>
      <c r="I215" s="74"/>
      <c r="J215" s="74"/>
      <c r="K215" s="74"/>
      <c r="L215" s="74"/>
      <c r="M215" s="75"/>
      <c r="N215" s="77"/>
      <c r="O215" s="78"/>
      <c r="P215" s="78"/>
      <c r="Q215" s="78"/>
      <c r="R215" s="78"/>
      <c r="S215" s="78"/>
      <c r="T215" s="78"/>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row>
    <row r="216" spans="1:255" s="68" customFormat="1" ht="12.75">
      <c r="A216" s="74"/>
      <c r="B216" s="74"/>
      <c r="C216" s="74"/>
      <c r="D216" s="74"/>
      <c r="E216" s="74"/>
      <c r="F216" s="74"/>
      <c r="G216" s="74"/>
      <c r="H216" s="74"/>
      <c r="I216" s="74"/>
      <c r="J216" s="74"/>
      <c r="K216" s="74"/>
      <c r="L216" s="74"/>
      <c r="M216" s="75"/>
      <c r="N216" s="77"/>
      <c r="O216" s="78"/>
      <c r="P216" s="78"/>
      <c r="Q216" s="78"/>
      <c r="R216" s="78"/>
      <c r="S216" s="78"/>
      <c r="T216" s="78"/>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row>
    <row r="217" spans="1:255" s="68" customFormat="1" ht="12.75">
      <c r="A217" s="74"/>
      <c r="B217" s="74"/>
      <c r="C217" s="74"/>
      <c r="D217" s="74"/>
      <c r="E217" s="74"/>
      <c r="F217" s="74"/>
      <c r="G217" s="74"/>
      <c r="H217" s="74"/>
      <c r="I217" s="74"/>
      <c r="J217" s="74"/>
      <c r="K217" s="74"/>
      <c r="L217" s="74"/>
      <c r="M217" s="75"/>
      <c r="N217" s="77"/>
      <c r="O217" s="78"/>
      <c r="P217" s="78"/>
      <c r="Q217" s="78"/>
      <c r="R217" s="78"/>
      <c r="S217" s="78"/>
      <c r="T217" s="78"/>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row>
    <row r="218" spans="1:255" s="68" customFormat="1" ht="12.75">
      <c r="A218" s="74"/>
      <c r="B218" s="74"/>
      <c r="C218" s="74"/>
      <c r="D218" s="74"/>
      <c r="E218" s="74"/>
      <c r="F218" s="74"/>
      <c r="G218" s="74"/>
      <c r="H218" s="74"/>
      <c r="I218" s="74"/>
      <c r="J218" s="74"/>
      <c r="K218" s="74"/>
      <c r="L218" s="74"/>
      <c r="M218" s="75"/>
      <c r="N218" s="77"/>
      <c r="O218" s="78"/>
      <c r="P218" s="78"/>
      <c r="Q218" s="78"/>
      <c r="R218" s="78"/>
      <c r="S218" s="78"/>
      <c r="T218" s="78"/>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row>
  </sheetData>
  <mergeCells count="30">
    <mergeCell ref="H1:L1"/>
    <mergeCell ref="H2:H3"/>
    <mergeCell ref="C4:D4"/>
    <mergeCell ref="E4:H4"/>
    <mergeCell ref="C5:D5"/>
    <mergeCell ref="E5:H5"/>
    <mergeCell ref="I5:J5"/>
    <mergeCell ref="G7:J8"/>
    <mergeCell ref="K7:K8"/>
    <mergeCell ref="L7:L8"/>
    <mergeCell ref="O7:S7"/>
    <mergeCell ref="G14:J15"/>
    <mergeCell ref="K14:K15"/>
    <mergeCell ref="L14:L15"/>
    <mergeCell ref="K34:L34"/>
    <mergeCell ref="A35:L35"/>
    <mergeCell ref="A21:B22"/>
    <mergeCell ref="G21:J22"/>
    <mergeCell ref="K21:K22"/>
    <mergeCell ref="L21:L22"/>
    <mergeCell ref="A32:B34"/>
    <mergeCell ref="C32:D32"/>
    <mergeCell ref="K32:L32"/>
    <mergeCell ref="G33:I33"/>
    <mergeCell ref="K33:L33"/>
    <mergeCell ref="G34:I34"/>
    <mergeCell ref="F24:H24"/>
    <mergeCell ref="F25:H25"/>
    <mergeCell ref="F29:H29"/>
    <mergeCell ref="J25:L25"/>
  </mergeCells>
  <conditionalFormatting sqref="A9:A13 A16:A20">
    <cfRule type="cellIs" priority="2" dxfId="20" operator="greaterThan" stopIfTrue="1">
      <formula>0</formula>
    </cfRule>
  </conditionalFormatting>
  <conditionalFormatting sqref="K3:K4 E4:H6 G32 G33:I33">
    <cfRule type="cellIs" priority="1" dxfId="19" operator="equal" stopIfTrue="1">
      <formula>0</formula>
    </cfRule>
  </conditionalFormatting>
  <conditionalFormatting sqref="S10">
    <cfRule type="expression" priority="4" dxfId="15" stopIfTrue="1">
      <formula>$S$10&lt;&gt;$T$9</formula>
    </cfRule>
  </conditionalFormatting>
  <conditionalFormatting sqref="T9">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5680-ACD6-497B-92D2-127798ECCE42}">
  <dimension ref="A1:M39"/>
  <sheetViews>
    <sheetView workbookViewId="0" topLeftCell="A10">
      <selection activeCell="N27" sqref="N27"/>
    </sheetView>
  </sheetViews>
  <sheetFormatPr defaultColWidth="9.140625" defaultRowHeight="12.75"/>
  <cols>
    <col min="1" max="1" width="10.8515625" style="172" customWidth="1"/>
    <col min="2" max="2" width="11.421875" style="172" customWidth="1"/>
    <col min="3" max="3" width="10.57421875" style="172" customWidth="1"/>
    <col min="4" max="4" width="12.00390625" style="172" customWidth="1"/>
    <col min="5" max="5" width="3.7109375" style="172" customWidth="1"/>
    <col min="6" max="6" width="11.00390625" style="172" customWidth="1"/>
    <col min="7" max="7" width="9.28125" style="172" customWidth="1"/>
    <col min="8" max="8" width="9.140625" style="172" customWidth="1"/>
    <col min="9" max="9" width="11.8515625" style="172" customWidth="1"/>
    <col min="10" max="10" width="11.57421875" style="172" customWidth="1"/>
    <col min="11" max="11" width="12.57421875" style="172" customWidth="1"/>
    <col min="12" max="12" width="16.7109375" style="172" customWidth="1"/>
    <col min="13" max="256" width="9.140625" style="172" customWidth="1"/>
    <col min="257" max="257" width="10.8515625" style="172" customWidth="1"/>
    <col min="258" max="258" width="11.421875" style="172" customWidth="1"/>
    <col min="259" max="259" width="10.57421875" style="172" customWidth="1"/>
    <col min="260" max="260" width="12.00390625" style="172" customWidth="1"/>
    <col min="261" max="261" width="3.7109375" style="172" customWidth="1"/>
    <col min="262" max="262" width="11.00390625" style="172" customWidth="1"/>
    <col min="263" max="263" width="7.00390625" style="172" customWidth="1"/>
    <col min="264" max="264" width="9.140625" style="172" customWidth="1"/>
    <col min="265" max="265" width="11.8515625" style="172" customWidth="1"/>
    <col min="266" max="266" width="11.57421875" style="172" customWidth="1"/>
    <col min="267" max="267" width="12.57421875" style="172" customWidth="1"/>
    <col min="268" max="268" width="13.28125" style="172" customWidth="1"/>
    <col min="269" max="512" width="9.140625" style="172" customWidth="1"/>
    <col min="513" max="513" width="10.8515625" style="172" customWidth="1"/>
    <col min="514" max="514" width="11.421875" style="172" customWidth="1"/>
    <col min="515" max="515" width="10.57421875" style="172" customWidth="1"/>
    <col min="516" max="516" width="12.00390625" style="172" customWidth="1"/>
    <col min="517" max="517" width="3.7109375" style="172" customWidth="1"/>
    <col min="518" max="518" width="11.00390625" style="172" customWidth="1"/>
    <col min="519" max="519" width="7.00390625" style="172" customWidth="1"/>
    <col min="520" max="520" width="9.140625" style="172" customWidth="1"/>
    <col min="521" max="521" width="11.8515625" style="172" customWidth="1"/>
    <col min="522" max="522" width="11.57421875" style="172" customWidth="1"/>
    <col min="523" max="523" width="12.57421875" style="172" customWidth="1"/>
    <col min="524" max="524" width="13.28125" style="172" customWidth="1"/>
    <col min="525" max="768" width="9.140625" style="172" customWidth="1"/>
    <col min="769" max="769" width="10.8515625" style="172" customWidth="1"/>
    <col min="770" max="770" width="11.421875" style="172" customWidth="1"/>
    <col min="771" max="771" width="10.57421875" style="172" customWidth="1"/>
    <col min="772" max="772" width="12.00390625" style="172" customWidth="1"/>
    <col min="773" max="773" width="3.7109375" style="172" customWidth="1"/>
    <col min="774" max="774" width="11.00390625" style="172" customWidth="1"/>
    <col min="775" max="775" width="7.00390625" style="172" customWidth="1"/>
    <col min="776" max="776" width="9.140625" style="172" customWidth="1"/>
    <col min="777" max="777" width="11.8515625" style="172" customWidth="1"/>
    <col min="778" max="778" width="11.57421875" style="172" customWidth="1"/>
    <col min="779" max="779" width="12.57421875" style="172" customWidth="1"/>
    <col min="780" max="780" width="13.28125" style="172" customWidth="1"/>
    <col min="781" max="1024" width="9.140625" style="172" customWidth="1"/>
    <col min="1025" max="1025" width="10.8515625" style="172" customWidth="1"/>
    <col min="1026" max="1026" width="11.421875" style="172" customWidth="1"/>
    <col min="1027" max="1027" width="10.57421875" style="172" customWidth="1"/>
    <col min="1028" max="1028" width="12.00390625" style="172" customWidth="1"/>
    <col min="1029" max="1029" width="3.7109375" style="172" customWidth="1"/>
    <col min="1030" max="1030" width="11.00390625" style="172" customWidth="1"/>
    <col min="1031" max="1031" width="7.00390625" style="172" customWidth="1"/>
    <col min="1032" max="1032" width="9.140625" style="172" customWidth="1"/>
    <col min="1033" max="1033" width="11.8515625" style="172" customWidth="1"/>
    <col min="1034" max="1034" width="11.57421875" style="172" customWidth="1"/>
    <col min="1035" max="1035" width="12.57421875" style="172" customWidth="1"/>
    <col min="1036" max="1036" width="13.28125" style="172" customWidth="1"/>
    <col min="1037" max="1280" width="9.140625" style="172" customWidth="1"/>
    <col min="1281" max="1281" width="10.8515625" style="172" customWidth="1"/>
    <col min="1282" max="1282" width="11.421875" style="172" customWidth="1"/>
    <col min="1283" max="1283" width="10.57421875" style="172" customWidth="1"/>
    <col min="1284" max="1284" width="12.00390625" style="172" customWidth="1"/>
    <col min="1285" max="1285" width="3.7109375" style="172" customWidth="1"/>
    <col min="1286" max="1286" width="11.00390625" style="172" customWidth="1"/>
    <col min="1287" max="1287" width="7.00390625" style="172" customWidth="1"/>
    <col min="1288" max="1288" width="9.140625" style="172" customWidth="1"/>
    <col min="1289" max="1289" width="11.8515625" style="172" customWidth="1"/>
    <col min="1290" max="1290" width="11.57421875" style="172" customWidth="1"/>
    <col min="1291" max="1291" width="12.57421875" style="172" customWidth="1"/>
    <col min="1292" max="1292" width="13.28125" style="172" customWidth="1"/>
    <col min="1293" max="1536" width="9.140625" style="172" customWidth="1"/>
    <col min="1537" max="1537" width="10.8515625" style="172" customWidth="1"/>
    <col min="1538" max="1538" width="11.421875" style="172" customWidth="1"/>
    <col min="1539" max="1539" width="10.57421875" style="172" customWidth="1"/>
    <col min="1540" max="1540" width="12.00390625" style="172" customWidth="1"/>
    <col min="1541" max="1541" width="3.7109375" style="172" customWidth="1"/>
    <col min="1542" max="1542" width="11.00390625" style="172" customWidth="1"/>
    <col min="1543" max="1543" width="7.00390625" style="172" customWidth="1"/>
    <col min="1544" max="1544" width="9.140625" style="172" customWidth="1"/>
    <col min="1545" max="1545" width="11.8515625" style="172" customWidth="1"/>
    <col min="1546" max="1546" width="11.57421875" style="172" customWidth="1"/>
    <col min="1547" max="1547" width="12.57421875" style="172" customWidth="1"/>
    <col min="1548" max="1548" width="13.28125" style="172" customWidth="1"/>
    <col min="1549" max="1792" width="9.140625" style="172" customWidth="1"/>
    <col min="1793" max="1793" width="10.8515625" style="172" customWidth="1"/>
    <col min="1794" max="1794" width="11.421875" style="172" customWidth="1"/>
    <col min="1795" max="1795" width="10.57421875" style="172" customWidth="1"/>
    <col min="1796" max="1796" width="12.00390625" style="172" customWidth="1"/>
    <col min="1797" max="1797" width="3.7109375" style="172" customWidth="1"/>
    <col min="1798" max="1798" width="11.00390625" style="172" customWidth="1"/>
    <col min="1799" max="1799" width="7.00390625" style="172" customWidth="1"/>
    <col min="1800" max="1800" width="9.140625" style="172" customWidth="1"/>
    <col min="1801" max="1801" width="11.8515625" style="172" customWidth="1"/>
    <col min="1802" max="1802" width="11.57421875" style="172" customWidth="1"/>
    <col min="1803" max="1803" width="12.57421875" style="172" customWidth="1"/>
    <col min="1804" max="1804" width="13.28125" style="172" customWidth="1"/>
    <col min="1805" max="2048" width="9.140625" style="172" customWidth="1"/>
    <col min="2049" max="2049" width="10.8515625" style="172" customWidth="1"/>
    <col min="2050" max="2050" width="11.421875" style="172" customWidth="1"/>
    <col min="2051" max="2051" width="10.57421875" style="172" customWidth="1"/>
    <col min="2052" max="2052" width="12.00390625" style="172" customWidth="1"/>
    <col min="2053" max="2053" width="3.7109375" style="172" customWidth="1"/>
    <col min="2054" max="2054" width="11.00390625" style="172" customWidth="1"/>
    <col min="2055" max="2055" width="7.00390625" style="172" customWidth="1"/>
    <col min="2056" max="2056" width="9.140625" style="172" customWidth="1"/>
    <col min="2057" max="2057" width="11.8515625" style="172" customWidth="1"/>
    <col min="2058" max="2058" width="11.57421875" style="172" customWidth="1"/>
    <col min="2059" max="2059" width="12.57421875" style="172" customWidth="1"/>
    <col min="2060" max="2060" width="13.28125" style="172" customWidth="1"/>
    <col min="2061" max="2304" width="9.140625" style="172" customWidth="1"/>
    <col min="2305" max="2305" width="10.8515625" style="172" customWidth="1"/>
    <col min="2306" max="2306" width="11.421875" style="172" customWidth="1"/>
    <col min="2307" max="2307" width="10.57421875" style="172" customWidth="1"/>
    <col min="2308" max="2308" width="12.00390625" style="172" customWidth="1"/>
    <col min="2309" max="2309" width="3.7109375" style="172" customWidth="1"/>
    <col min="2310" max="2310" width="11.00390625" style="172" customWidth="1"/>
    <col min="2311" max="2311" width="7.00390625" style="172" customWidth="1"/>
    <col min="2312" max="2312" width="9.140625" style="172" customWidth="1"/>
    <col min="2313" max="2313" width="11.8515625" style="172" customWidth="1"/>
    <col min="2314" max="2314" width="11.57421875" style="172" customWidth="1"/>
    <col min="2315" max="2315" width="12.57421875" style="172" customWidth="1"/>
    <col min="2316" max="2316" width="13.28125" style="172" customWidth="1"/>
    <col min="2317" max="2560" width="9.140625" style="172" customWidth="1"/>
    <col min="2561" max="2561" width="10.8515625" style="172" customWidth="1"/>
    <col min="2562" max="2562" width="11.421875" style="172" customWidth="1"/>
    <col min="2563" max="2563" width="10.57421875" style="172" customWidth="1"/>
    <col min="2564" max="2564" width="12.00390625" style="172" customWidth="1"/>
    <col min="2565" max="2565" width="3.7109375" style="172" customWidth="1"/>
    <col min="2566" max="2566" width="11.00390625" style="172" customWidth="1"/>
    <col min="2567" max="2567" width="7.00390625" style="172" customWidth="1"/>
    <col min="2568" max="2568" width="9.140625" style="172" customWidth="1"/>
    <col min="2569" max="2569" width="11.8515625" style="172" customWidth="1"/>
    <col min="2570" max="2570" width="11.57421875" style="172" customWidth="1"/>
    <col min="2571" max="2571" width="12.57421875" style="172" customWidth="1"/>
    <col min="2572" max="2572" width="13.28125" style="172" customWidth="1"/>
    <col min="2573" max="2816" width="9.140625" style="172" customWidth="1"/>
    <col min="2817" max="2817" width="10.8515625" style="172" customWidth="1"/>
    <col min="2818" max="2818" width="11.421875" style="172" customWidth="1"/>
    <col min="2819" max="2819" width="10.57421875" style="172" customWidth="1"/>
    <col min="2820" max="2820" width="12.00390625" style="172" customWidth="1"/>
    <col min="2821" max="2821" width="3.7109375" style="172" customWidth="1"/>
    <col min="2822" max="2822" width="11.00390625" style="172" customWidth="1"/>
    <col min="2823" max="2823" width="7.00390625" style="172" customWidth="1"/>
    <col min="2824" max="2824" width="9.140625" style="172" customWidth="1"/>
    <col min="2825" max="2825" width="11.8515625" style="172" customWidth="1"/>
    <col min="2826" max="2826" width="11.57421875" style="172" customWidth="1"/>
    <col min="2827" max="2827" width="12.57421875" style="172" customWidth="1"/>
    <col min="2828" max="2828" width="13.28125" style="172" customWidth="1"/>
    <col min="2829" max="3072" width="9.140625" style="172" customWidth="1"/>
    <col min="3073" max="3073" width="10.8515625" style="172" customWidth="1"/>
    <col min="3074" max="3074" width="11.421875" style="172" customWidth="1"/>
    <col min="3075" max="3075" width="10.57421875" style="172" customWidth="1"/>
    <col min="3076" max="3076" width="12.00390625" style="172" customWidth="1"/>
    <col min="3077" max="3077" width="3.7109375" style="172" customWidth="1"/>
    <col min="3078" max="3078" width="11.00390625" style="172" customWidth="1"/>
    <col min="3079" max="3079" width="7.00390625" style="172" customWidth="1"/>
    <col min="3080" max="3080" width="9.140625" style="172" customWidth="1"/>
    <col min="3081" max="3081" width="11.8515625" style="172" customWidth="1"/>
    <col min="3082" max="3082" width="11.57421875" style="172" customWidth="1"/>
    <col min="3083" max="3083" width="12.57421875" style="172" customWidth="1"/>
    <col min="3084" max="3084" width="13.28125" style="172" customWidth="1"/>
    <col min="3085" max="3328" width="9.140625" style="172" customWidth="1"/>
    <col min="3329" max="3329" width="10.8515625" style="172" customWidth="1"/>
    <col min="3330" max="3330" width="11.421875" style="172" customWidth="1"/>
    <col min="3331" max="3331" width="10.57421875" style="172" customWidth="1"/>
    <col min="3332" max="3332" width="12.00390625" style="172" customWidth="1"/>
    <col min="3333" max="3333" width="3.7109375" style="172" customWidth="1"/>
    <col min="3334" max="3334" width="11.00390625" style="172" customWidth="1"/>
    <col min="3335" max="3335" width="7.00390625" style="172" customWidth="1"/>
    <col min="3336" max="3336" width="9.140625" style="172" customWidth="1"/>
    <col min="3337" max="3337" width="11.8515625" style="172" customWidth="1"/>
    <col min="3338" max="3338" width="11.57421875" style="172" customWidth="1"/>
    <col min="3339" max="3339" width="12.57421875" style="172" customWidth="1"/>
    <col min="3340" max="3340" width="13.28125" style="172" customWidth="1"/>
    <col min="3341" max="3584" width="9.140625" style="172" customWidth="1"/>
    <col min="3585" max="3585" width="10.8515625" style="172" customWidth="1"/>
    <col min="3586" max="3586" width="11.421875" style="172" customWidth="1"/>
    <col min="3587" max="3587" width="10.57421875" style="172" customWidth="1"/>
    <col min="3588" max="3588" width="12.00390625" style="172" customWidth="1"/>
    <col min="3589" max="3589" width="3.7109375" style="172" customWidth="1"/>
    <col min="3590" max="3590" width="11.00390625" style="172" customWidth="1"/>
    <col min="3591" max="3591" width="7.00390625" style="172" customWidth="1"/>
    <col min="3592" max="3592" width="9.140625" style="172" customWidth="1"/>
    <col min="3593" max="3593" width="11.8515625" style="172" customWidth="1"/>
    <col min="3594" max="3594" width="11.57421875" style="172" customWidth="1"/>
    <col min="3595" max="3595" width="12.57421875" style="172" customWidth="1"/>
    <col min="3596" max="3596" width="13.28125" style="172" customWidth="1"/>
    <col min="3597" max="3840" width="9.140625" style="172" customWidth="1"/>
    <col min="3841" max="3841" width="10.8515625" style="172" customWidth="1"/>
    <col min="3842" max="3842" width="11.421875" style="172" customWidth="1"/>
    <col min="3843" max="3843" width="10.57421875" style="172" customWidth="1"/>
    <col min="3844" max="3844" width="12.00390625" style="172" customWidth="1"/>
    <col min="3845" max="3845" width="3.7109375" style="172" customWidth="1"/>
    <col min="3846" max="3846" width="11.00390625" style="172" customWidth="1"/>
    <col min="3847" max="3847" width="7.00390625" style="172" customWidth="1"/>
    <col min="3848" max="3848" width="9.140625" style="172" customWidth="1"/>
    <col min="3849" max="3849" width="11.8515625" style="172" customWidth="1"/>
    <col min="3850" max="3850" width="11.57421875" style="172" customWidth="1"/>
    <col min="3851" max="3851" width="12.57421875" style="172" customWidth="1"/>
    <col min="3852" max="3852" width="13.28125" style="172" customWidth="1"/>
    <col min="3853" max="4096" width="9.140625" style="172" customWidth="1"/>
    <col min="4097" max="4097" width="10.8515625" style="172" customWidth="1"/>
    <col min="4098" max="4098" width="11.421875" style="172" customWidth="1"/>
    <col min="4099" max="4099" width="10.57421875" style="172" customWidth="1"/>
    <col min="4100" max="4100" width="12.00390625" style="172" customWidth="1"/>
    <col min="4101" max="4101" width="3.7109375" style="172" customWidth="1"/>
    <col min="4102" max="4102" width="11.00390625" style="172" customWidth="1"/>
    <col min="4103" max="4103" width="7.00390625" style="172" customWidth="1"/>
    <col min="4104" max="4104" width="9.140625" style="172" customWidth="1"/>
    <col min="4105" max="4105" width="11.8515625" style="172" customWidth="1"/>
    <col min="4106" max="4106" width="11.57421875" style="172" customWidth="1"/>
    <col min="4107" max="4107" width="12.57421875" style="172" customWidth="1"/>
    <col min="4108" max="4108" width="13.28125" style="172" customWidth="1"/>
    <col min="4109" max="4352" width="9.140625" style="172" customWidth="1"/>
    <col min="4353" max="4353" width="10.8515625" style="172" customWidth="1"/>
    <col min="4354" max="4354" width="11.421875" style="172" customWidth="1"/>
    <col min="4355" max="4355" width="10.57421875" style="172" customWidth="1"/>
    <col min="4356" max="4356" width="12.00390625" style="172" customWidth="1"/>
    <col min="4357" max="4357" width="3.7109375" style="172" customWidth="1"/>
    <col min="4358" max="4358" width="11.00390625" style="172" customWidth="1"/>
    <col min="4359" max="4359" width="7.00390625" style="172" customWidth="1"/>
    <col min="4360" max="4360" width="9.140625" style="172" customWidth="1"/>
    <col min="4361" max="4361" width="11.8515625" style="172" customWidth="1"/>
    <col min="4362" max="4362" width="11.57421875" style="172" customWidth="1"/>
    <col min="4363" max="4363" width="12.57421875" style="172" customWidth="1"/>
    <col min="4364" max="4364" width="13.28125" style="172" customWidth="1"/>
    <col min="4365" max="4608" width="9.140625" style="172" customWidth="1"/>
    <col min="4609" max="4609" width="10.8515625" style="172" customWidth="1"/>
    <col min="4610" max="4610" width="11.421875" style="172" customWidth="1"/>
    <col min="4611" max="4611" width="10.57421875" style="172" customWidth="1"/>
    <col min="4612" max="4612" width="12.00390625" style="172" customWidth="1"/>
    <col min="4613" max="4613" width="3.7109375" style="172" customWidth="1"/>
    <col min="4614" max="4614" width="11.00390625" style="172" customWidth="1"/>
    <col min="4615" max="4615" width="7.00390625" style="172" customWidth="1"/>
    <col min="4616" max="4616" width="9.140625" style="172" customWidth="1"/>
    <col min="4617" max="4617" width="11.8515625" style="172" customWidth="1"/>
    <col min="4618" max="4618" width="11.57421875" style="172" customWidth="1"/>
    <col min="4619" max="4619" width="12.57421875" style="172" customWidth="1"/>
    <col min="4620" max="4620" width="13.28125" style="172" customWidth="1"/>
    <col min="4621" max="4864" width="9.140625" style="172" customWidth="1"/>
    <col min="4865" max="4865" width="10.8515625" style="172" customWidth="1"/>
    <col min="4866" max="4866" width="11.421875" style="172" customWidth="1"/>
    <col min="4867" max="4867" width="10.57421875" style="172" customWidth="1"/>
    <col min="4868" max="4868" width="12.00390625" style="172" customWidth="1"/>
    <col min="4869" max="4869" width="3.7109375" style="172" customWidth="1"/>
    <col min="4870" max="4870" width="11.00390625" style="172" customWidth="1"/>
    <col min="4871" max="4871" width="7.00390625" style="172" customWidth="1"/>
    <col min="4872" max="4872" width="9.140625" style="172" customWidth="1"/>
    <col min="4873" max="4873" width="11.8515625" style="172" customWidth="1"/>
    <col min="4874" max="4874" width="11.57421875" style="172" customWidth="1"/>
    <col min="4875" max="4875" width="12.57421875" style="172" customWidth="1"/>
    <col min="4876" max="4876" width="13.28125" style="172" customWidth="1"/>
    <col min="4877" max="5120" width="9.140625" style="172" customWidth="1"/>
    <col min="5121" max="5121" width="10.8515625" style="172" customWidth="1"/>
    <col min="5122" max="5122" width="11.421875" style="172" customWidth="1"/>
    <col min="5123" max="5123" width="10.57421875" style="172" customWidth="1"/>
    <col min="5124" max="5124" width="12.00390625" style="172" customWidth="1"/>
    <col min="5125" max="5125" width="3.7109375" style="172" customWidth="1"/>
    <col min="5126" max="5126" width="11.00390625" style="172" customWidth="1"/>
    <col min="5127" max="5127" width="7.00390625" style="172" customWidth="1"/>
    <col min="5128" max="5128" width="9.140625" style="172" customWidth="1"/>
    <col min="5129" max="5129" width="11.8515625" style="172" customWidth="1"/>
    <col min="5130" max="5130" width="11.57421875" style="172" customWidth="1"/>
    <col min="5131" max="5131" width="12.57421875" style="172" customWidth="1"/>
    <col min="5132" max="5132" width="13.28125" style="172" customWidth="1"/>
    <col min="5133" max="5376" width="9.140625" style="172" customWidth="1"/>
    <col min="5377" max="5377" width="10.8515625" style="172" customWidth="1"/>
    <col min="5378" max="5378" width="11.421875" style="172" customWidth="1"/>
    <col min="5379" max="5379" width="10.57421875" style="172" customWidth="1"/>
    <col min="5380" max="5380" width="12.00390625" style="172" customWidth="1"/>
    <col min="5381" max="5381" width="3.7109375" style="172" customWidth="1"/>
    <col min="5382" max="5382" width="11.00390625" style="172" customWidth="1"/>
    <col min="5383" max="5383" width="7.00390625" style="172" customWidth="1"/>
    <col min="5384" max="5384" width="9.140625" style="172" customWidth="1"/>
    <col min="5385" max="5385" width="11.8515625" style="172" customWidth="1"/>
    <col min="5386" max="5386" width="11.57421875" style="172" customWidth="1"/>
    <col min="5387" max="5387" width="12.57421875" style="172" customWidth="1"/>
    <col min="5388" max="5388" width="13.28125" style="172" customWidth="1"/>
    <col min="5389" max="5632" width="9.140625" style="172" customWidth="1"/>
    <col min="5633" max="5633" width="10.8515625" style="172" customWidth="1"/>
    <col min="5634" max="5634" width="11.421875" style="172" customWidth="1"/>
    <col min="5635" max="5635" width="10.57421875" style="172" customWidth="1"/>
    <col min="5636" max="5636" width="12.00390625" style="172" customWidth="1"/>
    <col min="5637" max="5637" width="3.7109375" style="172" customWidth="1"/>
    <col min="5638" max="5638" width="11.00390625" style="172" customWidth="1"/>
    <col min="5639" max="5639" width="7.00390625" style="172" customWidth="1"/>
    <col min="5640" max="5640" width="9.140625" style="172" customWidth="1"/>
    <col min="5641" max="5641" width="11.8515625" style="172" customWidth="1"/>
    <col min="5642" max="5642" width="11.57421875" style="172" customWidth="1"/>
    <col min="5643" max="5643" width="12.57421875" style="172" customWidth="1"/>
    <col min="5644" max="5644" width="13.28125" style="172" customWidth="1"/>
    <col min="5645" max="5888" width="9.140625" style="172" customWidth="1"/>
    <col min="5889" max="5889" width="10.8515625" style="172" customWidth="1"/>
    <col min="5890" max="5890" width="11.421875" style="172" customWidth="1"/>
    <col min="5891" max="5891" width="10.57421875" style="172" customWidth="1"/>
    <col min="5892" max="5892" width="12.00390625" style="172" customWidth="1"/>
    <col min="5893" max="5893" width="3.7109375" style="172" customWidth="1"/>
    <col min="5894" max="5894" width="11.00390625" style="172" customWidth="1"/>
    <col min="5895" max="5895" width="7.00390625" style="172" customWidth="1"/>
    <col min="5896" max="5896" width="9.140625" style="172" customWidth="1"/>
    <col min="5897" max="5897" width="11.8515625" style="172" customWidth="1"/>
    <col min="5898" max="5898" width="11.57421875" style="172" customWidth="1"/>
    <col min="5899" max="5899" width="12.57421875" style="172" customWidth="1"/>
    <col min="5900" max="5900" width="13.28125" style="172" customWidth="1"/>
    <col min="5901" max="6144" width="9.140625" style="172" customWidth="1"/>
    <col min="6145" max="6145" width="10.8515625" style="172" customWidth="1"/>
    <col min="6146" max="6146" width="11.421875" style="172" customWidth="1"/>
    <col min="6147" max="6147" width="10.57421875" style="172" customWidth="1"/>
    <col min="6148" max="6148" width="12.00390625" style="172" customWidth="1"/>
    <col min="6149" max="6149" width="3.7109375" style="172" customWidth="1"/>
    <col min="6150" max="6150" width="11.00390625" style="172" customWidth="1"/>
    <col min="6151" max="6151" width="7.00390625" style="172" customWidth="1"/>
    <col min="6152" max="6152" width="9.140625" style="172" customWidth="1"/>
    <col min="6153" max="6153" width="11.8515625" style="172" customWidth="1"/>
    <col min="6154" max="6154" width="11.57421875" style="172" customWidth="1"/>
    <col min="6155" max="6155" width="12.57421875" style="172" customWidth="1"/>
    <col min="6156" max="6156" width="13.28125" style="172" customWidth="1"/>
    <col min="6157" max="6400" width="9.140625" style="172" customWidth="1"/>
    <col min="6401" max="6401" width="10.8515625" style="172" customWidth="1"/>
    <col min="6402" max="6402" width="11.421875" style="172" customWidth="1"/>
    <col min="6403" max="6403" width="10.57421875" style="172" customWidth="1"/>
    <col min="6404" max="6404" width="12.00390625" style="172" customWidth="1"/>
    <col min="6405" max="6405" width="3.7109375" style="172" customWidth="1"/>
    <col min="6406" max="6406" width="11.00390625" style="172" customWidth="1"/>
    <col min="6407" max="6407" width="7.00390625" style="172" customWidth="1"/>
    <col min="6408" max="6408" width="9.140625" style="172" customWidth="1"/>
    <col min="6409" max="6409" width="11.8515625" style="172" customWidth="1"/>
    <col min="6410" max="6410" width="11.57421875" style="172" customWidth="1"/>
    <col min="6411" max="6411" width="12.57421875" style="172" customWidth="1"/>
    <col min="6412" max="6412" width="13.28125" style="172" customWidth="1"/>
    <col min="6413" max="6656" width="9.140625" style="172" customWidth="1"/>
    <col min="6657" max="6657" width="10.8515625" style="172" customWidth="1"/>
    <col min="6658" max="6658" width="11.421875" style="172" customWidth="1"/>
    <col min="6659" max="6659" width="10.57421875" style="172" customWidth="1"/>
    <col min="6660" max="6660" width="12.00390625" style="172" customWidth="1"/>
    <col min="6661" max="6661" width="3.7109375" style="172" customWidth="1"/>
    <col min="6662" max="6662" width="11.00390625" style="172" customWidth="1"/>
    <col min="6663" max="6663" width="7.00390625" style="172" customWidth="1"/>
    <col min="6664" max="6664" width="9.140625" style="172" customWidth="1"/>
    <col min="6665" max="6665" width="11.8515625" style="172" customWidth="1"/>
    <col min="6666" max="6666" width="11.57421875" style="172" customWidth="1"/>
    <col min="6667" max="6667" width="12.57421875" style="172" customWidth="1"/>
    <col min="6668" max="6668" width="13.28125" style="172" customWidth="1"/>
    <col min="6669" max="6912" width="9.140625" style="172" customWidth="1"/>
    <col min="6913" max="6913" width="10.8515625" style="172" customWidth="1"/>
    <col min="6914" max="6914" width="11.421875" style="172" customWidth="1"/>
    <col min="6915" max="6915" width="10.57421875" style="172" customWidth="1"/>
    <col min="6916" max="6916" width="12.00390625" style="172" customWidth="1"/>
    <col min="6917" max="6917" width="3.7109375" style="172" customWidth="1"/>
    <col min="6918" max="6918" width="11.00390625" style="172" customWidth="1"/>
    <col min="6919" max="6919" width="7.00390625" style="172" customWidth="1"/>
    <col min="6920" max="6920" width="9.140625" style="172" customWidth="1"/>
    <col min="6921" max="6921" width="11.8515625" style="172" customWidth="1"/>
    <col min="6922" max="6922" width="11.57421875" style="172" customWidth="1"/>
    <col min="6923" max="6923" width="12.57421875" style="172" customWidth="1"/>
    <col min="6924" max="6924" width="13.28125" style="172" customWidth="1"/>
    <col min="6925" max="7168" width="9.140625" style="172" customWidth="1"/>
    <col min="7169" max="7169" width="10.8515625" style="172" customWidth="1"/>
    <col min="7170" max="7170" width="11.421875" style="172" customWidth="1"/>
    <col min="7171" max="7171" width="10.57421875" style="172" customWidth="1"/>
    <col min="7172" max="7172" width="12.00390625" style="172" customWidth="1"/>
    <col min="7173" max="7173" width="3.7109375" style="172" customWidth="1"/>
    <col min="7174" max="7174" width="11.00390625" style="172" customWidth="1"/>
    <col min="7175" max="7175" width="7.00390625" style="172" customWidth="1"/>
    <col min="7176" max="7176" width="9.140625" style="172" customWidth="1"/>
    <col min="7177" max="7177" width="11.8515625" style="172" customWidth="1"/>
    <col min="7178" max="7178" width="11.57421875" style="172" customWidth="1"/>
    <col min="7179" max="7179" width="12.57421875" style="172" customWidth="1"/>
    <col min="7180" max="7180" width="13.28125" style="172" customWidth="1"/>
    <col min="7181" max="7424" width="9.140625" style="172" customWidth="1"/>
    <col min="7425" max="7425" width="10.8515625" style="172" customWidth="1"/>
    <col min="7426" max="7426" width="11.421875" style="172" customWidth="1"/>
    <col min="7427" max="7427" width="10.57421875" style="172" customWidth="1"/>
    <col min="7428" max="7428" width="12.00390625" style="172" customWidth="1"/>
    <col min="7429" max="7429" width="3.7109375" style="172" customWidth="1"/>
    <col min="7430" max="7430" width="11.00390625" style="172" customWidth="1"/>
    <col min="7431" max="7431" width="7.00390625" style="172" customWidth="1"/>
    <col min="7432" max="7432" width="9.140625" style="172" customWidth="1"/>
    <col min="7433" max="7433" width="11.8515625" style="172" customWidth="1"/>
    <col min="7434" max="7434" width="11.57421875" style="172" customWidth="1"/>
    <col min="7435" max="7435" width="12.57421875" style="172" customWidth="1"/>
    <col min="7436" max="7436" width="13.28125" style="172" customWidth="1"/>
    <col min="7437" max="7680" width="9.140625" style="172" customWidth="1"/>
    <col min="7681" max="7681" width="10.8515625" style="172" customWidth="1"/>
    <col min="7682" max="7682" width="11.421875" style="172" customWidth="1"/>
    <col min="7683" max="7683" width="10.57421875" style="172" customWidth="1"/>
    <col min="7684" max="7684" width="12.00390625" style="172" customWidth="1"/>
    <col min="7685" max="7685" width="3.7109375" style="172" customWidth="1"/>
    <col min="7686" max="7686" width="11.00390625" style="172" customWidth="1"/>
    <col min="7687" max="7687" width="7.00390625" style="172" customWidth="1"/>
    <col min="7688" max="7688" width="9.140625" style="172" customWidth="1"/>
    <col min="7689" max="7689" width="11.8515625" style="172" customWidth="1"/>
    <col min="7690" max="7690" width="11.57421875" style="172" customWidth="1"/>
    <col min="7691" max="7691" width="12.57421875" style="172" customWidth="1"/>
    <col min="7692" max="7692" width="13.28125" style="172" customWidth="1"/>
    <col min="7693" max="7936" width="9.140625" style="172" customWidth="1"/>
    <col min="7937" max="7937" width="10.8515625" style="172" customWidth="1"/>
    <col min="7938" max="7938" width="11.421875" style="172" customWidth="1"/>
    <col min="7939" max="7939" width="10.57421875" style="172" customWidth="1"/>
    <col min="7940" max="7940" width="12.00390625" style="172" customWidth="1"/>
    <col min="7941" max="7941" width="3.7109375" style="172" customWidth="1"/>
    <col min="7942" max="7942" width="11.00390625" style="172" customWidth="1"/>
    <col min="7943" max="7943" width="7.00390625" style="172" customWidth="1"/>
    <col min="7944" max="7944" width="9.140625" style="172" customWidth="1"/>
    <col min="7945" max="7945" width="11.8515625" style="172" customWidth="1"/>
    <col min="7946" max="7946" width="11.57421875" style="172" customWidth="1"/>
    <col min="7947" max="7947" width="12.57421875" style="172" customWidth="1"/>
    <col min="7948" max="7948" width="13.28125" style="172" customWidth="1"/>
    <col min="7949" max="8192" width="9.140625" style="172" customWidth="1"/>
    <col min="8193" max="8193" width="10.8515625" style="172" customWidth="1"/>
    <col min="8194" max="8194" width="11.421875" style="172" customWidth="1"/>
    <col min="8195" max="8195" width="10.57421875" style="172" customWidth="1"/>
    <col min="8196" max="8196" width="12.00390625" style="172" customWidth="1"/>
    <col min="8197" max="8197" width="3.7109375" style="172" customWidth="1"/>
    <col min="8198" max="8198" width="11.00390625" style="172" customWidth="1"/>
    <col min="8199" max="8199" width="7.00390625" style="172" customWidth="1"/>
    <col min="8200" max="8200" width="9.140625" style="172" customWidth="1"/>
    <col min="8201" max="8201" width="11.8515625" style="172" customWidth="1"/>
    <col min="8202" max="8202" width="11.57421875" style="172" customWidth="1"/>
    <col min="8203" max="8203" width="12.57421875" style="172" customWidth="1"/>
    <col min="8204" max="8204" width="13.28125" style="172" customWidth="1"/>
    <col min="8205" max="8448" width="9.140625" style="172" customWidth="1"/>
    <col min="8449" max="8449" width="10.8515625" style="172" customWidth="1"/>
    <col min="8450" max="8450" width="11.421875" style="172" customWidth="1"/>
    <col min="8451" max="8451" width="10.57421875" style="172" customWidth="1"/>
    <col min="8452" max="8452" width="12.00390625" style="172" customWidth="1"/>
    <col min="8453" max="8453" width="3.7109375" style="172" customWidth="1"/>
    <col min="8454" max="8454" width="11.00390625" style="172" customWidth="1"/>
    <col min="8455" max="8455" width="7.00390625" style="172" customWidth="1"/>
    <col min="8456" max="8456" width="9.140625" style="172" customWidth="1"/>
    <col min="8457" max="8457" width="11.8515625" style="172" customWidth="1"/>
    <col min="8458" max="8458" width="11.57421875" style="172" customWidth="1"/>
    <col min="8459" max="8459" width="12.57421875" style="172" customWidth="1"/>
    <col min="8460" max="8460" width="13.28125" style="172" customWidth="1"/>
    <col min="8461" max="8704" width="9.140625" style="172" customWidth="1"/>
    <col min="8705" max="8705" width="10.8515625" style="172" customWidth="1"/>
    <col min="8706" max="8706" width="11.421875" style="172" customWidth="1"/>
    <col min="8707" max="8707" width="10.57421875" style="172" customWidth="1"/>
    <col min="8708" max="8708" width="12.00390625" style="172" customWidth="1"/>
    <col min="8709" max="8709" width="3.7109375" style="172" customWidth="1"/>
    <col min="8710" max="8710" width="11.00390625" style="172" customWidth="1"/>
    <col min="8711" max="8711" width="7.00390625" style="172" customWidth="1"/>
    <col min="8712" max="8712" width="9.140625" style="172" customWidth="1"/>
    <col min="8713" max="8713" width="11.8515625" style="172" customWidth="1"/>
    <col min="8714" max="8714" width="11.57421875" style="172" customWidth="1"/>
    <col min="8715" max="8715" width="12.57421875" style="172" customWidth="1"/>
    <col min="8716" max="8716" width="13.28125" style="172" customWidth="1"/>
    <col min="8717" max="8960" width="9.140625" style="172" customWidth="1"/>
    <col min="8961" max="8961" width="10.8515625" style="172" customWidth="1"/>
    <col min="8962" max="8962" width="11.421875" style="172" customWidth="1"/>
    <col min="8963" max="8963" width="10.57421875" style="172" customWidth="1"/>
    <col min="8964" max="8964" width="12.00390625" style="172" customWidth="1"/>
    <col min="8965" max="8965" width="3.7109375" style="172" customWidth="1"/>
    <col min="8966" max="8966" width="11.00390625" style="172" customWidth="1"/>
    <col min="8967" max="8967" width="7.00390625" style="172" customWidth="1"/>
    <col min="8968" max="8968" width="9.140625" style="172" customWidth="1"/>
    <col min="8969" max="8969" width="11.8515625" style="172" customWidth="1"/>
    <col min="8970" max="8970" width="11.57421875" style="172" customWidth="1"/>
    <col min="8971" max="8971" width="12.57421875" style="172" customWidth="1"/>
    <col min="8972" max="8972" width="13.28125" style="172" customWidth="1"/>
    <col min="8973" max="9216" width="9.140625" style="172" customWidth="1"/>
    <col min="9217" max="9217" width="10.8515625" style="172" customWidth="1"/>
    <col min="9218" max="9218" width="11.421875" style="172" customWidth="1"/>
    <col min="9219" max="9219" width="10.57421875" style="172" customWidth="1"/>
    <col min="9220" max="9220" width="12.00390625" style="172" customWidth="1"/>
    <col min="9221" max="9221" width="3.7109375" style="172" customWidth="1"/>
    <col min="9222" max="9222" width="11.00390625" style="172" customWidth="1"/>
    <col min="9223" max="9223" width="7.00390625" style="172" customWidth="1"/>
    <col min="9224" max="9224" width="9.140625" style="172" customWidth="1"/>
    <col min="9225" max="9225" width="11.8515625" style="172" customWidth="1"/>
    <col min="9226" max="9226" width="11.57421875" style="172" customWidth="1"/>
    <col min="9227" max="9227" width="12.57421875" style="172" customWidth="1"/>
    <col min="9228" max="9228" width="13.28125" style="172" customWidth="1"/>
    <col min="9229" max="9472" width="9.140625" style="172" customWidth="1"/>
    <col min="9473" max="9473" width="10.8515625" style="172" customWidth="1"/>
    <col min="9474" max="9474" width="11.421875" style="172" customWidth="1"/>
    <col min="9475" max="9475" width="10.57421875" style="172" customWidth="1"/>
    <col min="9476" max="9476" width="12.00390625" style="172" customWidth="1"/>
    <col min="9477" max="9477" width="3.7109375" style="172" customWidth="1"/>
    <col min="9478" max="9478" width="11.00390625" style="172" customWidth="1"/>
    <col min="9479" max="9479" width="7.00390625" style="172" customWidth="1"/>
    <col min="9480" max="9480" width="9.140625" style="172" customWidth="1"/>
    <col min="9481" max="9481" width="11.8515625" style="172" customWidth="1"/>
    <col min="9482" max="9482" width="11.57421875" style="172" customWidth="1"/>
    <col min="9483" max="9483" width="12.57421875" style="172" customWidth="1"/>
    <col min="9484" max="9484" width="13.28125" style="172" customWidth="1"/>
    <col min="9485" max="9728" width="9.140625" style="172" customWidth="1"/>
    <col min="9729" max="9729" width="10.8515625" style="172" customWidth="1"/>
    <col min="9730" max="9730" width="11.421875" style="172" customWidth="1"/>
    <col min="9731" max="9731" width="10.57421875" style="172" customWidth="1"/>
    <col min="9732" max="9732" width="12.00390625" style="172" customWidth="1"/>
    <col min="9733" max="9733" width="3.7109375" style="172" customWidth="1"/>
    <col min="9734" max="9734" width="11.00390625" style="172" customWidth="1"/>
    <col min="9735" max="9735" width="7.00390625" style="172" customWidth="1"/>
    <col min="9736" max="9736" width="9.140625" style="172" customWidth="1"/>
    <col min="9737" max="9737" width="11.8515625" style="172" customWidth="1"/>
    <col min="9738" max="9738" width="11.57421875" style="172" customWidth="1"/>
    <col min="9739" max="9739" width="12.57421875" style="172" customWidth="1"/>
    <col min="9740" max="9740" width="13.28125" style="172" customWidth="1"/>
    <col min="9741" max="9984" width="9.140625" style="172" customWidth="1"/>
    <col min="9985" max="9985" width="10.8515625" style="172" customWidth="1"/>
    <col min="9986" max="9986" width="11.421875" style="172" customWidth="1"/>
    <col min="9987" max="9987" width="10.57421875" style="172" customWidth="1"/>
    <col min="9988" max="9988" width="12.00390625" style="172" customWidth="1"/>
    <col min="9989" max="9989" width="3.7109375" style="172" customWidth="1"/>
    <col min="9990" max="9990" width="11.00390625" style="172" customWidth="1"/>
    <col min="9991" max="9991" width="7.00390625" style="172" customWidth="1"/>
    <col min="9992" max="9992" width="9.140625" style="172" customWidth="1"/>
    <col min="9993" max="9993" width="11.8515625" style="172" customWidth="1"/>
    <col min="9994" max="9994" width="11.57421875" style="172" customWidth="1"/>
    <col min="9995" max="9995" width="12.57421875" style="172" customWidth="1"/>
    <col min="9996" max="9996" width="13.28125" style="172" customWidth="1"/>
    <col min="9997" max="10240" width="9.140625" style="172" customWidth="1"/>
    <col min="10241" max="10241" width="10.8515625" style="172" customWidth="1"/>
    <col min="10242" max="10242" width="11.421875" style="172" customWidth="1"/>
    <col min="10243" max="10243" width="10.57421875" style="172" customWidth="1"/>
    <col min="10244" max="10244" width="12.00390625" style="172" customWidth="1"/>
    <col min="10245" max="10245" width="3.7109375" style="172" customWidth="1"/>
    <col min="10246" max="10246" width="11.00390625" style="172" customWidth="1"/>
    <col min="10247" max="10247" width="7.00390625" style="172" customWidth="1"/>
    <col min="10248" max="10248" width="9.140625" style="172" customWidth="1"/>
    <col min="10249" max="10249" width="11.8515625" style="172" customWidth="1"/>
    <col min="10250" max="10250" width="11.57421875" style="172" customWidth="1"/>
    <col min="10251" max="10251" width="12.57421875" style="172" customWidth="1"/>
    <col min="10252" max="10252" width="13.28125" style="172" customWidth="1"/>
    <col min="10253" max="10496" width="9.140625" style="172" customWidth="1"/>
    <col min="10497" max="10497" width="10.8515625" style="172" customWidth="1"/>
    <col min="10498" max="10498" width="11.421875" style="172" customWidth="1"/>
    <col min="10499" max="10499" width="10.57421875" style="172" customWidth="1"/>
    <col min="10500" max="10500" width="12.00390625" style="172" customWidth="1"/>
    <col min="10501" max="10501" width="3.7109375" style="172" customWidth="1"/>
    <col min="10502" max="10502" width="11.00390625" style="172" customWidth="1"/>
    <col min="10503" max="10503" width="7.00390625" style="172" customWidth="1"/>
    <col min="10504" max="10504" width="9.140625" style="172" customWidth="1"/>
    <col min="10505" max="10505" width="11.8515625" style="172" customWidth="1"/>
    <col min="10506" max="10506" width="11.57421875" style="172" customWidth="1"/>
    <col min="10507" max="10507" width="12.57421875" style="172" customWidth="1"/>
    <col min="10508" max="10508" width="13.28125" style="172" customWidth="1"/>
    <col min="10509" max="10752" width="9.140625" style="172" customWidth="1"/>
    <col min="10753" max="10753" width="10.8515625" style="172" customWidth="1"/>
    <col min="10754" max="10754" width="11.421875" style="172" customWidth="1"/>
    <col min="10755" max="10755" width="10.57421875" style="172" customWidth="1"/>
    <col min="10756" max="10756" width="12.00390625" style="172" customWidth="1"/>
    <col min="10757" max="10757" width="3.7109375" style="172" customWidth="1"/>
    <col min="10758" max="10758" width="11.00390625" style="172" customWidth="1"/>
    <col min="10759" max="10759" width="7.00390625" style="172" customWidth="1"/>
    <col min="10760" max="10760" width="9.140625" style="172" customWidth="1"/>
    <col min="10761" max="10761" width="11.8515625" style="172" customWidth="1"/>
    <col min="10762" max="10762" width="11.57421875" style="172" customWidth="1"/>
    <col min="10763" max="10763" width="12.57421875" style="172" customWidth="1"/>
    <col min="10764" max="10764" width="13.28125" style="172" customWidth="1"/>
    <col min="10765" max="11008" width="9.140625" style="172" customWidth="1"/>
    <col min="11009" max="11009" width="10.8515625" style="172" customWidth="1"/>
    <col min="11010" max="11010" width="11.421875" style="172" customWidth="1"/>
    <col min="11011" max="11011" width="10.57421875" style="172" customWidth="1"/>
    <col min="11012" max="11012" width="12.00390625" style="172" customWidth="1"/>
    <col min="11013" max="11013" width="3.7109375" style="172" customWidth="1"/>
    <col min="11014" max="11014" width="11.00390625" style="172" customWidth="1"/>
    <col min="11015" max="11015" width="7.00390625" style="172" customWidth="1"/>
    <col min="11016" max="11016" width="9.140625" style="172" customWidth="1"/>
    <col min="11017" max="11017" width="11.8515625" style="172" customWidth="1"/>
    <col min="11018" max="11018" width="11.57421875" style="172" customWidth="1"/>
    <col min="11019" max="11019" width="12.57421875" style="172" customWidth="1"/>
    <col min="11020" max="11020" width="13.28125" style="172" customWidth="1"/>
    <col min="11021" max="11264" width="9.140625" style="172" customWidth="1"/>
    <col min="11265" max="11265" width="10.8515625" style="172" customWidth="1"/>
    <col min="11266" max="11266" width="11.421875" style="172" customWidth="1"/>
    <col min="11267" max="11267" width="10.57421875" style="172" customWidth="1"/>
    <col min="11268" max="11268" width="12.00390625" style="172" customWidth="1"/>
    <col min="11269" max="11269" width="3.7109375" style="172" customWidth="1"/>
    <col min="11270" max="11270" width="11.00390625" style="172" customWidth="1"/>
    <col min="11271" max="11271" width="7.00390625" style="172" customWidth="1"/>
    <col min="11272" max="11272" width="9.140625" style="172" customWidth="1"/>
    <col min="11273" max="11273" width="11.8515625" style="172" customWidth="1"/>
    <col min="11274" max="11274" width="11.57421875" style="172" customWidth="1"/>
    <col min="11275" max="11275" width="12.57421875" style="172" customWidth="1"/>
    <col min="11276" max="11276" width="13.28125" style="172" customWidth="1"/>
    <col min="11277" max="11520" width="9.140625" style="172" customWidth="1"/>
    <col min="11521" max="11521" width="10.8515625" style="172" customWidth="1"/>
    <col min="11522" max="11522" width="11.421875" style="172" customWidth="1"/>
    <col min="11523" max="11523" width="10.57421875" style="172" customWidth="1"/>
    <col min="11524" max="11524" width="12.00390625" style="172" customWidth="1"/>
    <col min="11525" max="11525" width="3.7109375" style="172" customWidth="1"/>
    <col min="11526" max="11526" width="11.00390625" style="172" customWidth="1"/>
    <col min="11527" max="11527" width="7.00390625" style="172" customWidth="1"/>
    <col min="11528" max="11528" width="9.140625" style="172" customWidth="1"/>
    <col min="11529" max="11529" width="11.8515625" style="172" customWidth="1"/>
    <col min="11530" max="11530" width="11.57421875" style="172" customWidth="1"/>
    <col min="11531" max="11531" width="12.57421875" style="172" customWidth="1"/>
    <col min="11532" max="11532" width="13.28125" style="172" customWidth="1"/>
    <col min="11533" max="11776" width="9.140625" style="172" customWidth="1"/>
    <col min="11777" max="11777" width="10.8515625" style="172" customWidth="1"/>
    <col min="11778" max="11778" width="11.421875" style="172" customWidth="1"/>
    <col min="11779" max="11779" width="10.57421875" style="172" customWidth="1"/>
    <col min="11780" max="11780" width="12.00390625" style="172" customWidth="1"/>
    <col min="11781" max="11781" width="3.7109375" style="172" customWidth="1"/>
    <col min="11782" max="11782" width="11.00390625" style="172" customWidth="1"/>
    <col min="11783" max="11783" width="7.00390625" style="172" customWidth="1"/>
    <col min="11784" max="11784" width="9.140625" style="172" customWidth="1"/>
    <col min="11785" max="11785" width="11.8515625" style="172" customWidth="1"/>
    <col min="11786" max="11786" width="11.57421875" style="172" customWidth="1"/>
    <col min="11787" max="11787" width="12.57421875" style="172" customWidth="1"/>
    <col min="11788" max="11788" width="13.28125" style="172" customWidth="1"/>
    <col min="11789" max="12032" width="9.140625" style="172" customWidth="1"/>
    <col min="12033" max="12033" width="10.8515625" style="172" customWidth="1"/>
    <col min="12034" max="12034" width="11.421875" style="172" customWidth="1"/>
    <col min="12035" max="12035" width="10.57421875" style="172" customWidth="1"/>
    <col min="12036" max="12036" width="12.00390625" style="172" customWidth="1"/>
    <col min="12037" max="12037" width="3.7109375" style="172" customWidth="1"/>
    <col min="12038" max="12038" width="11.00390625" style="172" customWidth="1"/>
    <col min="12039" max="12039" width="7.00390625" style="172" customWidth="1"/>
    <col min="12040" max="12040" width="9.140625" style="172" customWidth="1"/>
    <col min="12041" max="12041" width="11.8515625" style="172" customWidth="1"/>
    <col min="12042" max="12042" width="11.57421875" style="172" customWidth="1"/>
    <col min="12043" max="12043" width="12.57421875" style="172" customWidth="1"/>
    <col min="12044" max="12044" width="13.28125" style="172" customWidth="1"/>
    <col min="12045" max="12288" width="9.140625" style="172" customWidth="1"/>
    <col min="12289" max="12289" width="10.8515625" style="172" customWidth="1"/>
    <col min="12290" max="12290" width="11.421875" style="172" customWidth="1"/>
    <col min="12291" max="12291" width="10.57421875" style="172" customWidth="1"/>
    <col min="12292" max="12292" width="12.00390625" style="172" customWidth="1"/>
    <col min="12293" max="12293" width="3.7109375" style="172" customWidth="1"/>
    <col min="12294" max="12294" width="11.00390625" style="172" customWidth="1"/>
    <col min="12295" max="12295" width="7.00390625" style="172" customWidth="1"/>
    <col min="12296" max="12296" width="9.140625" style="172" customWidth="1"/>
    <col min="12297" max="12297" width="11.8515625" style="172" customWidth="1"/>
    <col min="12298" max="12298" width="11.57421875" style="172" customWidth="1"/>
    <col min="12299" max="12299" width="12.57421875" style="172" customWidth="1"/>
    <col min="12300" max="12300" width="13.28125" style="172" customWidth="1"/>
    <col min="12301" max="12544" width="9.140625" style="172" customWidth="1"/>
    <col min="12545" max="12545" width="10.8515625" style="172" customWidth="1"/>
    <col min="12546" max="12546" width="11.421875" style="172" customWidth="1"/>
    <col min="12547" max="12547" width="10.57421875" style="172" customWidth="1"/>
    <col min="12548" max="12548" width="12.00390625" style="172" customWidth="1"/>
    <col min="12549" max="12549" width="3.7109375" style="172" customWidth="1"/>
    <col min="12550" max="12550" width="11.00390625" style="172" customWidth="1"/>
    <col min="12551" max="12551" width="7.00390625" style="172" customWidth="1"/>
    <col min="12552" max="12552" width="9.140625" style="172" customWidth="1"/>
    <col min="12553" max="12553" width="11.8515625" style="172" customWidth="1"/>
    <col min="12554" max="12554" width="11.57421875" style="172" customWidth="1"/>
    <col min="12555" max="12555" width="12.57421875" style="172" customWidth="1"/>
    <col min="12556" max="12556" width="13.28125" style="172" customWidth="1"/>
    <col min="12557" max="12800" width="9.140625" style="172" customWidth="1"/>
    <col min="12801" max="12801" width="10.8515625" style="172" customWidth="1"/>
    <col min="12802" max="12802" width="11.421875" style="172" customWidth="1"/>
    <col min="12803" max="12803" width="10.57421875" style="172" customWidth="1"/>
    <col min="12804" max="12804" width="12.00390625" style="172" customWidth="1"/>
    <col min="12805" max="12805" width="3.7109375" style="172" customWidth="1"/>
    <col min="12806" max="12806" width="11.00390625" style="172" customWidth="1"/>
    <col min="12807" max="12807" width="7.00390625" style="172" customWidth="1"/>
    <col min="12808" max="12808" width="9.140625" style="172" customWidth="1"/>
    <col min="12809" max="12809" width="11.8515625" style="172" customWidth="1"/>
    <col min="12810" max="12810" width="11.57421875" style="172" customWidth="1"/>
    <col min="12811" max="12811" width="12.57421875" style="172" customWidth="1"/>
    <col min="12812" max="12812" width="13.28125" style="172" customWidth="1"/>
    <col min="12813" max="13056" width="9.140625" style="172" customWidth="1"/>
    <col min="13057" max="13057" width="10.8515625" style="172" customWidth="1"/>
    <col min="13058" max="13058" width="11.421875" style="172" customWidth="1"/>
    <col min="13059" max="13059" width="10.57421875" style="172" customWidth="1"/>
    <col min="13060" max="13060" width="12.00390625" style="172" customWidth="1"/>
    <col min="13061" max="13061" width="3.7109375" style="172" customWidth="1"/>
    <col min="13062" max="13062" width="11.00390625" style="172" customWidth="1"/>
    <col min="13063" max="13063" width="7.00390625" style="172" customWidth="1"/>
    <col min="13064" max="13064" width="9.140625" style="172" customWidth="1"/>
    <col min="13065" max="13065" width="11.8515625" style="172" customWidth="1"/>
    <col min="13066" max="13066" width="11.57421875" style="172" customWidth="1"/>
    <col min="13067" max="13067" width="12.57421875" style="172" customWidth="1"/>
    <col min="13068" max="13068" width="13.28125" style="172" customWidth="1"/>
    <col min="13069" max="13312" width="9.140625" style="172" customWidth="1"/>
    <col min="13313" max="13313" width="10.8515625" style="172" customWidth="1"/>
    <col min="13314" max="13314" width="11.421875" style="172" customWidth="1"/>
    <col min="13315" max="13315" width="10.57421875" style="172" customWidth="1"/>
    <col min="13316" max="13316" width="12.00390625" style="172" customWidth="1"/>
    <col min="13317" max="13317" width="3.7109375" style="172" customWidth="1"/>
    <col min="13318" max="13318" width="11.00390625" style="172" customWidth="1"/>
    <col min="13319" max="13319" width="7.00390625" style="172" customWidth="1"/>
    <col min="13320" max="13320" width="9.140625" style="172" customWidth="1"/>
    <col min="13321" max="13321" width="11.8515625" style="172" customWidth="1"/>
    <col min="13322" max="13322" width="11.57421875" style="172" customWidth="1"/>
    <col min="13323" max="13323" width="12.57421875" style="172" customWidth="1"/>
    <col min="13324" max="13324" width="13.28125" style="172" customWidth="1"/>
    <col min="13325" max="13568" width="9.140625" style="172" customWidth="1"/>
    <col min="13569" max="13569" width="10.8515625" style="172" customWidth="1"/>
    <col min="13570" max="13570" width="11.421875" style="172" customWidth="1"/>
    <col min="13571" max="13571" width="10.57421875" style="172" customWidth="1"/>
    <col min="13572" max="13572" width="12.00390625" style="172" customWidth="1"/>
    <col min="13573" max="13573" width="3.7109375" style="172" customWidth="1"/>
    <col min="13574" max="13574" width="11.00390625" style="172" customWidth="1"/>
    <col min="13575" max="13575" width="7.00390625" style="172" customWidth="1"/>
    <col min="13576" max="13576" width="9.140625" style="172" customWidth="1"/>
    <col min="13577" max="13577" width="11.8515625" style="172" customWidth="1"/>
    <col min="13578" max="13578" width="11.57421875" style="172" customWidth="1"/>
    <col min="13579" max="13579" width="12.57421875" style="172" customWidth="1"/>
    <col min="13580" max="13580" width="13.28125" style="172" customWidth="1"/>
    <col min="13581" max="13824" width="9.140625" style="172" customWidth="1"/>
    <col min="13825" max="13825" width="10.8515625" style="172" customWidth="1"/>
    <col min="13826" max="13826" width="11.421875" style="172" customWidth="1"/>
    <col min="13827" max="13827" width="10.57421875" style="172" customWidth="1"/>
    <col min="13828" max="13828" width="12.00390625" style="172" customWidth="1"/>
    <col min="13829" max="13829" width="3.7109375" style="172" customWidth="1"/>
    <col min="13830" max="13830" width="11.00390625" style="172" customWidth="1"/>
    <col min="13831" max="13831" width="7.00390625" style="172" customWidth="1"/>
    <col min="13832" max="13832" width="9.140625" style="172" customWidth="1"/>
    <col min="13833" max="13833" width="11.8515625" style="172" customWidth="1"/>
    <col min="13834" max="13834" width="11.57421875" style="172" customWidth="1"/>
    <col min="13835" max="13835" width="12.57421875" style="172" customWidth="1"/>
    <col min="13836" max="13836" width="13.28125" style="172" customWidth="1"/>
    <col min="13837" max="14080" width="9.140625" style="172" customWidth="1"/>
    <col min="14081" max="14081" width="10.8515625" style="172" customWidth="1"/>
    <col min="14082" max="14082" width="11.421875" style="172" customWidth="1"/>
    <col min="14083" max="14083" width="10.57421875" style="172" customWidth="1"/>
    <col min="14084" max="14084" width="12.00390625" style="172" customWidth="1"/>
    <col min="14085" max="14085" width="3.7109375" style="172" customWidth="1"/>
    <col min="14086" max="14086" width="11.00390625" style="172" customWidth="1"/>
    <col min="14087" max="14087" width="7.00390625" style="172" customWidth="1"/>
    <col min="14088" max="14088" width="9.140625" style="172" customWidth="1"/>
    <col min="14089" max="14089" width="11.8515625" style="172" customWidth="1"/>
    <col min="14090" max="14090" width="11.57421875" style="172" customWidth="1"/>
    <col min="14091" max="14091" width="12.57421875" style="172" customWidth="1"/>
    <col min="14092" max="14092" width="13.28125" style="172" customWidth="1"/>
    <col min="14093" max="14336" width="9.140625" style="172" customWidth="1"/>
    <col min="14337" max="14337" width="10.8515625" style="172" customWidth="1"/>
    <col min="14338" max="14338" width="11.421875" style="172" customWidth="1"/>
    <col min="14339" max="14339" width="10.57421875" style="172" customWidth="1"/>
    <col min="14340" max="14340" width="12.00390625" style="172" customWidth="1"/>
    <col min="14341" max="14341" width="3.7109375" style="172" customWidth="1"/>
    <col min="14342" max="14342" width="11.00390625" style="172" customWidth="1"/>
    <col min="14343" max="14343" width="7.00390625" style="172" customWidth="1"/>
    <col min="14344" max="14344" width="9.140625" style="172" customWidth="1"/>
    <col min="14345" max="14345" width="11.8515625" style="172" customWidth="1"/>
    <col min="14346" max="14346" width="11.57421875" style="172" customWidth="1"/>
    <col min="14347" max="14347" width="12.57421875" style="172" customWidth="1"/>
    <col min="14348" max="14348" width="13.28125" style="172" customWidth="1"/>
    <col min="14349" max="14592" width="9.140625" style="172" customWidth="1"/>
    <col min="14593" max="14593" width="10.8515625" style="172" customWidth="1"/>
    <col min="14594" max="14594" width="11.421875" style="172" customWidth="1"/>
    <col min="14595" max="14595" width="10.57421875" style="172" customWidth="1"/>
    <col min="14596" max="14596" width="12.00390625" style="172" customWidth="1"/>
    <col min="14597" max="14597" width="3.7109375" style="172" customWidth="1"/>
    <col min="14598" max="14598" width="11.00390625" style="172" customWidth="1"/>
    <col min="14599" max="14599" width="7.00390625" style="172" customWidth="1"/>
    <col min="14600" max="14600" width="9.140625" style="172" customWidth="1"/>
    <col min="14601" max="14601" width="11.8515625" style="172" customWidth="1"/>
    <col min="14602" max="14602" width="11.57421875" style="172" customWidth="1"/>
    <col min="14603" max="14603" width="12.57421875" style="172" customWidth="1"/>
    <col min="14604" max="14604" width="13.28125" style="172" customWidth="1"/>
    <col min="14605" max="14848" width="9.140625" style="172" customWidth="1"/>
    <col min="14849" max="14849" width="10.8515625" style="172" customWidth="1"/>
    <col min="14850" max="14850" width="11.421875" style="172" customWidth="1"/>
    <col min="14851" max="14851" width="10.57421875" style="172" customWidth="1"/>
    <col min="14852" max="14852" width="12.00390625" style="172" customWidth="1"/>
    <col min="14853" max="14853" width="3.7109375" style="172" customWidth="1"/>
    <col min="14854" max="14854" width="11.00390625" style="172" customWidth="1"/>
    <col min="14855" max="14855" width="7.00390625" style="172" customWidth="1"/>
    <col min="14856" max="14856" width="9.140625" style="172" customWidth="1"/>
    <col min="14857" max="14857" width="11.8515625" style="172" customWidth="1"/>
    <col min="14858" max="14858" width="11.57421875" style="172" customWidth="1"/>
    <col min="14859" max="14859" width="12.57421875" style="172" customWidth="1"/>
    <col min="14860" max="14860" width="13.28125" style="172" customWidth="1"/>
    <col min="14861" max="15104" width="9.140625" style="172" customWidth="1"/>
    <col min="15105" max="15105" width="10.8515625" style="172" customWidth="1"/>
    <col min="15106" max="15106" width="11.421875" style="172" customWidth="1"/>
    <col min="15107" max="15107" width="10.57421875" style="172" customWidth="1"/>
    <col min="15108" max="15108" width="12.00390625" style="172" customWidth="1"/>
    <col min="15109" max="15109" width="3.7109375" style="172" customWidth="1"/>
    <col min="15110" max="15110" width="11.00390625" style="172" customWidth="1"/>
    <col min="15111" max="15111" width="7.00390625" style="172" customWidth="1"/>
    <col min="15112" max="15112" width="9.140625" style="172" customWidth="1"/>
    <col min="15113" max="15113" width="11.8515625" style="172" customWidth="1"/>
    <col min="15114" max="15114" width="11.57421875" style="172" customWidth="1"/>
    <col min="15115" max="15115" width="12.57421875" style="172" customWidth="1"/>
    <col min="15116" max="15116" width="13.28125" style="172" customWidth="1"/>
    <col min="15117" max="15360" width="9.140625" style="172" customWidth="1"/>
    <col min="15361" max="15361" width="10.8515625" style="172" customWidth="1"/>
    <col min="15362" max="15362" width="11.421875" style="172" customWidth="1"/>
    <col min="15363" max="15363" width="10.57421875" style="172" customWidth="1"/>
    <col min="15364" max="15364" width="12.00390625" style="172" customWidth="1"/>
    <col min="15365" max="15365" width="3.7109375" style="172" customWidth="1"/>
    <col min="15366" max="15366" width="11.00390625" style="172" customWidth="1"/>
    <col min="15367" max="15367" width="7.00390625" style="172" customWidth="1"/>
    <col min="15368" max="15368" width="9.140625" style="172" customWidth="1"/>
    <col min="15369" max="15369" width="11.8515625" style="172" customWidth="1"/>
    <col min="15370" max="15370" width="11.57421875" style="172" customWidth="1"/>
    <col min="15371" max="15371" width="12.57421875" style="172" customWidth="1"/>
    <col min="15372" max="15372" width="13.28125" style="172" customWidth="1"/>
    <col min="15373" max="15616" width="9.140625" style="172" customWidth="1"/>
    <col min="15617" max="15617" width="10.8515625" style="172" customWidth="1"/>
    <col min="15618" max="15618" width="11.421875" style="172" customWidth="1"/>
    <col min="15619" max="15619" width="10.57421875" style="172" customWidth="1"/>
    <col min="15620" max="15620" width="12.00390625" style="172" customWidth="1"/>
    <col min="15621" max="15621" width="3.7109375" style="172" customWidth="1"/>
    <col min="15622" max="15622" width="11.00390625" style="172" customWidth="1"/>
    <col min="15623" max="15623" width="7.00390625" style="172" customWidth="1"/>
    <col min="15624" max="15624" width="9.140625" style="172" customWidth="1"/>
    <col min="15625" max="15625" width="11.8515625" style="172" customWidth="1"/>
    <col min="15626" max="15626" width="11.57421875" style="172" customWidth="1"/>
    <col min="15627" max="15627" width="12.57421875" style="172" customWidth="1"/>
    <col min="15628" max="15628" width="13.28125" style="172" customWidth="1"/>
    <col min="15629" max="15872" width="9.140625" style="172" customWidth="1"/>
    <col min="15873" max="15873" width="10.8515625" style="172" customWidth="1"/>
    <col min="15874" max="15874" width="11.421875" style="172" customWidth="1"/>
    <col min="15875" max="15875" width="10.57421875" style="172" customWidth="1"/>
    <col min="15876" max="15876" width="12.00390625" style="172" customWidth="1"/>
    <col min="15877" max="15877" width="3.7109375" style="172" customWidth="1"/>
    <col min="15878" max="15878" width="11.00390625" style="172" customWidth="1"/>
    <col min="15879" max="15879" width="7.00390625" style="172" customWidth="1"/>
    <col min="15880" max="15880" width="9.140625" style="172" customWidth="1"/>
    <col min="15881" max="15881" width="11.8515625" style="172" customWidth="1"/>
    <col min="15882" max="15882" width="11.57421875" style="172" customWidth="1"/>
    <col min="15883" max="15883" width="12.57421875" style="172" customWidth="1"/>
    <col min="15884" max="15884" width="13.28125" style="172" customWidth="1"/>
    <col min="15885" max="16128" width="9.140625" style="172" customWidth="1"/>
    <col min="16129" max="16129" width="10.8515625" style="172" customWidth="1"/>
    <col min="16130" max="16130" width="11.421875" style="172" customWidth="1"/>
    <col min="16131" max="16131" width="10.57421875" style="172" customWidth="1"/>
    <col min="16132" max="16132" width="12.00390625" style="172" customWidth="1"/>
    <col min="16133" max="16133" width="3.7109375" style="172" customWidth="1"/>
    <col min="16134" max="16134" width="11.00390625" style="172" customWidth="1"/>
    <col min="16135" max="16135" width="7.00390625" style="172" customWidth="1"/>
    <col min="16136" max="16136" width="9.140625" style="172" customWidth="1"/>
    <col min="16137" max="16137" width="11.8515625" style="172" customWidth="1"/>
    <col min="16138" max="16138" width="11.57421875" style="172" customWidth="1"/>
    <col min="16139" max="16139" width="12.57421875" style="172" customWidth="1"/>
    <col min="16140" max="16140" width="13.28125" style="172" customWidth="1"/>
    <col min="16141" max="16384" width="9.140625" style="172" customWidth="1"/>
  </cols>
  <sheetData>
    <row r="1" spans="1:13" ht="20.25">
      <c r="A1" s="163"/>
      <c r="B1" s="163"/>
      <c r="C1" s="164"/>
      <c r="D1" s="165"/>
      <c r="E1" s="166" t="s">
        <v>89</v>
      </c>
      <c r="F1" s="167"/>
      <c r="G1" s="168"/>
      <c r="H1" s="169"/>
      <c r="I1" s="169"/>
      <c r="J1" s="170"/>
      <c r="K1" s="170" t="s">
        <v>29</v>
      </c>
      <c r="L1" s="167"/>
      <c r="M1" s="171"/>
    </row>
    <row r="2" spans="1:13" ht="15.75">
      <c r="A2" s="163"/>
      <c r="B2" s="163"/>
      <c r="C2" s="164"/>
      <c r="D2" s="173"/>
      <c r="E2" s="174"/>
      <c r="F2" s="175"/>
      <c r="G2" s="176" t="s">
        <v>154</v>
      </c>
      <c r="H2" s="176"/>
      <c r="I2" s="177"/>
      <c r="J2" s="178"/>
      <c r="K2" s="179"/>
      <c r="L2" s="179"/>
      <c r="M2" s="171"/>
    </row>
    <row r="3" spans="1:13" ht="12.75">
      <c r="A3" s="163"/>
      <c r="B3" s="163"/>
      <c r="C3" s="164"/>
      <c r="D3" s="180" t="s">
        <v>31</v>
      </c>
      <c r="E3" s="180"/>
      <c r="F3" s="181" t="s">
        <v>14</v>
      </c>
      <c r="G3" s="180"/>
      <c r="H3" s="181"/>
      <c r="I3" s="180" t="s">
        <v>33</v>
      </c>
      <c r="J3" s="182"/>
      <c r="K3" s="181"/>
      <c r="L3" s="183" t="s">
        <v>35</v>
      </c>
      <c r="M3" s="171"/>
    </row>
    <row r="4" spans="1:13" ht="13.8" thickBot="1">
      <c r="A4" s="184"/>
      <c r="B4" s="184"/>
      <c r="C4" s="185"/>
      <c r="D4" s="186" t="s">
        <v>91</v>
      </c>
      <c r="E4" s="186"/>
      <c r="F4" s="187"/>
      <c r="G4" s="187"/>
      <c r="H4" s="188"/>
      <c r="I4" s="189"/>
      <c r="J4" s="190"/>
      <c r="K4" s="191"/>
      <c r="L4" s="285" t="s">
        <v>36</v>
      </c>
      <c r="M4" s="171"/>
    </row>
    <row r="5" spans="1:12" ht="12.75">
      <c r="A5" s="192"/>
      <c r="B5" s="192"/>
      <c r="C5" s="193"/>
      <c r="D5" s="192"/>
      <c r="E5" s="192"/>
      <c r="F5" s="194" t="s">
        <v>12</v>
      </c>
      <c r="G5" s="194" t="s">
        <v>13</v>
      </c>
      <c r="H5" s="194" t="s">
        <v>14</v>
      </c>
      <c r="I5" s="192"/>
      <c r="J5" s="192"/>
      <c r="K5" s="192"/>
      <c r="L5" s="192"/>
    </row>
    <row r="6" spans="1:12" ht="12.75">
      <c r="A6" s="163"/>
      <c r="B6" s="163"/>
      <c r="C6" s="164"/>
      <c r="D6" s="195"/>
      <c r="E6" s="196"/>
      <c r="F6" s="195"/>
      <c r="G6" s="195"/>
      <c r="H6" s="195"/>
      <c r="I6" s="163"/>
      <c r="J6" s="163"/>
      <c r="K6" s="163"/>
      <c r="L6" s="163"/>
    </row>
    <row r="7" spans="1:12" ht="12.75">
      <c r="A7" s="163"/>
      <c r="B7" s="195"/>
      <c r="C7" s="197"/>
      <c r="D7" s="198"/>
      <c r="E7" s="199">
        <v>1</v>
      </c>
      <c r="F7" s="235" t="s">
        <v>155</v>
      </c>
      <c r="G7" s="235" t="s">
        <v>156</v>
      </c>
      <c r="H7" s="235" t="s">
        <v>157</v>
      </c>
      <c r="I7" s="197"/>
      <c r="J7" s="197"/>
      <c r="K7" s="197"/>
      <c r="L7" s="163"/>
    </row>
    <row r="8" spans="1:12" ht="12.75">
      <c r="A8" s="201"/>
      <c r="B8" s="202"/>
      <c r="C8" s="203"/>
      <c r="D8" s="204"/>
      <c r="E8" s="205"/>
      <c r="F8" s="206"/>
      <c r="G8" s="206"/>
      <c r="H8" s="207"/>
      <c r="I8" s="235" t="s">
        <v>155</v>
      </c>
      <c r="J8" s="202"/>
      <c r="K8" s="202"/>
      <c r="L8" s="201"/>
    </row>
    <row r="9" spans="1:12" ht="13.8">
      <c r="A9" s="201"/>
      <c r="B9" s="202"/>
      <c r="C9" s="208"/>
      <c r="D9" s="202"/>
      <c r="E9" s="209" t="s">
        <v>61</v>
      </c>
      <c r="F9" s="210" t="s">
        <v>88</v>
      </c>
      <c r="G9" s="210"/>
      <c r="H9" s="211"/>
      <c r="I9" s="203"/>
      <c r="J9" s="216"/>
      <c r="K9" s="202"/>
      <c r="L9" s="201"/>
    </row>
    <row r="10" spans="1:12" ht="12.75">
      <c r="A10" s="201"/>
      <c r="B10" s="202"/>
      <c r="C10" s="235" t="s">
        <v>177</v>
      </c>
      <c r="D10" s="216"/>
      <c r="E10" s="217"/>
      <c r="F10" s="201"/>
      <c r="G10" s="206"/>
      <c r="H10" s="218"/>
      <c r="I10" s="208"/>
      <c r="J10" s="235" t="s">
        <v>155</v>
      </c>
      <c r="K10" s="202"/>
      <c r="L10" s="201"/>
    </row>
    <row r="11" spans="1:12" ht="15.75" customHeight="1">
      <c r="A11" s="201"/>
      <c r="B11" s="220"/>
      <c r="C11" s="221"/>
      <c r="D11" s="202"/>
      <c r="E11" s="222" t="s">
        <v>92</v>
      </c>
      <c r="F11" s="235" t="s">
        <v>177</v>
      </c>
      <c r="G11" s="235" t="s">
        <v>178</v>
      </c>
      <c r="H11" s="235" t="s">
        <v>179</v>
      </c>
      <c r="I11" s="203"/>
      <c r="J11" s="286" t="s">
        <v>136</v>
      </c>
      <c r="K11" s="216"/>
      <c r="L11" s="201"/>
    </row>
    <row r="12" spans="1:12" ht="12.75">
      <c r="A12" s="201"/>
      <c r="B12" s="220"/>
      <c r="C12" s="208"/>
      <c r="D12" s="224"/>
      <c r="E12" s="225"/>
      <c r="F12" s="201"/>
      <c r="G12" s="206"/>
      <c r="H12" s="207"/>
      <c r="I12" s="235" t="s">
        <v>177</v>
      </c>
      <c r="J12" s="287"/>
      <c r="K12" s="202"/>
      <c r="L12" s="201"/>
    </row>
    <row r="13" spans="1:12" ht="13.8">
      <c r="A13" s="201"/>
      <c r="B13" s="220"/>
      <c r="C13" s="203"/>
      <c r="D13" s="202"/>
      <c r="E13" s="227" t="s">
        <v>93</v>
      </c>
      <c r="F13" s="210" t="s">
        <v>88</v>
      </c>
      <c r="G13" s="235"/>
      <c r="H13" s="235"/>
      <c r="I13" s="243"/>
      <c r="J13" s="208"/>
      <c r="K13" s="202"/>
      <c r="L13" s="201"/>
    </row>
    <row r="14" spans="1:12" ht="12.75">
      <c r="A14" s="201"/>
      <c r="B14" s="235" t="s">
        <v>177</v>
      </c>
      <c r="C14" s="230"/>
      <c r="D14" s="202"/>
      <c r="E14" s="217"/>
      <c r="F14" s="206"/>
      <c r="G14" s="206"/>
      <c r="H14" s="218"/>
      <c r="I14" s="203"/>
      <c r="J14" s="208"/>
      <c r="K14" s="235" t="s">
        <v>155</v>
      </c>
      <c r="L14" s="201"/>
    </row>
    <row r="15" spans="1:12" ht="12.75">
      <c r="A15" s="231"/>
      <c r="B15" s="208" t="s">
        <v>204</v>
      </c>
      <c r="C15" s="203"/>
      <c r="D15" s="202"/>
      <c r="E15" s="222" t="s">
        <v>94</v>
      </c>
      <c r="F15" s="235" t="s">
        <v>174</v>
      </c>
      <c r="G15" s="235" t="s">
        <v>175</v>
      </c>
      <c r="H15" s="235" t="s">
        <v>176</v>
      </c>
      <c r="I15" s="203"/>
      <c r="J15" s="208"/>
      <c r="K15" s="221" t="s">
        <v>136</v>
      </c>
      <c r="L15" s="201"/>
    </row>
    <row r="16" spans="1:12" ht="12.75">
      <c r="A16" s="231"/>
      <c r="B16" s="208"/>
      <c r="C16" s="203"/>
      <c r="D16" s="235" t="s">
        <v>172</v>
      </c>
      <c r="E16" s="234"/>
      <c r="F16" s="206"/>
      <c r="G16" s="206"/>
      <c r="H16" s="207"/>
      <c r="I16" s="235" t="s">
        <v>174</v>
      </c>
      <c r="J16" s="208"/>
      <c r="K16" s="208"/>
      <c r="L16" s="201"/>
    </row>
    <row r="17" spans="1:12" ht="12.75">
      <c r="A17" s="231"/>
      <c r="B17" s="208"/>
      <c r="C17" s="208"/>
      <c r="D17" s="203"/>
      <c r="E17" s="209" t="s">
        <v>95</v>
      </c>
      <c r="F17" s="235" t="s">
        <v>172</v>
      </c>
      <c r="G17" s="235" t="s">
        <v>173</v>
      </c>
      <c r="H17" s="235" t="s">
        <v>157</v>
      </c>
      <c r="I17" s="288" t="s">
        <v>132</v>
      </c>
      <c r="J17" s="287"/>
      <c r="K17" s="208"/>
      <c r="L17" s="201"/>
    </row>
    <row r="18" spans="1:12" ht="12.75">
      <c r="A18" s="231"/>
      <c r="B18" s="208"/>
      <c r="C18" s="235" t="s">
        <v>172</v>
      </c>
      <c r="D18" s="230"/>
      <c r="E18" s="217"/>
      <c r="F18" s="206"/>
      <c r="G18" s="206"/>
      <c r="H18" s="218"/>
      <c r="I18" s="208"/>
      <c r="J18" s="235" t="s">
        <v>170</v>
      </c>
      <c r="K18" s="287"/>
      <c r="L18" s="201"/>
    </row>
    <row r="19" spans="1:12" ht="13.8">
      <c r="A19" s="231"/>
      <c r="B19" s="203"/>
      <c r="C19" s="221"/>
      <c r="D19" s="203"/>
      <c r="E19" s="222" t="s">
        <v>96</v>
      </c>
      <c r="F19" s="210" t="s">
        <v>88</v>
      </c>
      <c r="G19" s="237"/>
      <c r="H19" s="237"/>
      <c r="I19" s="203"/>
      <c r="J19" s="286" t="s">
        <v>134</v>
      </c>
      <c r="K19" s="203"/>
      <c r="L19" s="238"/>
    </row>
    <row r="20" spans="1:12" ht="13.8" thickBot="1">
      <c r="A20" s="201"/>
      <c r="B20" s="239"/>
      <c r="C20" s="208"/>
      <c r="D20" s="224"/>
      <c r="E20" s="205"/>
      <c r="F20" s="206"/>
      <c r="G20" s="206"/>
      <c r="H20" s="207"/>
      <c r="I20" s="235" t="s">
        <v>170</v>
      </c>
      <c r="J20" s="230"/>
      <c r="K20" s="208"/>
      <c r="L20" s="201"/>
    </row>
    <row r="21" spans="1:12" ht="17.4" customHeight="1">
      <c r="A21" s="256" t="s">
        <v>164</v>
      </c>
      <c r="B21" s="241"/>
      <c r="C21" s="203"/>
      <c r="D21" s="203"/>
      <c r="E21" s="209" t="s">
        <v>97</v>
      </c>
      <c r="F21" s="235" t="s">
        <v>170</v>
      </c>
      <c r="G21" s="235" t="s">
        <v>168</v>
      </c>
      <c r="H21" s="235" t="s">
        <v>171</v>
      </c>
      <c r="I21" s="243"/>
      <c r="J21" s="203"/>
      <c r="K21" s="244"/>
      <c r="L21" s="260" t="s">
        <v>155</v>
      </c>
    </row>
    <row r="22" spans="1:12" ht="14.4" thickBot="1">
      <c r="A22" s="261">
        <v>40</v>
      </c>
      <c r="B22" s="246"/>
      <c r="C22" s="247"/>
      <c r="D22" s="247"/>
      <c r="E22" s="248"/>
      <c r="F22" s="206"/>
      <c r="G22" s="206"/>
      <c r="H22" s="218"/>
      <c r="I22" s="247"/>
      <c r="J22" s="247"/>
      <c r="K22" s="246"/>
      <c r="L22" s="263">
        <v>75</v>
      </c>
    </row>
    <row r="23" spans="1:12" ht="12.75">
      <c r="A23" s="267"/>
      <c r="B23" s="250"/>
      <c r="C23" s="247"/>
      <c r="D23" s="247"/>
      <c r="E23" s="209" t="s">
        <v>98</v>
      </c>
      <c r="F23" s="235" t="s">
        <v>164</v>
      </c>
      <c r="G23" s="235" t="s">
        <v>165</v>
      </c>
      <c r="H23" s="235" t="s">
        <v>166</v>
      </c>
      <c r="I23" s="247"/>
      <c r="J23" s="247"/>
      <c r="K23" s="247"/>
      <c r="L23" s="268"/>
    </row>
    <row r="24" spans="1:12" ht="12.75">
      <c r="A24" s="201"/>
      <c r="B24" s="230"/>
      <c r="C24" s="203"/>
      <c r="D24" s="253"/>
      <c r="E24" s="225"/>
      <c r="F24" s="206"/>
      <c r="G24" s="206"/>
      <c r="H24" s="207"/>
      <c r="I24" s="235" t="s">
        <v>164</v>
      </c>
      <c r="J24" s="203"/>
      <c r="K24" s="203"/>
      <c r="L24" s="252"/>
    </row>
    <row r="25" spans="1:12" ht="12" customHeight="1">
      <c r="A25" s="231"/>
      <c r="B25" s="203"/>
      <c r="C25" s="208"/>
      <c r="D25" s="203"/>
      <c r="E25" s="209" t="s">
        <v>99</v>
      </c>
      <c r="F25" s="210" t="s">
        <v>88</v>
      </c>
      <c r="G25" s="237"/>
      <c r="H25" s="237"/>
      <c r="I25" s="288"/>
      <c r="J25" s="230"/>
      <c r="K25" s="203"/>
      <c r="L25" s="252"/>
    </row>
    <row r="26" spans="1:12" ht="12.75">
      <c r="A26" s="231"/>
      <c r="B26" s="203"/>
      <c r="C26" s="235" t="s">
        <v>164</v>
      </c>
      <c r="D26" s="230"/>
      <c r="E26" s="217"/>
      <c r="F26" s="201"/>
      <c r="G26" s="206"/>
      <c r="H26" s="218"/>
      <c r="I26" s="208"/>
      <c r="J26" s="293" t="s">
        <v>167</v>
      </c>
      <c r="K26" s="203"/>
      <c r="L26" s="252"/>
    </row>
    <row r="27" spans="1:12" ht="14.25" customHeight="1">
      <c r="A27" s="231"/>
      <c r="B27" s="208"/>
      <c r="C27" s="221"/>
      <c r="D27" s="203"/>
      <c r="E27" s="222" t="s">
        <v>100</v>
      </c>
      <c r="F27" s="293" t="s">
        <v>167</v>
      </c>
      <c r="G27" s="293" t="s">
        <v>168</v>
      </c>
      <c r="H27" s="293" t="s">
        <v>169</v>
      </c>
      <c r="I27" s="203"/>
      <c r="J27" s="288" t="s">
        <v>136</v>
      </c>
      <c r="K27" s="208"/>
      <c r="L27" s="201"/>
    </row>
    <row r="28" spans="1:12" ht="12.75">
      <c r="A28" s="231"/>
      <c r="B28" s="208"/>
      <c r="C28" s="208"/>
      <c r="D28" s="229"/>
      <c r="E28" s="205"/>
      <c r="F28" s="201"/>
      <c r="G28" s="206"/>
      <c r="H28" s="207"/>
      <c r="I28" s="293" t="s">
        <v>167</v>
      </c>
      <c r="J28" s="287"/>
      <c r="K28" s="208"/>
      <c r="L28" s="201"/>
    </row>
    <row r="29" spans="1:12" ht="13.8">
      <c r="A29" s="231"/>
      <c r="B29" s="208"/>
      <c r="C29" s="203"/>
      <c r="D29" s="203"/>
      <c r="E29" s="209" t="s">
        <v>59</v>
      </c>
      <c r="F29" s="210" t="s">
        <v>88</v>
      </c>
      <c r="G29" s="235"/>
      <c r="H29" s="235"/>
      <c r="I29" s="243"/>
      <c r="J29" s="208"/>
      <c r="K29" s="208"/>
      <c r="L29" s="201"/>
    </row>
    <row r="30" spans="1:12" ht="16.5" customHeight="1">
      <c r="A30" s="231"/>
      <c r="B30" s="235" t="s">
        <v>164</v>
      </c>
      <c r="C30" s="230"/>
      <c r="D30" s="203"/>
      <c r="E30" s="217"/>
      <c r="F30" s="206"/>
      <c r="G30" s="206"/>
      <c r="H30" s="218"/>
      <c r="I30" s="203"/>
      <c r="J30" s="208"/>
      <c r="K30" s="235" t="s">
        <v>158</v>
      </c>
      <c r="L30" s="252"/>
    </row>
    <row r="31" spans="1:12" ht="12.75">
      <c r="A31" s="201"/>
      <c r="B31" s="208" t="s">
        <v>131</v>
      </c>
      <c r="C31" s="203"/>
      <c r="D31" s="203"/>
      <c r="E31" s="222" t="s">
        <v>101</v>
      </c>
      <c r="F31" s="235" t="s">
        <v>161</v>
      </c>
      <c r="G31" s="235" t="s">
        <v>162</v>
      </c>
      <c r="H31" s="235" t="s">
        <v>163</v>
      </c>
      <c r="I31" s="203"/>
      <c r="J31" s="208"/>
      <c r="K31" s="203" t="s">
        <v>136</v>
      </c>
      <c r="L31" s="201"/>
    </row>
    <row r="32" spans="1:12" ht="12.75">
      <c r="A32" s="201"/>
      <c r="B32" s="220"/>
      <c r="C32" s="203"/>
      <c r="D32" s="253"/>
      <c r="E32" s="205"/>
      <c r="F32" s="206"/>
      <c r="G32" s="206"/>
      <c r="H32" s="207"/>
      <c r="I32" s="235" t="s">
        <v>161</v>
      </c>
      <c r="J32" s="208"/>
      <c r="K32" s="202"/>
      <c r="L32" s="201"/>
    </row>
    <row r="33" spans="1:12" ht="13.8">
      <c r="A33" s="201"/>
      <c r="B33" s="220"/>
      <c r="C33" s="208"/>
      <c r="D33" s="203"/>
      <c r="E33" s="209" t="s">
        <v>102</v>
      </c>
      <c r="F33" s="210" t="s">
        <v>88</v>
      </c>
      <c r="G33" s="235"/>
      <c r="H33" s="235"/>
      <c r="I33" s="288"/>
      <c r="J33" s="287"/>
      <c r="K33" s="202"/>
      <c r="L33" s="201"/>
    </row>
    <row r="34" spans="1:12" ht="12.75">
      <c r="A34" s="201"/>
      <c r="B34" s="220"/>
      <c r="C34" s="235" t="s">
        <v>161</v>
      </c>
      <c r="D34" s="230"/>
      <c r="E34" s="217"/>
      <c r="F34" s="206"/>
      <c r="G34" s="206"/>
      <c r="H34" s="218"/>
      <c r="I34" s="208"/>
      <c r="J34" s="235" t="s">
        <v>158</v>
      </c>
      <c r="K34" s="216"/>
      <c r="L34" s="269"/>
    </row>
    <row r="35" spans="1:12" ht="13.8">
      <c r="A35" s="201"/>
      <c r="B35" s="202"/>
      <c r="C35" s="221"/>
      <c r="D35" s="203"/>
      <c r="E35" s="222" t="s">
        <v>103</v>
      </c>
      <c r="F35" s="210" t="s">
        <v>88</v>
      </c>
      <c r="G35" s="235"/>
      <c r="H35" s="235"/>
      <c r="I35" s="203"/>
      <c r="J35" s="230" t="s">
        <v>132</v>
      </c>
      <c r="K35" s="202"/>
      <c r="L35" s="269"/>
    </row>
    <row r="36" spans="1:12" ht="12.75">
      <c r="A36" s="201"/>
      <c r="B36" s="202"/>
      <c r="C36" s="208"/>
      <c r="D36" s="229"/>
      <c r="E36" s="205"/>
      <c r="F36" s="206"/>
      <c r="G36" s="206"/>
      <c r="H36" s="207"/>
      <c r="I36" s="235" t="s">
        <v>158</v>
      </c>
      <c r="J36" s="230"/>
      <c r="K36" s="202"/>
      <c r="L36" s="269"/>
    </row>
    <row r="37" spans="1:12" ht="13.8" customHeight="1">
      <c r="A37" s="201"/>
      <c r="B37" s="202"/>
      <c r="C37" s="203"/>
      <c r="D37" s="203"/>
      <c r="E37" s="209" t="s">
        <v>104</v>
      </c>
      <c r="F37" s="235" t="s">
        <v>158</v>
      </c>
      <c r="G37" s="235" t="s">
        <v>159</v>
      </c>
      <c r="H37" s="235" t="s">
        <v>160</v>
      </c>
      <c r="I37" s="243"/>
      <c r="J37" s="202"/>
      <c r="K37" s="202"/>
      <c r="L37" s="269"/>
    </row>
    <row r="38" spans="2:11" ht="14.25" customHeight="1">
      <c r="B38" s="163"/>
      <c r="C38" s="164"/>
      <c r="D38" s="195"/>
      <c r="E38" s="257"/>
      <c r="F38" s="195"/>
      <c r="G38" s="195"/>
      <c r="H38" s="258"/>
      <c r="I38" s="163"/>
      <c r="J38" s="163"/>
      <c r="K38" s="163"/>
    </row>
    <row r="39" spans="2:11" ht="12.75">
      <c r="B39" s="163"/>
      <c r="C39" s="164"/>
      <c r="D39" s="195"/>
      <c r="E39" s="257"/>
      <c r="F39" s="195"/>
      <c r="G39" s="195"/>
      <c r="H39" s="258"/>
      <c r="I39" s="163"/>
      <c r="J39" s="163"/>
      <c r="K39" s="163"/>
    </row>
  </sheetData>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0D753-8CDB-441D-8109-C69A43BED225}">
  <dimension ref="A1:IU213"/>
  <sheetViews>
    <sheetView showGridLines="0" showZeros="0" zoomScale="50" zoomScaleNormal="50" workbookViewId="0" topLeftCell="A10">
      <selection activeCell="AL25" sqref="AL25"/>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317" t="s">
        <v>0</v>
      </c>
      <c r="I1" s="317"/>
      <c r="J1" s="317"/>
      <c r="K1" s="317"/>
      <c r="L1" s="317"/>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18"/>
      <c r="I2" s="7" t="s">
        <v>1</v>
      </c>
      <c r="J2" s="7"/>
      <c r="K2" s="8">
        <v>1</v>
      </c>
      <c r="L2" s="9"/>
      <c r="M2" s="2"/>
      <c r="N2" s="3"/>
      <c r="O2" s="10" t="str">
        <f>'[3]vnos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18"/>
      <c r="I3" s="12" t="s">
        <v>2</v>
      </c>
      <c r="J3" s="12"/>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19" t="s">
        <v>3</v>
      </c>
      <c r="D4" s="319"/>
      <c r="E4" s="320" t="str">
        <f>'[3]vnos podatkov'!$C$10</f>
        <v>TK KRKA OTOČEC</v>
      </c>
      <c r="F4" s="320" t="str">
        <f>'[3]vnos podatkov'!$C$10</f>
        <v>TK KRKA OTOČEC</v>
      </c>
      <c r="G4" s="321" t="str">
        <f>'[3]vnos podatkov'!$C$10</f>
        <v>TK KRKA OTOČEC</v>
      </c>
      <c r="H4" s="321" t="str">
        <f>'[3]vnos podatkov'!$C$10</f>
        <v>TK KRKA OTOČEC</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19" t="s">
        <v>5</v>
      </c>
      <c r="D5" s="319"/>
      <c r="E5" s="320" t="str">
        <f>'[3]vnos podatkov'!$A$6</f>
        <v>OP 8-11 - MIDI TENIS</v>
      </c>
      <c r="F5" s="320"/>
      <c r="G5" s="321"/>
      <c r="H5" s="321"/>
      <c r="I5" s="322" t="s">
        <v>6</v>
      </c>
      <c r="J5" s="322"/>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7</v>
      </c>
      <c r="D7" s="23"/>
      <c r="E7" s="24"/>
      <c r="F7" s="25"/>
      <c r="G7" s="309"/>
      <c r="H7" s="309"/>
      <c r="I7" s="309"/>
      <c r="J7" s="309"/>
      <c r="K7" s="310" t="s">
        <v>8</v>
      </c>
      <c r="L7" s="310" t="s">
        <v>9</v>
      </c>
      <c r="M7" s="2"/>
      <c r="N7" s="28"/>
      <c r="O7" s="314" t="s">
        <v>10</v>
      </c>
      <c r="P7" s="315"/>
      <c r="Q7" s="315"/>
      <c r="R7" s="315"/>
      <c r="S7" s="316"/>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11</v>
      </c>
      <c r="D8" s="30" t="s">
        <v>12</v>
      </c>
      <c r="E8" s="30" t="s">
        <v>13</v>
      </c>
      <c r="F8" s="30" t="s">
        <v>14</v>
      </c>
      <c r="G8" s="309"/>
      <c r="H8" s="309"/>
      <c r="I8" s="309"/>
      <c r="J8" s="309"/>
      <c r="K8" s="310"/>
      <c r="L8" s="310"/>
      <c r="M8" s="2"/>
      <c r="N8" s="32"/>
      <c r="O8" s="33" t="s">
        <v>11</v>
      </c>
      <c r="P8" s="33" t="s">
        <v>12</v>
      </c>
      <c r="Q8" s="33" t="s">
        <v>13</v>
      </c>
      <c r="R8" s="33" t="s">
        <v>14</v>
      </c>
      <c r="S8" s="34"/>
      <c r="T8" s="34"/>
      <c r="U8" s="34"/>
      <c r="V8" s="34"/>
      <c r="W8" s="33"/>
      <c r="X8" s="33" t="s">
        <v>11</v>
      </c>
      <c r="Y8" s="33" t="s">
        <v>12</v>
      </c>
      <c r="Z8" s="33" t="s">
        <v>13</v>
      </c>
      <c r="AA8" s="33" t="s">
        <v>14</v>
      </c>
      <c r="AB8" s="33"/>
      <c r="AC8" s="33"/>
      <c r="AD8" s="33"/>
      <c r="AE8" s="33"/>
      <c r="AF8" s="35" t="s">
        <v>15</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39" t="str">
        <f>UPPER(IF($A9="","",VLOOKUP($A9,'[3]m round robin žrebna lista'!$A$7:$R$128,2)))</f>
        <v/>
      </c>
      <c r="D9" s="40" t="str">
        <f>UPPER(IF($A9="","",VLOOKUP($A9,'[3]m round robin žrebna lista'!$A$7:$R$128,3)))</f>
        <v>TOMŠIČ</v>
      </c>
      <c r="E9" s="40" t="str">
        <f>PROPER(IF($A9="","",VLOOKUP($A9,'[3]m round robin žrebna lista'!$A$7:$R$128,4)))</f>
        <v>Erik</v>
      </c>
      <c r="F9" s="41" t="str">
        <f>UPPER(IF($A9="","",VLOOKUP($A9,'[3]m round robin žrebna lista'!$A$7:$R$128,5)))</f>
        <v/>
      </c>
      <c r="G9" s="42"/>
      <c r="H9" s="148"/>
      <c r="I9" s="43" t="s">
        <v>56</v>
      </c>
      <c r="J9" s="43" t="s">
        <v>56</v>
      </c>
      <c r="K9" s="44">
        <v>2</v>
      </c>
      <c r="L9" s="44">
        <v>1</v>
      </c>
      <c r="M9" s="45">
        <f>IF($A9="","",VLOOKUP($A9,'[3]m round robin žrebna lista'!$A$7:$R$128,14))</f>
        <v>0</v>
      </c>
      <c r="N9" s="4"/>
      <c r="O9" s="46" t="str">
        <f>UPPER(IF($A9="","",VLOOKUP($A9,'[3]m round robin žrebna lista'!$A$7:$R$128,2)))</f>
        <v/>
      </c>
      <c r="P9" s="46" t="str">
        <f>UPPER(IF($A9="","",VLOOKUP($A9,'[3]m round robin žrebna lista'!$A$7:$R$128,3)))</f>
        <v>TOMŠIČ</v>
      </c>
      <c r="Q9" s="46" t="str">
        <f>PROPER(IF($A9="","",VLOOKUP($A9,'[3]m round robin žrebna lista'!$A$7:$R$128,4)))</f>
        <v>Erik</v>
      </c>
      <c r="R9" s="46" t="str">
        <f>UPPER(IF($A9="","",VLOOKUP($A9,'[3]m round robin žrebna lista'!$A$7:$R$128,5)))</f>
        <v/>
      </c>
      <c r="S9" s="47"/>
      <c r="T9" s="48"/>
      <c r="U9" s="48"/>
      <c r="V9" s="48"/>
      <c r="W9" s="11"/>
      <c r="X9" s="46" t="str">
        <f>UPPER(IF($A9="","",VLOOKUP($A9,'[3]m round robin žrebna lista'!$A$7:$R$128,2)))</f>
        <v/>
      </c>
      <c r="Y9" s="46" t="str">
        <f>UPPER(IF($A9="","",VLOOKUP($A9,'[3]m round robin žrebna lista'!$A$7:$R$128,3)))</f>
        <v>TOMŠIČ</v>
      </c>
      <c r="Z9" s="46" t="str">
        <f>PROPER(IF($A9="","",VLOOKUP($A9,'[3]m round robin žrebna lista'!$A$7:$R$128,4)))</f>
        <v>Erik</v>
      </c>
      <c r="AA9" s="46" t="str">
        <f>UPPER(IF($A9="","",VLOOKUP($A9,'[3]m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10</v>
      </c>
      <c r="B10" s="38">
        <v>2</v>
      </c>
      <c r="C10" s="39"/>
      <c r="D10" s="40"/>
      <c r="E10" s="40"/>
      <c r="F10" s="147"/>
      <c r="G10" s="148"/>
      <c r="H10" s="149"/>
      <c r="I10" s="148"/>
      <c r="J10" s="148"/>
      <c r="K10" s="150">
        <v>0</v>
      </c>
      <c r="L10" s="150"/>
      <c r="M10" s="45">
        <f>IF($A10="","",VLOOKUP($A10,'[3]m round robin žrebna lista'!$A$7:$R$128,14))</f>
        <v>0</v>
      </c>
      <c r="N10" s="4"/>
      <c r="O10" s="46" t="str">
        <f>UPPER(IF($A10="","",VLOOKUP($A10,'[3]m round robin žrebna lista'!$A$7:$R$128,2)))</f>
        <v/>
      </c>
      <c r="P10" s="46" t="str">
        <f>UPPER(IF($A10="","",VLOOKUP($A10,'[3]m round robin žrebna lista'!$A$7:$R$128,3)))</f>
        <v>STANOJEVIC</v>
      </c>
      <c r="Q10" s="46" t="str">
        <f>PROPER(IF($A10="","",VLOOKUP($A10,'[3]m round robin žrebna lista'!$A$7:$R$128,4)))</f>
        <v>Lan</v>
      </c>
      <c r="R10" s="46" t="str">
        <f>UPPER(IF($A10="","",VLOOKUP($A10,'[3]m round robin žrebna lista'!$A$7:$R$128,5)))</f>
        <v/>
      </c>
      <c r="S10" s="48"/>
      <c r="T10" s="47"/>
      <c r="U10" s="48"/>
      <c r="V10" s="48"/>
      <c r="W10" s="11"/>
      <c r="X10" s="46" t="str">
        <f>UPPER(IF($A10="","",VLOOKUP($A10,'[3]m round robin žrebna lista'!$A$7:$R$128,2)))</f>
        <v/>
      </c>
      <c r="Y10" s="46" t="str">
        <f>UPPER(IF($A10="","",VLOOKUP($A10,'[3]m round robin žrebna lista'!$A$7:$R$128,3)))</f>
        <v>STANOJEVIC</v>
      </c>
      <c r="Z10" s="46" t="str">
        <f>PROPER(IF($A10="","",VLOOKUP($A10,'[3]m round robin žrebna lista'!$A$7:$R$128,4)))</f>
        <v>Lan</v>
      </c>
      <c r="AA10" s="46" t="str">
        <f>UPPER(IF($A10="","",VLOOKUP($A10,'[3]m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7</v>
      </c>
      <c r="B11" s="50">
        <v>3</v>
      </c>
      <c r="C11" s="39" t="str">
        <f>UPPER(IF($A11="","",VLOOKUP($A11,'[3]m round robin žrebna lista'!$A$7:$R$128,2)))</f>
        <v/>
      </c>
      <c r="D11" s="40" t="str">
        <f>UPPER(IF($A11="","",VLOOKUP($A11,'[3]m round robin žrebna lista'!$A$7:$R$128,3)))</f>
        <v>MARINOVIC</v>
      </c>
      <c r="E11" s="40" t="str">
        <f>PROPER(IF($A11="","",VLOOKUP($A11,'[3]m round robin žrebna lista'!$A$7:$R$128,4)))</f>
        <v>Teo</v>
      </c>
      <c r="F11" s="41" t="str">
        <f>UPPER(IF($A11="","",VLOOKUP($A11,'[3]m round robin žrebna lista'!$A$7:$R$128,5)))</f>
        <v/>
      </c>
      <c r="G11" s="43" t="s">
        <v>57</v>
      </c>
      <c r="H11" s="148"/>
      <c r="I11" s="42"/>
      <c r="J11" s="43" t="s">
        <v>59</v>
      </c>
      <c r="K11" s="44">
        <v>0</v>
      </c>
      <c r="L11" s="44">
        <v>3</v>
      </c>
      <c r="M11" s="45">
        <f>IF($A11="","",VLOOKUP($A11,'[3]m round robin žrebna lista'!$A$7:$R$128,14))</f>
        <v>0</v>
      </c>
      <c r="N11" s="4"/>
      <c r="O11" s="46" t="str">
        <f>UPPER(IF($A11="","",VLOOKUP($A11,'[3]m round robin žrebna lista'!$A$7:$R$128,2)))</f>
        <v/>
      </c>
      <c r="P11" s="46" t="str">
        <f>UPPER(IF($A11="","",VLOOKUP($A11,'[3]m round robin žrebna lista'!$A$7:$R$128,3)))</f>
        <v>MARINOVIC</v>
      </c>
      <c r="Q11" s="46" t="str">
        <f>PROPER(IF($A11="","",VLOOKUP($A11,'[3]m round robin žrebna lista'!$A$7:$R$128,4)))</f>
        <v>Teo</v>
      </c>
      <c r="R11" s="46" t="str">
        <f>UPPER(IF($A11="","",VLOOKUP($A11,'[3]m round robin žrebna lista'!$A$7:$R$128,5)))</f>
        <v/>
      </c>
      <c r="S11" s="48"/>
      <c r="T11" s="48"/>
      <c r="U11" s="47"/>
      <c r="V11" s="48"/>
      <c r="W11" s="11"/>
      <c r="X11" s="46" t="str">
        <f>UPPER(IF($A11="","",VLOOKUP($A11,'[3]m round robin žrebna lista'!$A$7:$R$128,2)))</f>
        <v/>
      </c>
      <c r="Y11" s="46" t="str">
        <f>UPPER(IF($A11="","",VLOOKUP($A11,'[3]m round robin žrebna lista'!$A$7:$R$128,3)))</f>
        <v>MARINOVIC</v>
      </c>
      <c r="Z11" s="46" t="str">
        <f>PROPER(IF($A11="","",VLOOKUP($A11,'[3]m round robin žrebna lista'!$A$7:$R$128,4)))</f>
        <v>Teo</v>
      </c>
      <c r="AA11" s="46" t="str">
        <f>UPPER(IF($A11="","",VLOOKUP($A11,'[3]m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10</v>
      </c>
      <c r="B12" s="38">
        <v>4</v>
      </c>
      <c r="C12" s="39" t="str">
        <f>UPPER(IF($A12="","",VLOOKUP($A12,'[3]m round robin žrebna lista'!$A$7:$R$128,2)))</f>
        <v/>
      </c>
      <c r="D12" s="40" t="str">
        <f>UPPER(IF($A12="","",VLOOKUP($A12,'[3]m round robin žrebna lista'!$A$7:$R$128,3)))</f>
        <v>STANOJEVIC</v>
      </c>
      <c r="E12" s="40" t="str">
        <f>PROPER(IF($A12="","",VLOOKUP($A12,'[3]m round robin žrebna lista'!$A$7:$R$128,4)))</f>
        <v>Lan</v>
      </c>
      <c r="F12" s="41" t="str">
        <f>UPPER(IF($A12="","",VLOOKUP($A12,'[3]m round robin žrebna lista'!$A$7:$R$128,5)))</f>
        <v/>
      </c>
      <c r="G12" s="43" t="s">
        <v>58</v>
      </c>
      <c r="H12" s="148"/>
      <c r="I12" s="43" t="s">
        <v>60</v>
      </c>
      <c r="J12" s="42"/>
      <c r="K12" s="44">
        <v>1</v>
      </c>
      <c r="L12" s="44">
        <v>2</v>
      </c>
      <c r="M12" s="45">
        <f>IF($A12="","",VLOOKUP($A12,'[3]m round robin žrebna lista'!$A$7:$R$128,14))</f>
        <v>0</v>
      </c>
      <c r="N12" s="4"/>
      <c r="O12" s="46" t="str">
        <f>UPPER(IF($A12="","",VLOOKUP($A12,'[3]m round robin žrebna lista'!$A$7:$R$128,2)))</f>
        <v/>
      </c>
      <c r="P12" s="46" t="str">
        <f>UPPER(IF($A12="","",VLOOKUP($A12,'[3]m round robin žrebna lista'!$A$7:$R$128,3)))</f>
        <v>STANOJEVIC</v>
      </c>
      <c r="Q12" s="46" t="str">
        <f>PROPER(IF($A12="","",VLOOKUP($A12,'[3]m round robin žrebna lista'!$A$7:$R$128,4)))</f>
        <v>Lan</v>
      </c>
      <c r="R12" s="46" t="str">
        <f>UPPER(IF($A12="","",VLOOKUP($A12,'[3]m round robin žrebna lista'!$A$7:$R$128,5)))</f>
        <v/>
      </c>
      <c r="S12" s="48"/>
      <c r="T12" s="48"/>
      <c r="U12" s="48"/>
      <c r="V12" s="47"/>
      <c r="W12" s="11"/>
      <c r="X12" s="46" t="str">
        <f>UPPER(IF($A12="","",VLOOKUP($A12,'[3]m round robin žrebna lista'!$A$7:$R$128,2)))</f>
        <v/>
      </c>
      <c r="Y12" s="46" t="str">
        <f>UPPER(IF($A12="","",VLOOKUP($A12,'[3]m round robin žrebna lista'!$A$7:$R$128,3)))</f>
        <v>STANOJEVIC</v>
      </c>
      <c r="Z12" s="46" t="str">
        <f>PROPER(IF($A12="","",VLOOKUP($A12,'[3]m round robin žrebna lista'!$A$7:$R$128,4)))</f>
        <v>Lan</v>
      </c>
      <c r="AA12" s="46" t="str">
        <f>UPPER(IF($A12="","",VLOOKUP($A12,'[3]m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53"/>
      <c r="D13" s="54"/>
      <c r="E13" s="54"/>
      <c r="F13" s="55"/>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16</v>
      </c>
      <c r="D14" s="23"/>
      <c r="E14" s="24"/>
      <c r="F14" s="25"/>
      <c r="G14" s="309"/>
      <c r="H14" s="309"/>
      <c r="I14" s="309"/>
      <c r="J14" s="309"/>
      <c r="K14" s="310" t="s">
        <v>8</v>
      </c>
      <c r="L14" s="310"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11</v>
      </c>
      <c r="D15" s="30" t="s">
        <v>12</v>
      </c>
      <c r="E15" s="60" t="s">
        <v>13</v>
      </c>
      <c r="F15" s="30" t="s">
        <v>14</v>
      </c>
      <c r="G15" s="309"/>
      <c r="H15" s="309"/>
      <c r="I15" s="309"/>
      <c r="J15" s="309"/>
      <c r="K15" s="310"/>
      <c r="L15" s="310"/>
      <c r="M15" s="2"/>
      <c r="N15" s="32"/>
      <c r="O15" s="33" t="s">
        <v>11</v>
      </c>
      <c r="P15" s="33" t="s">
        <v>12</v>
      </c>
      <c r="Q15" s="33" t="s">
        <v>13</v>
      </c>
      <c r="R15" s="33" t="s">
        <v>14</v>
      </c>
      <c r="S15" s="34"/>
      <c r="T15" s="31"/>
      <c r="U15" s="31"/>
      <c r="V15" s="31"/>
      <c r="W15" s="31"/>
      <c r="X15" s="33" t="s">
        <v>11</v>
      </c>
      <c r="Y15" s="33" t="s">
        <v>12</v>
      </c>
      <c r="Z15" s="33" t="s">
        <v>13</v>
      </c>
      <c r="AA15" s="33" t="s">
        <v>14</v>
      </c>
      <c r="AB15" s="33"/>
      <c r="AC15" s="33"/>
      <c r="AD15" s="33"/>
      <c r="AE15" s="33"/>
      <c r="AF15" s="35" t="s">
        <v>15</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v>2</v>
      </c>
      <c r="B16" s="38">
        <v>1</v>
      </c>
      <c r="C16" s="39" t="str">
        <f>UPPER(IF($A16="","",VLOOKUP($A16,'[3]m round robin žrebna lista'!$A$7:$R$128,2)))</f>
        <v/>
      </c>
      <c r="D16" s="40" t="str">
        <f>UPPER(IF($A16="","",VLOOKUP($A16,'[3]m round robin žrebna lista'!$A$7:$R$128,3)))</f>
        <v>SKETAKO</v>
      </c>
      <c r="E16" s="40" t="str">
        <f>PROPER(IF($A16="","",VLOOKUP($A16,'[3]m round robin žrebna lista'!$A$7:$R$128,4)))</f>
        <v>Val</v>
      </c>
      <c r="F16" s="41" t="str">
        <f>UPPER(IF($A16="","",VLOOKUP($A16,'[3]m round robin žrebna lista'!$A$7:$R$128,5)))</f>
        <v/>
      </c>
      <c r="G16" s="42"/>
      <c r="H16" s="43" t="s">
        <v>60</v>
      </c>
      <c r="I16" s="148"/>
      <c r="J16" s="43" t="s">
        <v>56</v>
      </c>
      <c r="K16" s="44">
        <v>2</v>
      </c>
      <c r="L16" s="44">
        <v>1</v>
      </c>
      <c r="M16" s="45">
        <f>IF($A16="","",VLOOKUP($A16,'[3]m round robin žrebna lista'!$A$7:$R$128,14))</f>
        <v>0</v>
      </c>
      <c r="N16" s="4"/>
      <c r="O16" s="46" t="str">
        <f>UPPER(IF($A16="","",VLOOKUP($A16,'[3]m round robin žrebna lista'!$A$7:$R$128,2)))</f>
        <v/>
      </c>
      <c r="P16" s="46" t="str">
        <f>UPPER(IF($A16="","",VLOOKUP($A16,'[3]m round robin žrebna lista'!$A$7:$R$128,3)))</f>
        <v>SKETAKO</v>
      </c>
      <c r="Q16" s="46" t="str">
        <f>PROPER(IF($A16="","",VLOOKUP($A16,'[3]m round robin žrebna lista'!$A$7:$R$128,4)))</f>
        <v>Val</v>
      </c>
      <c r="R16" s="46" t="str">
        <f>UPPER(IF($A16="","",VLOOKUP($A16,'[3]m round robin žrebna lista'!$A$7:$R$128,5)))</f>
        <v/>
      </c>
      <c r="S16" s="47"/>
      <c r="T16" s="48"/>
      <c r="U16" s="48"/>
      <c r="V16" s="48"/>
      <c r="W16" s="4"/>
      <c r="X16" s="46" t="str">
        <f>UPPER(IF($A16="","",VLOOKUP($A16,'[3]m round robin žrebna lista'!$A$7:$R$128,2)))</f>
        <v/>
      </c>
      <c r="Y16" s="46" t="str">
        <f>UPPER(IF($A16="","",VLOOKUP($A16,'[3]m round robin žrebna lista'!$A$7:$R$128,3)))</f>
        <v>SKETAKO</v>
      </c>
      <c r="Z16" s="46" t="str">
        <f>PROPER(IF($A16="","",VLOOKUP($A16,'[3]m round robin žrebna lista'!$A$7:$R$128,4)))</f>
        <v>Val</v>
      </c>
      <c r="AA16" s="46" t="str">
        <f>UPPER(IF($A16="","",VLOOKUP($A16,'[3]m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v>9</v>
      </c>
      <c r="B17" s="38">
        <v>2</v>
      </c>
      <c r="C17" s="39" t="str">
        <f>UPPER(IF($A17="","",VLOOKUP($A17,'[3]m round robin žrebna lista'!$A$7:$R$128,2)))</f>
        <v/>
      </c>
      <c r="D17" s="40" t="str">
        <f>UPPER(IF($A17="","",VLOOKUP($A17,'[3]m round robin žrebna lista'!$A$7:$R$128,3)))</f>
        <v>SLEVEC</v>
      </c>
      <c r="E17" s="40" t="str">
        <f>PROPER(IF($A17="","",VLOOKUP($A17,'[3]m round robin žrebna lista'!$A$7:$R$128,4)))</f>
        <v>Izak</v>
      </c>
      <c r="F17" s="41" t="str">
        <f>UPPER(IF($A17="","",VLOOKUP($A17,'[3]m round robin žrebna lista'!$A$7:$R$128,5)))</f>
        <v/>
      </c>
      <c r="G17" s="43" t="s">
        <v>59</v>
      </c>
      <c r="H17" s="42"/>
      <c r="I17" s="148"/>
      <c r="J17" s="43" t="s">
        <v>60</v>
      </c>
      <c r="K17" s="44">
        <v>1</v>
      </c>
      <c r="L17" s="44">
        <v>2</v>
      </c>
      <c r="M17" s="45">
        <f>IF($A17="","",VLOOKUP($A17,'[3]m round robin žrebna lista'!$A$7:$R$128,14))</f>
        <v>0</v>
      </c>
      <c r="N17" s="4"/>
      <c r="O17" s="46" t="str">
        <f>UPPER(IF($A17="","",VLOOKUP($A17,'[3]m round robin žrebna lista'!$A$7:$R$128,2)))</f>
        <v/>
      </c>
      <c r="P17" s="46" t="str">
        <f>UPPER(IF($A17="","",VLOOKUP($A17,'[3]m round robin žrebna lista'!$A$7:$R$128,3)))</f>
        <v>SLEVEC</v>
      </c>
      <c r="Q17" s="46" t="str">
        <f>PROPER(IF($A17="","",VLOOKUP($A17,'[3]m round robin žrebna lista'!$A$7:$R$128,4)))</f>
        <v>Izak</v>
      </c>
      <c r="R17" s="46" t="str">
        <f>UPPER(IF($A17="","",VLOOKUP($A17,'[3]m round robin žrebna lista'!$A$7:$R$128,5)))</f>
        <v/>
      </c>
      <c r="S17" s="48"/>
      <c r="T17" s="47"/>
      <c r="U17" s="48"/>
      <c r="V17" s="48"/>
      <c r="W17" s="4"/>
      <c r="X17" s="46" t="str">
        <f>UPPER(IF($A17="","",VLOOKUP($A17,'[3]m round robin žrebna lista'!$A$7:$R$128,2)))</f>
        <v/>
      </c>
      <c r="Y17" s="46" t="str">
        <f>UPPER(IF($A17="","",VLOOKUP($A17,'[3]m round robin žrebna lista'!$A$7:$R$128,3)))</f>
        <v>SLEVEC</v>
      </c>
      <c r="Z17" s="46" t="str">
        <f>PROPER(IF($A17="","",VLOOKUP($A17,'[3]m round robin žrebna lista'!$A$7:$R$128,4)))</f>
        <v>Izak</v>
      </c>
      <c r="AA17" s="46" t="str">
        <f>UPPER(IF($A17="","",VLOOKUP($A17,'[3]m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v>11</v>
      </c>
      <c r="B18" s="38">
        <v>3</v>
      </c>
      <c r="C18" s="39" t="str">
        <f>UPPER(IF($A18="","",VLOOKUP($A18,'[3]m round robin žrebna lista'!$A$7:$R$128,2)))</f>
        <v/>
      </c>
      <c r="D18" s="40" t="str">
        <f>UPPER(IF($A18="","",VLOOKUP($A18,'[3]m round robin žrebna lista'!$A$7:$R$128,3)))</f>
        <v>ŠAŠEK</v>
      </c>
      <c r="E18" s="40" t="str">
        <f>PROPER(IF($A18="","",VLOOKUP($A18,'[3]m round robin žrebna lista'!$A$7:$R$128,4)))</f>
        <v>Črt</v>
      </c>
      <c r="F18" s="147" t="str">
        <f>UPPER(IF($A18="","",VLOOKUP($A18,'[3]m round robin žrebna lista'!$A$7:$R$128,5)))</f>
        <v/>
      </c>
      <c r="G18" s="148"/>
      <c r="H18" s="148"/>
      <c r="I18" s="149"/>
      <c r="J18" s="148"/>
      <c r="K18" s="150"/>
      <c r="L18" s="150"/>
      <c r="M18" s="45">
        <f>IF($A18="","",VLOOKUP($A18,'[3]m round robin žrebna lista'!$A$7:$R$128,14))</f>
        <v>0</v>
      </c>
      <c r="N18" s="4"/>
      <c r="O18" s="46" t="str">
        <f>UPPER(IF($A18="","",VLOOKUP($A18,'[3]m round robin žrebna lista'!$A$7:$R$128,2)))</f>
        <v/>
      </c>
      <c r="P18" s="46" t="str">
        <f>UPPER(IF($A18="","",VLOOKUP($A18,'[3]m round robin žrebna lista'!$A$7:$R$128,3)))</f>
        <v>ŠAŠEK</v>
      </c>
      <c r="Q18" s="46" t="str">
        <f>PROPER(IF($A18="","",VLOOKUP($A18,'[3]m round robin žrebna lista'!$A$7:$R$128,4)))</f>
        <v>Črt</v>
      </c>
      <c r="R18" s="46" t="str">
        <f>UPPER(IF($A18="","",VLOOKUP($A18,'[3]m round robin žrebna lista'!$A$7:$R$128,5)))</f>
        <v/>
      </c>
      <c r="S18" s="48"/>
      <c r="T18" s="48"/>
      <c r="U18" s="47"/>
      <c r="V18" s="48"/>
      <c r="W18" s="4"/>
      <c r="X18" s="46" t="str">
        <f>UPPER(IF($A18="","",VLOOKUP($A18,'[3]m round robin žrebna lista'!$A$7:$R$128,2)))</f>
        <v/>
      </c>
      <c r="Y18" s="46" t="str">
        <f>UPPER(IF($A18="","",VLOOKUP($A18,'[3]m round robin žrebna lista'!$A$7:$R$128,3)))</f>
        <v>ŠAŠEK</v>
      </c>
      <c r="Z18" s="46" t="str">
        <f>PROPER(IF($A18="","",VLOOKUP($A18,'[3]m round robin žrebna lista'!$A$7:$R$128,4)))</f>
        <v>Črt</v>
      </c>
      <c r="AA18" s="46" t="str">
        <f>UPPER(IF($A18="","",VLOOKUP($A18,'[3]m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7">
        <v>13</v>
      </c>
      <c r="B19" s="38">
        <v>4</v>
      </c>
      <c r="C19" s="39" t="str">
        <f>UPPER(IF($A19="","",VLOOKUP($A19,'[3]m round robin žrebna lista'!$A$7:$R$128,2)))</f>
        <v/>
      </c>
      <c r="D19" s="40" t="str">
        <f>UPPER(IF($A19="","",VLOOKUP($A19,'[3]m round robin žrebna lista'!$A$7:$R$128,3)))</f>
        <v>VELIČEVIČ</v>
      </c>
      <c r="E19" s="40" t="str">
        <f>PROPER(IF($A19="","",VLOOKUP($A19,'[3]m round robin žrebna lista'!$A$7:$R$128,4)))</f>
        <v>Liam</v>
      </c>
      <c r="F19" s="41" t="str">
        <f>UPPER(IF($A19="","",VLOOKUP($A19,'[3]m round robin žrebna lista'!$A$7:$R$128,5)))</f>
        <v/>
      </c>
      <c r="G19" s="43" t="s">
        <v>58</v>
      </c>
      <c r="H19" s="43" t="s">
        <v>59</v>
      </c>
      <c r="I19" s="148"/>
      <c r="J19" s="42"/>
      <c r="K19" s="44">
        <v>0</v>
      </c>
      <c r="L19" s="44">
        <v>3</v>
      </c>
      <c r="M19" s="45">
        <f>IF($A19="","",VLOOKUP($A19,'[3]m round robin žrebna lista'!$A$7:$R$128,14))</f>
        <v>0</v>
      </c>
      <c r="N19" s="4"/>
      <c r="O19" s="46" t="str">
        <f>UPPER(IF($A19="","",VLOOKUP($A19,'[3]m round robin žrebna lista'!$A$7:$R$128,2)))</f>
        <v/>
      </c>
      <c r="P19" s="46" t="str">
        <f>UPPER(IF($A19="","",VLOOKUP($A19,'[3]m round robin žrebna lista'!$A$7:$R$128,3)))</f>
        <v>VELIČEVIČ</v>
      </c>
      <c r="Q19" s="46" t="str">
        <f>PROPER(IF($A19="","",VLOOKUP($A19,'[3]m round robin žrebna lista'!$A$7:$R$128,4)))</f>
        <v>Liam</v>
      </c>
      <c r="R19" s="46" t="str">
        <f>UPPER(IF($A19="","",VLOOKUP($A19,'[3]m round robin žrebna lista'!$A$7:$R$128,5)))</f>
        <v/>
      </c>
      <c r="S19" s="48"/>
      <c r="T19" s="48"/>
      <c r="U19" s="48"/>
      <c r="V19" s="47"/>
      <c r="W19" s="4"/>
      <c r="X19" s="46" t="str">
        <f>UPPER(IF($A19="","",VLOOKUP($A19,'[3]m round robin žrebna lista'!$A$7:$R$128,2)))</f>
        <v/>
      </c>
      <c r="Y19" s="46" t="str">
        <f>UPPER(IF($A19="","",VLOOKUP($A19,'[3]m round robin žrebna lista'!$A$7:$R$128,3)))</f>
        <v>VELIČEVIČ</v>
      </c>
      <c r="Z19" s="46" t="str">
        <f>PROPER(IF($A19="","",VLOOKUP($A19,'[3]m round robin žrebna lista'!$A$7:$R$128,4)))</f>
        <v>Liam</v>
      </c>
      <c r="AA19" s="46" t="str">
        <f>UPPER(IF($A19="","",VLOOKUP($A19,'[3]m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309"/>
      <c r="B21" s="309"/>
      <c r="C21" s="22" t="s">
        <v>17</v>
      </c>
      <c r="D21" s="23"/>
      <c r="E21" s="24"/>
      <c r="F21" s="25"/>
      <c r="G21" s="309"/>
      <c r="H21" s="309"/>
      <c r="I21" s="309"/>
      <c r="J21" s="309"/>
      <c r="K21" s="310" t="s">
        <v>8</v>
      </c>
      <c r="L21" s="310"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6" customFormat="1" ht="40.5" customHeight="1">
      <c r="A22" s="309"/>
      <c r="B22" s="309"/>
      <c r="C22" s="30" t="s">
        <v>11</v>
      </c>
      <c r="D22" s="30" t="s">
        <v>12</v>
      </c>
      <c r="E22" s="60" t="s">
        <v>13</v>
      </c>
      <c r="F22" s="30" t="s">
        <v>14</v>
      </c>
      <c r="G22" s="309"/>
      <c r="H22" s="309"/>
      <c r="I22" s="309"/>
      <c r="J22" s="309"/>
      <c r="K22" s="310"/>
      <c r="L22" s="310"/>
      <c r="M22" s="2"/>
      <c r="N22" s="32"/>
      <c r="O22" s="33" t="s">
        <v>11</v>
      </c>
      <c r="P22" s="33" t="s">
        <v>12</v>
      </c>
      <c r="Q22" s="33" t="s">
        <v>13</v>
      </c>
      <c r="R22" s="33" t="s">
        <v>14</v>
      </c>
      <c r="S22" s="34"/>
      <c r="T22" s="31"/>
      <c r="U22" s="31"/>
      <c r="V22" s="31"/>
      <c r="W22" s="31"/>
      <c r="X22" s="33" t="s">
        <v>11</v>
      </c>
      <c r="Y22" s="33" t="s">
        <v>12</v>
      </c>
      <c r="Z22" s="33" t="s">
        <v>13</v>
      </c>
      <c r="AA22" s="33" t="s">
        <v>14</v>
      </c>
      <c r="AB22" s="33"/>
      <c r="AC22" s="33"/>
      <c r="AD22" s="33"/>
      <c r="AE22" s="33"/>
      <c r="AF22" s="35" t="s">
        <v>15</v>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255" ht="72.9" customHeight="1">
      <c r="A23" s="37">
        <v>3</v>
      </c>
      <c r="B23" s="38">
        <v>1</v>
      </c>
      <c r="C23" s="39" t="str">
        <f>UPPER(IF($A23="","",VLOOKUP($A23,'[3]m round robin žrebna lista'!$A$7:$R$128,2)))</f>
        <v/>
      </c>
      <c r="D23" s="40" t="str">
        <f>UPPER(IF($A23="","",VLOOKUP($A23,'[3]m round robin žrebna lista'!$A$7:$R$128,3)))</f>
        <v>HOČEVAR</v>
      </c>
      <c r="E23" s="40" t="str">
        <f>PROPER(IF($A23="","",VLOOKUP($A23,'[3]m round robin žrebna lista'!$A$7:$R$128,4)))</f>
        <v>Matija</v>
      </c>
      <c r="F23" s="41" t="str">
        <f>UPPER(IF($A23="","",VLOOKUP($A23,'[3]m round robin žrebna lista'!$A$7:$R$128,5)))</f>
        <v/>
      </c>
      <c r="G23" s="42"/>
      <c r="H23" s="43" t="s">
        <v>60</v>
      </c>
      <c r="I23" s="43" t="s">
        <v>58</v>
      </c>
      <c r="J23" s="43" t="s">
        <v>59</v>
      </c>
      <c r="K23" s="44">
        <v>1</v>
      </c>
      <c r="L23" s="44">
        <v>3</v>
      </c>
      <c r="M23" s="45">
        <f>IF($A23="","",VLOOKUP($A23,'[3]m round robin žrebna lista'!$A$7:$R$128,14))</f>
        <v>0</v>
      </c>
      <c r="N23" s="4"/>
      <c r="O23" s="46" t="str">
        <f>UPPER(IF($A23="","",VLOOKUP($A23,'[3]m round robin žrebna lista'!$A$7:$R$128,2)))</f>
        <v/>
      </c>
      <c r="P23" s="46" t="str">
        <f>UPPER(IF($A23="","",VLOOKUP($A23,'[3]m round robin žrebna lista'!$A$7:$R$128,3)))</f>
        <v>HOČEVAR</v>
      </c>
      <c r="Q23" s="46" t="str">
        <f>PROPER(IF($A23="","",VLOOKUP($A23,'[3]m round robin žrebna lista'!$A$7:$R$128,4)))</f>
        <v>Matija</v>
      </c>
      <c r="R23" s="46" t="str">
        <f>UPPER(IF($A23="","",VLOOKUP($A23,'[3]m round robin žrebna lista'!$A$7:$R$128,5)))</f>
        <v/>
      </c>
      <c r="S23" s="47"/>
      <c r="T23" s="48"/>
      <c r="U23" s="48"/>
      <c r="V23" s="48"/>
      <c r="W23" s="4"/>
      <c r="X23" s="46" t="str">
        <f>UPPER(IF($A23="","",VLOOKUP($A23,'[3]m round robin žrebna lista'!$A$7:$R$128,2)))</f>
        <v/>
      </c>
      <c r="Y23" s="46" t="str">
        <f>UPPER(IF($A23="","",VLOOKUP($A23,'[3]m round robin žrebna lista'!$A$7:$R$128,3)))</f>
        <v>HOČEVAR</v>
      </c>
      <c r="Z23" s="46" t="str">
        <f>PROPER(IF($A23="","",VLOOKUP($A23,'[3]m round robin žrebna lista'!$A$7:$R$128,4)))</f>
        <v>Matija</v>
      </c>
      <c r="AA23" s="46" t="str">
        <f>UPPER(IF($A23="","",VLOOKUP($A23,'[3]m round robin žrebna lista'!$A$7:$R$128,5)))</f>
        <v/>
      </c>
      <c r="AB23" s="47"/>
      <c r="AC23" s="48" t="str">
        <f>IF(T23="","",IF(T23="1bb","1bb",IF(T23="2bb","2bb",IF(T23=1,$M24,0))))</f>
        <v/>
      </c>
      <c r="AD23" s="48" t="str">
        <f>IF(U23="","",IF(U23="1bb","1bb",IF(U23="3bb","3bb",IF(U23=1,$M25,0))))</f>
        <v/>
      </c>
      <c r="AE23" s="48" t="str">
        <f>IF(V23="","",IF(V23="1bb","1bb",IF(V23="4bb","4bb",IF(V23=1,$M26,0))))</f>
        <v/>
      </c>
      <c r="AF23" s="49">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7">
        <v>6</v>
      </c>
      <c r="B24" s="38">
        <v>2</v>
      </c>
      <c r="C24" s="39" t="str">
        <f>UPPER(IF($A24="","",VLOOKUP($A24,'[3]m round robin žrebna lista'!$A$7:$R$128,2)))</f>
        <v/>
      </c>
      <c r="D24" s="40" t="str">
        <f>UPPER(IF($A24="","",VLOOKUP($A24,'[3]m round robin žrebna lista'!$A$7:$R$128,3)))</f>
        <v>GNIDOVEC</v>
      </c>
      <c r="E24" s="40" t="str">
        <f>PROPER(IF($A24="","",VLOOKUP($A24,'[3]m round robin žrebna lista'!$A$7:$R$128,4)))</f>
        <v>Vid</v>
      </c>
      <c r="F24" s="41" t="str">
        <f>UPPER(IF($A24="","",VLOOKUP($A24,'[3]m round robin žrebna lista'!$A$7:$R$128,5)))</f>
        <v/>
      </c>
      <c r="G24" s="43" t="s">
        <v>59</v>
      </c>
      <c r="H24" s="42"/>
      <c r="I24" s="43" t="s">
        <v>58</v>
      </c>
      <c r="J24" s="43" t="s">
        <v>58</v>
      </c>
      <c r="K24" s="44">
        <v>0</v>
      </c>
      <c r="L24" s="44">
        <v>4</v>
      </c>
      <c r="M24" s="45">
        <f>IF($A24="","",VLOOKUP($A24,'[3]m round robin žrebna lista'!$A$7:$R$128,14))</f>
        <v>0</v>
      </c>
      <c r="N24" s="4"/>
      <c r="O24" s="46" t="str">
        <f>UPPER(IF($A24="","",VLOOKUP($A24,'[3]m round robin žrebna lista'!$A$7:$R$128,2)))</f>
        <v/>
      </c>
      <c r="P24" s="46" t="str">
        <f>UPPER(IF($A24="","",VLOOKUP($A24,'[3]m round robin žrebna lista'!$A$7:$R$128,3)))</f>
        <v>GNIDOVEC</v>
      </c>
      <c r="Q24" s="46" t="str">
        <f>PROPER(IF($A24="","",VLOOKUP($A24,'[3]m round robin žrebna lista'!$A$7:$R$128,4)))</f>
        <v>Vid</v>
      </c>
      <c r="R24" s="46" t="str">
        <f>UPPER(IF($A24="","",VLOOKUP($A24,'[3]m round robin žrebna lista'!$A$7:$R$128,5)))</f>
        <v/>
      </c>
      <c r="S24" s="48"/>
      <c r="T24" s="47"/>
      <c r="U24" s="48"/>
      <c r="V24" s="48"/>
      <c r="W24" s="4"/>
      <c r="X24" s="46" t="str">
        <f>UPPER(IF($A24="","",VLOOKUP($A24,'[3]m round robin žrebna lista'!$A$7:$R$128,2)))</f>
        <v/>
      </c>
      <c r="Y24" s="46" t="str">
        <f>UPPER(IF($A24="","",VLOOKUP($A24,'[3]m round robin žrebna lista'!$A$7:$R$128,3)))</f>
        <v>GNIDOVEC</v>
      </c>
      <c r="Z24" s="46" t="str">
        <f>PROPER(IF($A24="","",VLOOKUP($A24,'[3]m round robin žrebna lista'!$A$7:$R$128,4)))</f>
        <v>Vid</v>
      </c>
      <c r="AA24" s="46" t="str">
        <f>UPPER(IF($A24="","",VLOOKUP($A24,'[3]m round robin žrebna lista'!$A$7:$R$128,5)))</f>
        <v/>
      </c>
      <c r="AB24" s="48" t="str">
        <f>IF(S24="","",IF(S24="1bb","1bb",IF(S24="2bb","2bb",IF(S24=1,0,M23))))</f>
        <v/>
      </c>
      <c r="AC24" s="47"/>
      <c r="AD24" s="48" t="str">
        <f>IF(U24="","",IF(U24="2bb","2bb",IF(U24="3bb","3bb",IF(U24=2,M25,0))))</f>
        <v/>
      </c>
      <c r="AE24" s="48" t="str">
        <f>IF(V24="","",IF(V24="2bb","2bb",IF(V24="4bb","4bb",IF(V24=2,M26,0))))</f>
        <v/>
      </c>
      <c r="AF24" s="49">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7">
        <v>8</v>
      </c>
      <c r="B25" s="38">
        <v>3</v>
      </c>
      <c r="C25" s="39" t="str">
        <f>UPPER(IF($A25="","",VLOOKUP($A25,'[3]m round robin žrebna lista'!$A$7:$R$128,2)))</f>
        <v/>
      </c>
      <c r="D25" s="40" t="str">
        <f>UPPER(IF($A25="","",VLOOKUP($A25,'[3]m round robin žrebna lista'!$A$7:$R$128,3)))</f>
        <v>SATLER</v>
      </c>
      <c r="E25" s="40" t="str">
        <f>PROPER(IF($A25="","",VLOOKUP($A25,'[3]m round robin žrebna lista'!$A$7:$R$128,4)))</f>
        <v>Benjamin</v>
      </c>
      <c r="F25" s="41" t="str">
        <f>UPPER(IF($A25="","",VLOOKUP($A25,'[3]m round robin žrebna lista'!$A$7:$R$128,5)))</f>
        <v/>
      </c>
      <c r="G25" s="43" t="s">
        <v>56</v>
      </c>
      <c r="H25" s="43" t="s">
        <v>56</v>
      </c>
      <c r="I25" s="42"/>
      <c r="J25" s="43" t="s">
        <v>59</v>
      </c>
      <c r="K25" s="44">
        <v>2</v>
      </c>
      <c r="L25" s="44">
        <v>2</v>
      </c>
      <c r="M25" s="45">
        <f>IF($A25="","",VLOOKUP($A25,'[3]m round robin žrebna lista'!$A$7:$R$128,14))</f>
        <v>0</v>
      </c>
      <c r="N25" s="4"/>
      <c r="O25" s="46" t="str">
        <f>UPPER(IF($A25="","",VLOOKUP($A25,'[3]m round robin žrebna lista'!$A$7:$R$128,2)))</f>
        <v/>
      </c>
      <c r="P25" s="46" t="str">
        <f>UPPER(IF($A25="","",VLOOKUP($A25,'[3]m round robin žrebna lista'!$A$7:$R$128,3)))</f>
        <v>SATLER</v>
      </c>
      <c r="Q25" s="46" t="str">
        <f>PROPER(IF($A25="","",VLOOKUP($A25,'[3]m round robin žrebna lista'!$A$7:$R$128,4)))</f>
        <v>Benjamin</v>
      </c>
      <c r="R25" s="46" t="str">
        <f>UPPER(IF($A25="","",VLOOKUP($A25,'[3]m round robin žrebna lista'!$A$7:$R$128,5)))</f>
        <v/>
      </c>
      <c r="S25" s="48"/>
      <c r="T25" s="48"/>
      <c r="U25" s="47"/>
      <c r="V25" s="48"/>
      <c r="W25" s="4"/>
      <c r="X25" s="46" t="str">
        <f>UPPER(IF($A25="","",VLOOKUP($A25,'[3]m round robin žrebna lista'!$A$7:$R$128,2)))</f>
        <v/>
      </c>
      <c r="Y25" s="46" t="str">
        <f>UPPER(IF($A25="","",VLOOKUP($A25,'[3]m round robin žrebna lista'!$A$7:$R$128,3)))</f>
        <v>SATLER</v>
      </c>
      <c r="Z25" s="46" t="str">
        <f>PROPER(IF($A25="","",VLOOKUP($A25,'[3]m round robin žrebna lista'!$A$7:$R$128,4)))</f>
        <v>Benjamin</v>
      </c>
      <c r="AA25" s="46" t="str">
        <f>UPPER(IF($A25="","",VLOOKUP($A25,'[3]m round robin žrebna lista'!$A$7:$R$128,5)))</f>
        <v/>
      </c>
      <c r="AB25" s="48" t="str">
        <f>IF(S25="","",IF(S25="1bb","1bb",IF(S25="3bb","3bb",IF(S25=1,0,M23))))</f>
        <v/>
      </c>
      <c r="AC25" s="48" t="str">
        <f>IF(T25="","",IF(T25="2bb","2bb",IF(T25="3bb","3bb",IF(T25=2,0,M24))))</f>
        <v/>
      </c>
      <c r="AD25" s="47"/>
      <c r="AE25" s="48" t="str">
        <f>IF(V25="","",IF(V25="3bb","3bb",IF(V25="4bb","4bb",IF(V25=3,M26,0))))</f>
        <v/>
      </c>
      <c r="AF25" s="49">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7">
        <v>12</v>
      </c>
      <c r="B26" s="38">
        <v>4</v>
      </c>
      <c r="C26" s="39" t="str">
        <f>UPPER(IF($A26="","",VLOOKUP($A26,'[3]m round robin žrebna lista'!$A$7:$R$128,2)))</f>
        <v/>
      </c>
      <c r="D26" s="40" t="str">
        <f>UPPER(IF($A26="","",VLOOKUP($A26,'[3]m round robin žrebna lista'!$A$7:$R$128,3)))</f>
        <v>ŠKRBEC</v>
      </c>
      <c r="E26" s="40" t="str">
        <f>PROPER(IF($A26="","",VLOOKUP($A26,'[3]m round robin žrebna lista'!$A$7:$R$128,4)))</f>
        <v>Erik</v>
      </c>
      <c r="F26" s="41" t="str">
        <f>UPPER(IF($A26="","",VLOOKUP($A26,'[3]m round robin žrebna lista'!$A$7:$R$128,5)))</f>
        <v/>
      </c>
      <c r="G26" s="43" t="s">
        <v>60</v>
      </c>
      <c r="H26" s="43" t="s">
        <v>56</v>
      </c>
      <c r="I26" s="43" t="s">
        <v>60</v>
      </c>
      <c r="J26" s="42"/>
      <c r="K26" s="44">
        <v>3</v>
      </c>
      <c r="L26" s="44">
        <v>1</v>
      </c>
      <c r="M26" s="45">
        <f>IF($A26="","",VLOOKUP($A26,'[3]m round robin žrebna lista'!$A$7:$R$128,14))</f>
        <v>0</v>
      </c>
      <c r="N26" s="4"/>
      <c r="O26" s="46" t="str">
        <f>UPPER(IF($A26="","",VLOOKUP($A26,'[3]m round robin žrebna lista'!$A$7:$R$128,2)))</f>
        <v/>
      </c>
      <c r="P26" s="46" t="str">
        <f>UPPER(IF($A26="","",VLOOKUP($A26,'[3]m round robin žrebna lista'!$A$7:$R$128,3)))</f>
        <v>ŠKRBEC</v>
      </c>
      <c r="Q26" s="46" t="str">
        <f>PROPER(IF($A26="","",VLOOKUP($A26,'[3]m round robin žrebna lista'!$A$7:$R$128,4)))</f>
        <v>Erik</v>
      </c>
      <c r="R26" s="46" t="str">
        <f>UPPER(IF($A26="","",VLOOKUP($A26,'[3]m round robin žrebna lista'!$A$7:$R$128,5)))</f>
        <v/>
      </c>
      <c r="S26" s="48"/>
      <c r="T26" s="48"/>
      <c r="U26" s="48"/>
      <c r="V26" s="47"/>
      <c r="W26" s="4"/>
      <c r="X26" s="46" t="str">
        <f>UPPER(IF($A26="","",VLOOKUP($A26,'[3]m round robin žrebna lista'!$A$7:$R$128,2)))</f>
        <v/>
      </c>
      <c r="Y26" s="46" t="str">
        <f>UPPER(IF($A26="","",VLOOKUP($A26,'[3]m round robin žrebna lista'!$A$7:$R$128,3)))</f>
        <v>ŠKRBEC</v>
      </c>
      <c r="Z26" s="46" t="str">
        <f>PROPER(IF($A26="","",VLOOKUP($A26,'[3]m round robin žrebna lista'!$A$7:$R$128,4)))</f>
        <v>Erik</v>
      </c>
      <c r="AA26" s="46" t="str">
        <f>UPPER(IF($A26="","",VLOOKUP($A26,'[3]m round robin žrebna lista'!$A$7:$R$128,5)))</f>
        <v/>
      </c>
      <c r="AB26" s="48" t="str">
        <f>IF(S26="","",IF(S26="1bb","1bb",IF(S26="4bb","4bb",IF(S26=1,0,M23))))</f>
        <v/>
      </c>
      <c r="AC26" s="48" t="str">
        <f>IF(T26="","",IF(T26="2bb","2bb",IF(T26="4bb","4bb",IF(T26=2,0,M24))))</f>
        <v/>
      </c>
      <c r="AD26" s="48" t="str">
        <f>IF(U26="","",IF(U26="3bb","3bb",IF(U26="4bb","4bb",IF(U26=3,0,M25))))</f>
        <v/>
      </c>
      <c r="AE26" s="47"/>
      <c r="AF26" s="49">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308"/>
      <c r="B27" s="308"/>
      <c r="C27" s="311"/>
      <c r="D27" s="311"/>
      <c r="E27" s="1"/>
      <c r="F27" s="61" t="s">
        <v>18</v>
      </c>
      <c r="G27" s="62"/>
      <c r="H27" s="62"/>
      <c r="I27" s="62"/>
      <c r="J27" s="63" t="s">
        <v>19</v>
      </c>
      <c r="K27" s="312"/>
      <c r="L27" s="312"/>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9" customFormat="1" ht="50.1" customHeight="1">
      <c r="A28" s="308"/>
      <c r="B28" s="308"/>
      <c r="C28" s="64" t="s">
        <v>20</v>
      </c>
      <c r="D28" s="1"/>
      <c r="E28" s="1"/>
      <c r="F28" s="65" t="s">
        <v>21</v>
      </c>
      <c r="G28" s="313" t="str">
        <f>'[3]vnos podatkov'!$E$10</f>
        <v>ANJA REGENT</v>
      </c>
      <c r="H28" s="313" t="str">
        <f>'[3]vnos podatkov'!$E$10</f>
        <v>ANJA REGENT</v>
      </c>
      <c r="I28" s="313" t="str">
        <f>'[3]vnos podatkov'!$E$10</f>
        <v>ANJA REGENT</v>
      </c>
      <c r="J28" s="63" t="s">
        <v>19</v>
      </c>
      <c r="K28" s="307"/>
      <c r="L28" s="307"/>
      <c r="M28" s="2"/>
      <c r="N28" s="28"/>
      <c r="O28" s="66"/>
      <c r="P28" s="66"/>
      <c r="Q28" s="66"/>
      <c r="R28" s="66"/>
      <c r="S28" s="66"/>
      <c r="T28" s="66"/>
      <c r="U28" s="66"/>
      <c r="V28" s="66"/>
      <c r="W28" s="66"/>
      <c r="X28" s="66"/>
      <c r="Y28" s="66"/>
      <c r="Z28" s="66"/>
      <c r="AA28" s="66"/>
      <c r="AB28" s="66"/>
      <c r="AC28" s="66"/>
      <c r="AD28" s="66"/>
      <c r="AE28" s="66"/>
      <c r="AF28" s="66"/>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row r="29" spans="1:13" ht="50.1" customHeight="1">
      <c r="A29" s="308"/>
      <c r="B29" s="308"/>
      <c r="C29" s="67" t="s">
        <v>22</v>
      </c>
      <c r="D29" s="1"/>
      <c r="E29" s="1"/>
      <c r="F29" s="61" t="s">
        <v>23</v>
      </c>
      <c r="G29" s="313"/>
      <c r="H29" s="313"/>
      <c r="I29" s="313"/>
      <c r="J29" s="63" t="s">
        <v>19</v>
      </c>
      <c r="K29" s="307"/>
      <c r="L29" s="307"/>
      <c r="M29" s="2"/>
    </row>
    <row r="30" spans="1:255" ht="12.75">
      <c r="A30" s="308"/>
      <c r="B30" s="308"/>
      <c r="C30" s="308"/>
      <c r="D30" s="308"/>
      <c r="E30" s="308"/>
      <c r="F30" s="308"/>
      <c r="G30" s="308"/>
      <c r="H30" s="308"/>
      <c r="I30" s="308"/>
      <c r="J30" s="308"/>
      <c r="K30" s="308"/>
      <c r="L30" s="308"/>
      <c r="M30" s="2"/>
      <c r="N30" s="69"/>
      <c r="O30" s="70"/>
      <c r="P30" s="70"/>
      <c r="Q30" s="70"/>
      <c r="R30" s="70"/>
      <c r="S30" s="70"/>
      <c r="T30" s="70"/>
      <c r="U30" s="70"/>
      <c r="V30" s="70"/>
      <c r="W30" s="70"/>
      <c r="X30" s="70"/>
      <c r="Y30" s="70"/>
      <c r="Z30" s="70"/>
      <c r="AA30" s="70"/>
      <c r="AB30" s="70"/>
      <c r="AC30" s="70"/>
      <c r="AD30" s="70"/>
      <c r="AE30" s="70"/>
      <c r="AF30" s="70"/>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9" customFormat="1" ht="30.6">
      <c r="A31" s="64"/>
      <c r="B31" s="64"/>
      <c r="C31" s="64"/>
      <c r="D31" s="64"/>
      <c r="E31" s="64"/>
      <c r="F31" s="5"/>
      <c r="G31" s="64"/>
      <c r="H31" s="64"/>
      <c r="I31" s="64"/>
      <c r="J31" s="64"/>
      <c r="K31" s="64"/>
      <c r="L31" s="64"/>
      <c r="M31" s="71"/>
      <c r="N31" s="28"/>
      <c r="O31" s="66"/>
      <c r="P31" s="66"/>
      <c r="Q31" s="66"/>
      <c r="R31" s="66"/>
      <c r="S31" s="66"/>
      <c r="T31" s="66"/>
      <c r="U31" s="66"/>
      <c r="V31" s="66"/>
      <c r="W31" s="66"/>
      <c r="X31" s="66"/>
      <c r="Y31" s="66"/>
      <c r="Z31" s="66"/>
      <c r="AA31" s="66"/>
      <c r="AB31" s="66"/>
      <c r="AC31" s="66"/>
      <c r="AD31" s="66"/>
      <c r="AE31" s="66"/>
      <c r="AF31" s="66"/>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row>
    <row r="32" spans="1:255" ht="12.75">
      <c r="A32" s="6"/>
      <c r="B32" s="72"/>
      <c r="C32" s="72"/>
      <c r="D32" s="72"/>
      <c r="E32" s="72"/>
      <c r="F32" s="72"/>
      <c r="G32" s="72"/>
      <c r="H32" s="72"/>
      <c r="I32" s="72"/>
      <c r="J32" s="72"/>
      <c r="K32" s="72"/>
      <c r="L32" s="72"/>
      <c r="M32" s="73"/>
      <c r="N32" s="69"/>
      <c r="O32" s="70"/>
      <c r="P32" s="70"/>
      <c r="Q32" s="70"/>
      <c r="R32" s="70"/>
      <c r="S32" s="70"/>
      <c r="T32" s="70"/>
      <c r="U32" s="70"/>
      <c r="V32" s="70"/>
      <c r="W32" s="70"/>
      <c r="X32" s="70"/>
      <c r="Y32" s="70"/>
      <c r="Z32" s="70"/>
      <c r="AA32" s="70"/>
      <c r="AB32" s="70"/>
      <c r="AC32" s="70"/>
      <c r="AD32" s="70"/>
      <c r="AE32" s="70"/>
      <c r="AF32" s="70"/>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6"/>
      <c r="K35" s="76"/>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6"/>
      <c r="K36" s="76"/>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6"/>
      <c r="K37" s="76"/>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6"/>
      <c r="K38" s="76"/>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6"/>
      <c r="K39" s="76"/>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6"/>
      <c r="K42" s="76"/>
      <c r="N42" s="77"/>
      <c r="O42" s="78"/>
      <c r="P42" s="78"/>
      <c r="Q42" s="78"/>
      <c r="R42" s="78"/>
      <c r="S42" s="78"/>
      <c r="T42" s="78"/>
    </row>
    <row r="43" spans="10:20" ht="30">
      <c r="J43" s="76"/>
      <c r="K43" s="76"/>
      <c r="N43" s="77"/>
      <c r="O43" s="78"/>
      <c r="P43" s="78"/>
      <c r="Q43" s="78"/>
      <c r="R43" s="78"/>
      <c r="S43" s="78"/>
      <c r="T43" s="78"/>
    </row>
    <row r="44" spans="10:20" ht="30">
      <c r="J44" s="76"/>
      <c r="K44" s="76"/>
      <c r="N44" s="77"/>
      <c r="O44" s="78"/>
      <c r="P44" s="78"/>
      <c r="Q44" s="78"/>
      <c r="R44" s="78"/>
      <c r="S44" s="78"/>
      <c r="T44" s="78"/>
    </row>
    <row r="45" spans="10:20" ht="30">
      <c r="J45" s="76"/>
      <c r="K45" s="76"/>
      <c r="N45" s="77"/>
      <c r="O45" s="78"/>
      <c r="P45" s="78"/>
      <c r="Q45" s="78"/>
      <c r="R45" s="78"/>
      <c r="S45" s="78"/>
      <c r="T45" s="78"/>
    </row>
    <row r="46" spans="10:20" ht="30">
      <c r="J46" s="76"/>
      <c r="K46" s="76"/>
      <c r="N46" s="77"/>
      <c r="O46" s="78"/>
      <c r="P46" s="78"/>
      <c r="Q46" s="78"/>
      <c r="R46" s="78"/>
      <c r="S46" s="78"/>
      <c r="T46" s="78"/>
    </row>
    <row r="47" spans="10:20" ht="30">
      <c r="J47" s="76"/>
      <c r="K47" s="76"/>
      <c r="N47" s="77"/>
      <c r="O47" s="78"/>
      <c r="P47" s="78"/>
      <c r="Q47" s="78"/>
      <c r="R47" s="78"/>
      <c r="S47" s="78"/>
      <c r="T47" s="78"/>
    </row>
    <row r="48" spans="10:20" ht="30">
      <c r="J48" s="76"/>
      <c r="K48" s="76"/>
      <c r="N48" s="77"/>
      <c r="O48" s="78"/>
      <c r="P48" s="78"/>
      <c r="Q48" s="78"/>
      <c r="R48" s="78"/>
      <c r="S48" s="78"/>
      <c r="T48" s="78"/>
    </row>
    <row r="49" spans="10:20" ht="30">
      <c r="J49" s="76"/>
      <c r="K49" s="76"/>
      <c r="N49" s="77"/>
      <c r="O49" s="78"/>
      <c r="P49" s="78"/>
      <c r="Q49" s="78"/>
      <c r="R49" s="78"/>
      <c r="S49" s="78"/>
      <c r="T49" s="78"/>
    </row>
    <row r="50" spans="10:20" ht="30">
      <c r="J50" s="76"/>
      <c r="K50" s="76"/>
      <c r="N50" s="77"/>
      <c r="O50" s="78"/>
      <c r="P50" s="78"/>
      <c r="Q50" s="78"/>
      <c r="R50" s="78"/>
      <c r="S50" s="78"/>
      <c r="T50" s="78"/>
    </row>
    <row r="51" spans="10:20" ht="30">
      <c r="J51" s="76"/>
      <c r="K51" s="76"/>
      <c r="N51" s="77"/>
      <c r="O51" s="78"/>
      <c r="P51" s="78"/>
      <c r="Q51" s="78"/>
      <c r="R51" s="78"/>
      <c r="S51" s="78"/>
      <c r="T51" s="78"/>
    </row>
    <row r="52" spans="10:20" ht="30">
      <c r="J52" s="76"/>
      <c r="K52" s="76"/>
      <c r="N52" s="77"/>
      <c r="O52" s="78"/>
      <c r="P52" s="78"/>
      <c r="Q52" s="78"/>
      <c r="R52" s="78"/>
      <c r="S52" s="78"/>
      <c r="T52" s="78"/>
    </row>
    <row r="53" spans="10:20" ht="30">
      <c r="J53" s="76"/>
      <c r="K53" s="76"/>
      <c r="N53" s="77"/>
      <c r="O53" s="78"/>
      <c r="P53" s="78"/>
      <c r="Q53" s="78"/>
      <c r="R53" s="78"/>
      <c r="S53" s="78"/>
      <c r="T53" s="78"/>
    </row>
    <row r="54" spans="10:20" ht="30">
      <c r="J54" s="76"/>
      <c r="K54" s="76"/>
      <c r="N54" s="77"/>
      <c r="O54" s="78"/>
      <c r="P54" s="78"/>
      <c r="Q54" s="78"/>
      <c r="R54" s="78"/>
      <c r="S54" s="78"/>
      <c r="T54" s="78"/>
    </row>
    <row r="55" spans="10:20" ht="30">
      <c r="J55" s="76"/>
      <c r="K55" s="76"/>
      <c r="N55" s="77"/>
      <c r="O55" s="78"/>
      <c r="P55" s="78"/>
      <c r="Q55" s="78"/>
      <c r="R55" s="78"/>
      <c r="S55" s="78"/>
      <c r="T55" s="78"/>
    </row>
    <row r="56" spans="10:20" ht="30">
      <c r="J56" s="76"/>
      <c r="K56" s="76"/>
      <c r="N56" s="77"/>
      <c r="O56" s="78"/>
      <c r="P56" s="78"/>
      <c r="Q56" s="78"/>
      <c r="R56" s="78"/>
      <c r="S56" s="78"/>
      <c r="T56" s="78"/>
    </row>
    <row r="57" spans="10:20" ht="30">
      <c r="J57" s="76"/>
      <c r="K57" s="76"/>
      <c r="N57" s="77"/>
      <c r="O57" s="78"/>
      <c r="P57" s="78"/>
      <c r="Q57" s="78"/>
      <c r="R57" s="78"/>
      <c r="S57" s="78"/>
      <c r="T57" s="78"/>
    </row>
    <row r="58" spans="10:20" ht="30">
      <c r="J58" s="76"/>
      <c r="K58" s="76"/>
      <c r="N58" s="77"/>
      <c r="O58" s="78"/>
      <c r="P58" s="78"/>
      <c r="Q58" s="78"/>
      <c r="R58" s="78"/>
      <c r="S58" s="78"/>
      <c r="T58" s="78"/>
    </row>
    <row r="59" spans="10:20" ht="30">
      <c r="J59" s="76"/>
      <c r="K59" s="76"/>
      <c r="N59" s="77"/>
      <c r="O59" s="78"/>
      <c r="P59" s="78"/>
      <c r="Q59" s="78"/>
      <c r="R59" s="78"/>
      <c r="S59" s="78"/>
      <c r="T59" s="78"/>
    </row>
    <row r="60" spans="10:20" ht="30">
      <c r="J60" s="76"/>
      <c r="K60" s="76"/>
      <c r="N60" s="77"/>
      <c r="O60" s="78"/>
      <c r="P60" s="78"/>
      <c r="Q60" s="78"/>
      <c r="R60" s="78"/>
      <c r="S60" s="78"/>
      <c r="T60" s="78"/>
    </row>
    <row r="61" spans="10:20" ht="30">
      <c r="J61" s="76"/>
      <c r="K61" s="76"/>
      <c r="N61" s="77"/>
      <c r="O61" s="78"/>
      <c r="P61" s="78"/>
      <c r="Q61" s="78"/>
      <c r="R61" s="78"/>
      <c r="S61" s="78"/>
      <c r="T61" s="78"/>
    </row>
    <row r="62" spans="10:20" ht="30">
      <c r="J62" s="76"/>
      <c r="K62" s="76"/>
      <c r="N62" s="77"/>
      <c r="O62" s="78"/>
      <c r="P62" s="78"/>
      <c r="Q62" s="78"/>
      <c r="R62" s="78"/>
      <c r="S62" s="78"/>
      <c r="T62" s="78"/>
    </row>
    <row r="63" spans="10:20" ht="30">
      <c r="J63" s="76"/>
      <c r="K63" s="76"/>
      <c r="N63" s="77"/>
      <c r="O63" s="78"/>
      <c r="P63" s="78"/>
      <c r="Q63" s="78"/>
      <c r="R63" s="78"/>
      <c r="S63" s="78"/>
      <c r="T63" s="78"/>
    </row>
    <row r="64" spans="10:20" ht="30">
      <c r="J64" s="76"/>
      <c r="K64" s="76"/>
      <c r="N64" s="77"/>
      <c r="O64" s="78"/>
      <c r="P64" s="78"/>
      <c r="Q64" s="78"/>
      <c r="R64" s="78"/>
      <c r="S64" s="78"/>
      <c r="T64" s="78"/>
    </row>
    <row r="65" spans="10:20" ht="30">
      <c r="J65" s="76"/>
      <c r="K65" s="76"/>
      <c r="N65" s="77"/>
      <c r="O65" s="78"/>
      <c r="P65" s="78"/>
      <c r="Q65" s="78"/>
      <c r="R65" s="78"/>
      <c r="S65" s="78"/>
      <c r="T65" s="78"/>
    </row>
    <row r="66" spans="10:20" ht="30">
      <c r="J66" s="76"/>
      <c r="K66" s="76"/>
      <c r="N66" s="77"/>
      <c r="O66" s="78"/>
      <c r="P66" s="78"/>
      <c r="Q66" s="78"/>
      <c r="R66" s="78"/>
      <c r="S66" s="78"/>
      <c r="T66" s="78"/>
    </row>
    <row r="67" spans="10:20" ht="30">
      <c r="J67" s="76"/>
      <c r="K67" s="76"/>
      <c r="N67" s="77"/>
      <c r="O67" s="78"/>
      <c r="P67" s="78"/>
      <c r="Q67" s="78"/>
      <c r="R67" s="78"/>
      <c r="S67" s="78"/>
      <c r="T67" s="78"/>
    </row>
    <row r="68" spans="10:20" ht="30">
      <c r="J68" s="76"/>
      <c r="K68" s="76"/>
      <c r="N68" s="77"/>
      <c r="O68" s="78"/>
      <c r="P68" s="78"/>
      <c r="Q68" s="78"/>
      <c r="R68" s="78"/>
      <c r="S68" s="78"/>
      <c r="T68" s="78"/>
    </row>
    <row r="69" spans="10:20" ht="30">
      <c r="J69" s="76"/>
      <c r="K69" s="76"/>
      <c r="N69" s="77"/>
      <c r="O69" s="78"/>
      <c r="P69" s="78"/>
      <c r="Q69" s="78"/>
      <c r="R69" s="78"/>
      <c r="S69" s="78"/>
      <c r="T69" s="78"/>
    </row>
    <row r="70" spans="10:20" ht="30">
      <c r="J70" s="76"/>
      <c r="K70" s="76"/>
      <c r="N70" s="77"/>
      <c r="O70" s="78"/>
      <c r="P70" s="78"/>
      <c r="Q70" s="78"/>
      <c r="R70" s="78"/>
      <c r="S70" s="78"/>
      <c r="T70" s="78"/>
    </row>
    <row r="71" spans="10:20" ht="30">
      <c r="J71" s="76"/>
      <c r="K71" s="76"/>
      <c r="N71" s="77"/>
      <c r="O71" s="78"/>
      <c r="P71" s="78"/>
      <c r="Q71" s="78"/>
      <c r="R71" s="78"/>
      <c r="S71" s="78"/>
      <c r="T71" s="78"/>
    </row>
    <row r="72" spans="10:20" ht="30">
      <c r="J72" s="76"/>
      <c r="K72" s="76"/>
      <c r="N72" s="77"/>
      <c r="O72" s="78"/>
      <c r="P72" s="78"/>
      <c r="Q72" s="78"/>
      <c r="R72" s="78"/>
      <c r="S72" s="78"/>
      <c r="T72" s="78"/>
    </row>
    <row r="73" spans="10:20" ht="30">
      <c r="J73" s="76"/>
      <c r="K73" s="76"/>
      <c r="N73" s="77"/>
      <c r="O73" s="78"/>
      <c r="P73" s="78"/>
      <c r="Q73" s="78"/>
      <c r="R73" s="78"/>
      <c r="S73" s="78"/>
      <c r="T73" s="78"/>
    </row>
    <row r="74" spans="10:20" ht="30">
      <c r="J74" s="76"/>
      <c r="K74" s="76"/>
      <c r="N74" s="77"/>
      <c r="O74" s="78"/>
      <c r="P74" s="78"/>
      <c r="Q74" s="78"/>
      <c r="R74" s="78"/>
      <c r="S74" s="78"/>
      <c r="T74" s="78"/>
    </row>
    <row r="75" spans="10:20" ht="30">
      <c r="J75" s="76"/>
      <c r="K75" s="76"/>
      <c r="N75" s="77"/>
      <c r="O75" s="78"/>
      <c r="P75" s="78"/>
      <c r="Q75" s="78"/>
      <c r="R75" s="78"/>
      <c r="S75" s="78"/>
      <c r="T75" s="78"/>
    </row>
    <row r="76" spans="10:20" ht="30">
      <c r="J76" s="76"/>
      <c r="K76" s="76"/>
      <c r="N76" s="77"/>
      <c r="O76" s="78"/>
      <c r="P76" s="78"/>
      <c r="Q76" s="78"/>
      <c r="R76" s="78"/>
      <c r="S76" s="78"/>
      <c r="T76" s="78"/>
    </row>
    <row r="77" spans="10:20" ht="30">
      <c r="J77" s="76"/>
      <c r="K77" s="76"/>
      <c r="N77" s="77"/>
      <c r="O77" s="78"/>
      <c r="P77" s="78"/>
      <c r="Q77" s="78"/>
      <c r="R77" s="78"/>
      <c r="S77" s="78"/>
      <c r="T77" s="78"/>
    </row>
    <row r="78" spans="10:20" ht="30">
      <c r="J78" s="76"/>
      <c r="K78" s="76"/>
      <c r="N78" s="77"/>
      <c r="O78" s="78"/>
      <c r="P78" s="78"/>
      <c r="Q78" s="78"/>
      <c r="R78" s="78"/>
      <c r="S78" s="78"/>
      <c r="T78" s="78"/>
    </row>
    <row r="79" spans="10:20" ht="30">
      <c r="J79" s="76"/>
      <c r="K79" s="76"/>
      <c r="N79" s="77"/>
      <c r="O79" s="78"/>
      <c r="P79" s="78"/>
      <c r="Q79" s="78"/>
      <c r="R79" s="78"/>
      <c r="S79" s="78"/>
      <c r="T79" s="78"/>
    </row>
    <row r="80" spans="10:20" ht="30">
      <c r="J80" s="76"/>
      <c r="K80" s="76"/>
      <c r="N80" s="77"/>
      <c r="O80" s="78"/>
      <c r="P80" s="78"/>
      <c r="Q80" s="78"/>
      <c r="R80" s="78"/>
      <c r="S80" s="78"/>
      <c r="T80" s="78"/>
    </row>
    <row r="81" spans="10:20" ht="30">
      <c r="J81" s="76"/>
      <c r="K81" s="76"/>
      <c r="N81" s="77"/>
      <c r="O81" s="78"/>
      <c r="P81" s="78"/>
      <c r="Q81" s="78"/>
      <c r="R81" s="78"/>
      <c r="S81" s="78"/>
      <c r="T81" s="78"/>
    </row>
    <row r="82" spans="10:20" ht="30">
      <c r="J82" s="76"/>
      <c r="K82" s="76"/>
      <c r="N82" s="77"/>
      <c r="O82" s="78"/>
      <c r="P82" s="78"/>
      <c r="Q82" s="78"/>
      <c r="R82" s="78"/>
      <c r="S82" s="78"/>
      <c r="T82" s="78"/>
    </row>
    <row r="83" spans="10:20" ht="30">
      <c r="J83" s="76"/>
      <c r="K83" s="79"/>
      <c r="N83" s="77"/>
      <c r="O83" s="78"/>
      <c r="P83" s="78"/>
      <c r="Q83" s="78"/>
      <c r="R83" s="78"/>
      <c r="S83" s="78"/>
      <c r="T83" s="78"/>
    </row>
    <row r="84" spans="10:20" ht="30">
      <c r="J84" s="76"/>
      <c r="K84" s="76"/>
      <c r="N84" s="77"/>
      <c r="O84" s="78"/>
      <c r="P84" s="78"/>
      <c r="Q84" s="78"/>
      <c r="R84" s="78"/>
      <c r="S84" s="78"/>
      <c r="T84" s="78"/>
    </row>
    <row r="85" spans="10:20" ht="30">
      <c r="J85" s="76"/>
      <c r="K85" s="76"/>
      <c r="N85" s="77"/>
      <c r="O85" s="78"/>
      <c r="P85" s="78"/>
      <c r="Q85" s="78"/>
      <c r="R85" s="78"/>
      <c r="S85" s="78"/>
      <c r="T85" s="78"/>
    </row>
    <row r="86" spans="10:20" ht="30">
      <c r="J86" s="76"/>
      <c r="K86" s="76"/>
      <c r="N86" s="77"/>
      <c r="O86" s="78"/>
      <c r="P86" s="78"/>
      <c r="Q86" s="78"/>
      <c r="R86" s="78"/>
      <c r="S86" s="78"/>
      <c r="T86" s="78"/>
    </row>
    <row r="87" spans="10:20" ht="30">
      <c r="J87" s="76"/>
      <c r="K87" s="76"/>
      <c r="N87" s="77"/>
      <c r="O87" s="78"/>
      <c r="P87" s="78"/>
      <c r="Q87" s="78"/>
      <c r="R87" s="78"/>
      <c r="S87" s="78"/>
      <c r="T87" s="78"/>
    </row>
    <row r="88" spans="10:20" ht="30">
      <c r="J88" s="76"/>
      <c r="K88" s="76"/>
      <c r="N88" s="77"/>
      <c r="O88" s="78"/>
      <c r="P88" s="78"/>
      <c r="Q88" s="78"/>
      <c r="R88" s="78"/>
      <c r="S88" s="78"/>
      <c r="T88" s="78"/>
    </row>
    <row r="89" spans="10:20" ht="30">
      <c r="J89" s="76"/>
      <c r="K89" s="76"/>
      <c r="N89" s="77"/>
      <c r="O89" s="78"/>
      <c r="P89" s="78"/>
      <c r="Q89" s="78"/>
      <c r="R89" s="78"/>
      <c r="S89" s="78"/>
      <c r="T89" s="78"/>
    </row>
    <row r="90" spans="10:20" ht="30">
      <c r="J90" s="76"/>
      <c r="K90" s="76"/>
      <c r="N90" s="77"/>
      <c r="O90" s="78"/>
      <c r="P90" s="78"/>
      <c r="Q90" s="78"/>
      <c r="R90" s="78"/>
      <c r="S90" s="78"/>
      <c r="T90" s="78"/>
    </row>
    <row r="91" spans="10:20" ht="30">
      <c r="J91" s="76"/>
      <c r="K91" s="76"/>
      <c r="N91" s="77"/>
      <c r="O91" s="78"/>
      <c r="P91" s="78"/>
      <c r="Q91" s="78"/>
      <c r="R91" s="78"/>
      <c r="S91" s="78"/>
      <c r="T91" s="78"/>
    </row>
    <row r="92" spans="10:20" ht="30">
      <c r="J92" s="76"/>
      <c r="K92" s="76"/>
      <c r="N92" s="77"/>
      <c r="O92" s="78"/>
      <c r="P92" s="78"/>
      <c r="Q92" s="78"/>
      <c r="R92" s="78"/>
      <c r="S92" s="78"/>
      <c r="T92" s="78"/>
    </row>
    <row r="93" spans="10:20" ht="30">
      <c r="J93" s="76"/>
      <c r="K93" s="76"/>
      <c r="N93" s="77"/>
      <c r="O93" s="78"/>
      <c r="P93" s="78"/>
      <c r="Q93" s="78"/>
      <c r="R93" s="78"/>
      <c r="S93" s="78"/>
      <c r="T93" s="78"/>
    </row>
    <row r="94" spans="10:20" ht="30">
      <c r="J94" s="76"/>
      <c r="K94" s="76"/>
      <c r="N94" s="77"/>
      <c r="O94" s="78"/>
      <c r="P94" s="78"/>
      <c r="Q94" s="78"/>
      <c r="R94" s="78"/>
      <c r="S94" s="78"/>
      <c r="T94" s="78"/>
    </row>
    <row r="95" spans="10:20" ht="30">
      <c r="J95" s="76"/>
      <c r="K95" s="76"/>
      <c r="N95" s="77"/>
      <c r="O95" s="78"/>
      <c r="P95" s="78"/>
      <c r="Q95" s="78"/>
      <c r="R95" s="78"/>
      <c r="S95" s="78"/>
      <c r="T95" s="78"/>
    </row>
    <row r="96" spans="10:20" ht="30">
      <c r="J96" s="76"/>
      <c r="K96" s="76"/>
      <c r="N96" s="77"/>
      <c r="O96" s="78"/>
      <c r="P96" s="78"/>
      <c r="Q96" s="78"/>
      <c r="R96" s="78"/>
      <c r="S96" s="78"/>
      <c r="T96" s="78"/>
    </row>
    <row r="97" spans="10:20" ht="30">
      <c r="J97" s="76"/>
      <c r="K97" s="76"/>
      <c r="N97" s="77"/>
      <c r="O97" s="78"/>
      <c r="P97" s="78"/>
      <c r="Q97" s="78"/>
      <c r="R97" s="78"/>
      <c r="S97" s="78"/>
      <c r="T97" s="78"/>
    </row>
    <row r="98" spans="10:20" ht="30">
      <c r="J98" s="76"/>
      <c r="K98" s="76"/>
      <c r="N98" s="77"/>
      <c r="O98" s="78"/>
      <c r="P98" s="78"/>
      <c r="Q98" s="78"/>
      <c r="R98" s="78"/>
      <c r="S98" s="78"/>
      <c r="T98" s="78"/>
    </row>
    <row r="99" spans="10:20" ht="30">
      <c r="J99" s="76"/>
      <c r="K99" s="76"/>
      <c r="N99" s="77"/>
      <c r="O99" s="78"/>
      <c r="P99" s="78"/>
      <c r="Q99" s="78"/>
      <c r="R99" s="78"/>
      <c r="S99" s="78"/>
      <c r="T99" s="78"/>
    </row>
    <row r="100" spans="10:20" ht="30">
      <c r="J100" s="76"/>
      <c r="K100" s="76"/>
      <c r="N100" s="77"/>
      <c r="O100" s="78"/>
      <c r="P100" s="78"/>
      <c r="Q100" s="78"/>
      <c r="R100" s="78"/>
      <c r="S100" s="78"/>
      <c r="T100" s="78"/>
    </row>
    <row r="101" spans="10:20" ht="30">
      <c r="J101" s="76"/>
      <c r="K101" s="76"/>
      <c r="N101" s="77"/>
      <c r="O101" s="78"/>
      <c r="P101" s="78"/>
      <c r="Q101" s="78"/>
      <c r="R101" s="78"/>
      <c r="S101" s="78"/>
      <c r="T101" s="78"/>
    </row>
    <row r="102" spans="10:20" ht="30">
      <c r="J102" s="76"/>
      <c r="K102" s="76"/>
      <c r="N102" s="77"/>
      <c r="O102" s="78"/>
      <c r="P102" s="78"/>
      <c r="Q102" s="78"/>
      <c r="R102" s="78"/>
      <c r="S102" s="78"/>
      <c r="T102" s="78"/>
    </row>
    <row r="103" spans="10:20" ht="30">
      <c r="J103" s="76"/>
      <c r="K103" s="76"/>
      <c r="N103" s="77"/>
      <c r="O103" s="78"/>
      <c r="P103" s="78"/>
      <c r="Q103" s="78"/>
      <c r="R103" s="78"/>
      <c r="S103" s="78"/>
      <c r="T103" s="78"/>
    </row>
    <row r="104" spans="10:20" ht="30">
      <c r="J104" s="76"/>
      <c r="K104" s="76"/>
      <c r="N104" s="77"/>
      <c r="O104" s="78"/>
      <c r="P104" s="78"/>
      <c r="Q104" s="78"/>
      <c r="R104" s="78"/>
      <c r="S104" s="78"/>
      <c r="T104" s="78"/>
    </row>
    <row r="105" spans="10:20" ht="30">
      <c r="J105" s="76"/>
      <c r="K105" s="76"/>
      <c r="N105" s="77"/>
      <c r="O105" s="78"/>
      <c r="P105" s="78"/>
      <c r="Q105" s="78"/>
      <c r="R105" s="78"/>
      <c r="S105" s="78"/>
      <c r="T105" s="78"/>
    </row>
    <row r="106" spans="10:20" ht="30">
      <c r="J106" s="76"/>
      <c r="K106" s="76"/>
      <c r="N106" s="77"/>
      <c r="O106" s="78"/>
      <c r="P106" s="78"/>
      <c r="Q106" s="78"/>
      <c r="R106" s="78"/>
      <c r="S106" s="78"/>
      <c r="T106" s="78"/>
    </row>
    <row r="107" spans="10:20" ht="30">
      <c r="J107" s="76"/>
      <c r="K107" s="76"/>
      <c r="N107" s="77"/>
      <c r="O107" s="78"/>
      <c r="P107" s="78"/>
      <c r="Q107" s="78"/>
      <c r="R107" s="78"/>
      <c r="S107" s="78"/>
      <c r="T107" s="78"/>
    </row>
    <row r="108" spans="10:20" ht="30">
      <c r="J108" s="76"/>
      <c r="K108" s="76"/>
      <c r="N108" s="77"/>
      <c r="O108" s="78"/>
      <c r="P108" s="78"/>
      <c r="Q108" s="78"/>
      <c r="R108" s="78"/>
      <c r="S108" s="78"/>
      <c r="T108" s="78"/>
    </row>
    <row r="109" spans="10:20" ht="30">
      <c r="J109" s="76"/>
      <c r="K109" s="76"/>
      <c r="N109" s="77"/>
      <c r="O109" s="78"/>
      <c r="P109" s="78"/>
      <c r="Q109" s="78"/>
      <c r="R109" s="78"/>
      <c r="S109" s="78"/>
      <c r="T109" s="78"/>
    </row>
    <row r="110" spans="10:20" ht="30">
      <c r="J110" s="76"/>
      <c r="K110" s="76"/>
      <c r="N110" s="77"/>
      <c r="O110" s="78"/>
      <c r="P110" s="78"/>
      <c r="Q110" s="78"/>
      <c r="R110" s="78"/>
      <c r="S110" s="78"/>
      <c r="T110" s="78"/>
    </row>
    <row r="111" spans="10:20" ht="30">
      <c r="J111" s="76"/>
      <c r="K111" s="76"/>
      <c r="N111" s="77"/>
      <c r="O111" s="78"/>
      <c r="P111" s="78"/>
      <c r="Q111" s="78"/>
      <c r="R111" s="78"/>
      <c r="S111" s="78"/>
      <c r="T111" s="78"/>
    </row>
    <row r="112" spans="10:20" ht="30">
      <c r="J112" s="76"/>
      <c r="K112" s="76"/>
      <c r="N112" s="77"/>
      <c r="O112" s="78"/>
      <c r="P112" s="78"/>
      <c r="Q112" s="78"/>
      <c r="R112" s="78"/>
      <c r="S112" s="78"/>
      <c r="T112" s="78"/>
    </row>
    <row r="113" spans="10:20" ht="30">
      <c r="J113" s="76"/>
      <c r="K113" s="76"/>
      <c r="N113" s="77"/>
      <c r="O113" s="78"/>
      <c r="P113" s="78"/>
      <c r="Q113" s="78"/>
      <c r="R113" s="78"/>
      <c r="S113" s="78"/>
      <c r="T113" s="78"/>
    </row>
    <row r="114" spans="10:20" ht="30">
      <c r="J114" s="76"/>
      <c r="K114" s="76"/>
      <c r="N114" s="77"/>
      <c r="O114" s="78"/>
      <c r="P114" s="78"/>
      <c r="Q114" s="78"/>
      <c r="R114" s="78"/>
      <c r="S114" s="78"/>
      <c r="T114" s="78"/>
    </row>
    <row r="115" spans="10:20" ht="30">
      <c r="J115" s="76"/>
      <c r="K115" s="76"/>
      <c r="N115" s="77"/>
      <c r="O115" s="78"/>
      <c r="P115" s="78"/>
      <c r="Q115" s="78"/>
      <c r="R115" s="78"/>
      <c r="S115" s="78"/>
      <c r="T115" s="78"/>
    </row>
    <row r="116" spans="10:20" ht="30">
      <c r="J116" s="76"/>
      <c r="K116" s="76"/>
      <c r="N116" s="77"/>
      <c r="O116" s="78"/>
      <c r="P116" s="78"/>
      <c r="Q116" s="78"/>
      <c r="R116" s="78"/>
      <c r="S116" s="78"/>
      <c r="T116" s="78"/>
    </row>
    <row r="117" spans="10:20" ht="30">
      <c r="J117" s="76"/>
      <c r="K117" s="76"/>
      <c r="N117" s="77"/>
      <c r="O117" s="78"/>
      <c r="P117" s="78"/>
      <c r="Q117" s="78"/>
      <c r="R117" s="78"/>
      <c r="S117" s="78"/>
      <c r="T117" s="78"/>
    </row>
    <row r="118" spans="10:20" ht="30">
      <c r="J118" s="76"/>
      <c r="K118" s="76"/>
      <c r="N118" s="77"/>
      <c r="O118" s="78"/>
      <c r="P118" s="78"/>
      <c r="Q118" s="78"/>
      <c r="R118" s="78"/>
      <c r="S118" s="78"/>
      <c r="T118" s="78"/>
    </row>
    <row r="119" spans="10:20" ht="30">
      <c r="J119" s="76"/>
      <c r="K119" s="76"/>
      <c r="N119" s="77"/>
      <c r="O119" s="78"/>
      <c r="P119" s="78"/>
      <c r="Q119" s="78"/>
      <c r="R119" s="78"/>
      <c r="S119" s="78"/>
      <c r="T119" s="78"/>
    </row>
    <row r="120" spans="10:20" ht="30">
      <c r="J120" s="76"/>
      <c r="K120" s="76"/>
      <c r="N120" s="77"/>
      <c r="O120" s="78"/>
      <c r="P120" s="78"/>
      <c r="Q120" s="78"/>
      <c r="R120" s="78"/>
      <c r="S120" s="78"/>
      <c r="T120" s="78"/>
    </row>
    <row r="121" spans="10:20" ht="30">
      <c r="J121" s="76"/>
      <c r="K121" s="76"/>
      <c r="N121" s="77"/>
      <c r="O121" s="78"/>
      <c r="P121" s="78"/>
      <c r="Q121" s="78"/>
      <c r="R121" s="78"/>
      <c r="S121" s="78"/>
      <c r="T121" s="78"/>
    </row>
    <row r="122" spans="10:20" ht="30">
      <c r="J122" s="76"/>
      <c r="K122" s="76"/>
      <c r="N122" s="77"/>
      <c r="O122" s="78"/>
      <c r="P122" s="78"/>
      <c r="Q122" s="78"/>
      <c r="R122" s="78"/>
      <c r="S122" s="78"/>
      <c r="T122" s="78"/>
    </row>
    <row r="123" spans="10:20" ht="30">
      <c r="J123" s="76"/>
      <c r="K123" s="76"/>
      <c r="N123" s="77"/>
      <c r="O123" s="78"/>
      <c r="P123" s="78"/>
      <c r="Q123" s="78"/>
      <c r="R123" s="78"/>
      <c r="S123" s="78"/>
      <c r="T123" s="78"/>
    </row>
    <row r="124" spans="10:20" ht="30">
      <c r="J124" s="76"/>
      <c r="K124" s="76"/>
      <c r="N124" s="77"/>
      <c r="O124" s="78"/>
      <c r="P124" s="78"/>
      <c r="Q124" s="78"/>
      <c r="R124" s="78"/>
      <c r="S124" s="78"/>
      <c r="T124" s="78"/>
    </row>
    <row r="125" spans="10:20" ht="30">
      <c r="J125" s="76"/>
      <c r="K125" s="76"/>
      <c r="N125" s="77"/>
      <c r="O125" s="78"/>
      <c r="P125" s="78"/>
      <c r="Q125" s="78"/>
      <c r="R125" s="78"/>
      <c r="S125" s="78"/>
      <c r="T125" s="78"/>
    </row>
    <row r="126" spans="10:20" ht="30">
      <c r="J126" s="76"/>
      <c r="K126" s="76"/>
      <c r="N126" s="77"/>
      <c r="O126" s="78"/>
      <c r="P126" s="78"/>
      <c r="Q126" s="78"/>
      <c r="R126" s="78"/>
      <c r="S126" s="78"/>
      <c r="T126" s="78"/>
    </row>
    <row r="127" spans="10:20" ht="30">
      <c r="J127" s="76"/>
      <c r="K127" s="76"/>
      <c r="N127" s="77"/>
      <c r="O127" s="78"/>
      <c r="P127" s="78"/>
      <c r="Q127" s="78"/>
      <c r="R127" s="78"/>
      <c r="S127" s="78"/>
      <c r="T127" s="78"/>
    </row>
    <row r="128" spans="10:20" ht="30">
      <c r="J128" s="76"/>
      <c r="K128" s="76"/>
      <c r="N128" s="77"/>
      <c r="O128" s="78"/>
      <c r="P128" s="78"/>
      <c r="Q128" s="78"/>
      <c r="R128" s="78"/>
      <c r="S128" s="78"/>
      <c r="T128" s="78"/>
    </row>
    <row r="129" spans="10:20" ht="30">
      <c r="J129" s="76"/>
      <c r="K129" s="76"/>
      <c r="N129" s="77"/>
      <c r="O129" s="78"/>
      <c r="P129" s="78"/>
      <c r="Q129" s="78"/>
      <c r="R129" s="78"/>
      <c r="S129" s="78"/>
      <c r="T129" s="78"/>
    </row>
    <row r="130" spans="10:20" ht="30">
      <c r="J130" s="76"/>
      <c r="K130" s="76"/>
      <c r="N130" s="77"/>
      <c r="O130" s="78"/>
      <c r="P130" s="78"/>
      <c r="Q130" s="78"/>
      <c r="R130" s="78"/>
      <c r="S130" s="78"/>
      <c r="T130" s="78"/>
    </row>
    <row r="131" spans="10:20" ht="30">
      <c r="J131" s="76"/>
      <c r="K131" s="76"/>
      <c r="N131" s="77"/>
      <c r="O131" s="78"/>
      <c r="P131" s="78"/>
      <c r="Q131" s="78"/>
      <c r="R131" s="78"/>
      <c r="S131" s="78"/>
      <c r="T131" s="78"/>
    </row>
    <row r="132" spans="10:20" ht="30">
      <c r="J132" s="76"/>
      <c r="K132" s="76"/>
      <c r="N132" s="77"/>
      <c r="O132" s="78"/>
      <c r="P132" s="78"/>
      <c r="Q132" s="78"/>
      <c r="R132" s="78"/>
      <c r="S132" s="78"/>
      <c r="T132" s="78"/>
    </row>
    <row r="133" spans="10:20" ht="30">
      <c r="J133" s="76"/>
      <c r="K133" s="76"/>
      <c r="N133" s="77"/>
      <c r="O133" s="78"/>
      <c r="P133" s="78"/>
      <c r="Q133" s="78"/>
      <c r="R133" s="78"/>
      <c r="S133" s="78"/>
      <c r="T133" s="78"/>
    </row>
    <row r="134" spans="10:20" ht="30">
      <c r="J134" s="76"/>
      <c r="K134" s="76"/>
      <c r="N134" s="77"/>
      <c r="O134" s="78"/>
      <c r="P134" s="78"/>
      <c r="Q134" s="78"/>
      <c r="R134" s="78"/>
      <c r="S134" s="78"/>
      <c r="T134" s="78"/>
    </row>
    <row r="135" spans="10:20" ht="30">
      <c r="J135" s="76"/>
      <c r="K135" s="76"/>
      <c r="N135" s="77"/>
      <c r="O135" s="78"/>
      <c r="P135" s="78"/>
      <c r="Q135" s="78"/>
      <c r="R135" s="78"/>
      <c r="S135" s="78"/>
      <c r="T135" s="78"/>
    </row>
    <row r="136" spans="10:20" ht="30">
      <c r="J136" s="76"/>
      <c r="K136" s="76"/>
      <c r="N136" s="77"/>
      <c r="O136" s="78"/>
      <c r="P136" s="78"/>
      <c r="Q136" s="78"/>
      <c r="R136" s="78"/>
      <c r="S136" s="78"/>
      <c r="T136" s="78"/>
    </row>
    <row r="137" spans="10:20" ht="30">
      <c r="J137" s="76"/>
      <c r="K137" s="76"/>
      <c r="N137" s="77"/>
      <c r="O137" s="78"/>
      <c r="P137" s="78"/>
      <c r="Q137" s="78"/>
      <c r="R137" s="78"/>
      <c r="S137" s="78"/>
      <c r="T137" s="78"/>
    </row>
    <row r="138" spans="10:20" ht="30">
      <c r="J138" s="76"/>
      <c r="K138" s="76"/>
      <c r="N138" s="77"/>
      <c r="O138" s="78"/>
      <c r="P138" s="78"/>
      <c r="Q138" s="78"/>
      <c r="R138" s="78"/>
      <c r="S138" s="78"/>
      <c r="T138" s="78"/>
    </row>
    <row r="139" spans="10:20" ht="30">
      <c r="J139" s="76"/>
      <c r="K139" s="76"/>
      <c r="N139" s="77"/>
      <c r="O139" s="78"/>
      <c r="P139" s="78"/>
      <c r="Q139" s="78"/>
      <c r="R139" s="78"/>
      <c r="S139" s="78"/>
      <c r="T139" s="78"/>
    </row>
    <row r="140" spans="10:20" ht="30">
      <c r="J140" s="76"/>
      <c r="K140" s="76"/>
      <c r="N140" s="77"/>
      <c r="O140" s="78"/>
      <c r="P140" s="78"/>
      <c r="Q140" s="78"/>
      <c r="R140" s="78"/>
      <c r="S140" s="78"/>
      <c r="T140" s="78"/>
    </row>
    <row r="141" spans="10:20" ht="30">
      <c r="J141" s="76"/>
      <c r="K141" s="76"/>
      <c r="N141" s="77"/>
      <c r="O141" s="78"/>
      <c r="P141" s="78"/>
      <c r="Q141" s="78"/>
      <c r="R141" s="78"/>
      <c r="S141" s="78"/>
      <c r="T141" s="78"/>
    </row>
    <row r="142" spans="10:20" ht="30">
      <c r="J142" s="76"/>
      <c r="K142" s="76"/>
      <c r="N142" s="77"/>
      <c r="O142" s="78"/>
      <c r="P142" s="78"/>
      <c r="Q142" s="78"/>
      <c r="R142" s="78"/>
      <c r="S142" s="78"/>
      <c r="T142" s="78"/>
    </row>
    <row r="143" spans="10:20" ht="30">
      <c r="J143" s="76"/>
      <c r="K143" s="76"/>
      <c r="N143" s="77"/>
      <c r="O143" s="78"/>
      <c r="P143" s="78"/>
      <c r="Q143" s="78"/>
      <c r="R143" s="78"/>
      <c r="S143" s="78"/>
      <c r="T143" s="78"/>
    </row>
    <row r="144" spans="10:20" ht="30">
      <c r="J144" s="76"/>
      <c r="K144" s="76"/>
      <c r="N144" s="77"/>
      <c r="O144" s="78"/>
      <c r="P144" s="78"/>
      <c r="Q144" s="78"/>
      <c r="R144" s="78"/>
      <c r="S144" s="78"/>
      <c r="T144" s="78"/>
    </row>
    <row r="145" spans="10:20" ht="30">
      <c r="J145" s="76"/>
      <c r="K145" s="76"/>
      <c r="N145" s="77"/>
      <c r="O145" s="78"/>
      <c r="P145" s="78"/>
      <c r="Q145" s="78"/>
      <c r="R145" s="78"/>
      <c r="S145" s="78"/>
      <c r="T145" s="78"/>
    </row>
    <row r="146" spans="10:20" ht="30">
      <c r="J146" s="76"/>
      <c r="K146" s="76"/>
      <c r="N146" s="77"/>
      <c r="O146" s="78"/>
      <c r="P146" s="78"/>
      <c r="Q146" s="78"/>
      <c r="R146" s="78"/>
      <c r="S146" s="78"/>
      <c r="T146" s="78"/>
    </row>
    <row r="147" spans="10:20" ht="30">
      <c r="J147" s="76"/>
      <c r="K147" s="76"/>
      <c r="N147" s="77"/>
      <c r="O147" s="78"/>
      <c r="P147" s="78"/>
      <c r="Q147" s="78"/>
      <c r="R147" s="78"/>
      <c r="S147" s="78"/>
      <c r="T147" s="78"/>
    </row>
    <row r="148" spans="10:20" ht="30">
      <c r="J148" s="76"/>
      <c r="K148" s="76"/>
      <c r="N148" s="77"/>
      <c r="O148" s="78"/>
      <c r="P148" s="78"/>
      <c r="Q148" s="78"/>
      <c r="R148" s="78"/>
      <c r="S148" s="78"/>
      <c r="T148" s="78"/>
    </row>
    <row r="149" spans="10:20" ht="30">
      <c r="J149" s="76"/>
      <c r="K149" s="76"/>
      <c r="N149" s="77"/>
      <c r="O149" s="78"/>
      <c r="P149" s="78"/>
      <c r="Q149" s="78"/>
      <c r="R149" s="78"/>
      <c r="S149" s="78"/>
      <c r="T149" s="78"/>
    </row>
    <row r="150" spans="10:20" ht="30">
      <c r="J150" s="76"/>
      <c r="K150" s="76"/>
      <c r="N150" s="77"/>
      <c r="O150" s="78"/>
      <c r="P150" s="78"/>
      <c r="Q150" s="78"/>
      <c r="R150" s="78"/>
      <c r="S150" s="78"/>
      <c r="T150" s="78"/>
    </row>
    <row r="151" spans="10:20" ht="30">
      <c r="J151" s="76"/>
      <c r="K151" s="76"/>
      <c r="N151" s="77"/>
      <c r="O151" s="78"/>
      <c r="P151" s="78"/>
      <c r="Q151" s="78"/>
      <c r="R151" s="78"/>
      <c r="S151" s="78"/>
      <c r="T151" s="78"/>
    </row>
    <row r="152" spans="10:20" ht="30">
      <c r="J152" s="76"/>
      <c r="K152" s="76"/>
      <c r="N152" s="77"/>
      <c r="O152" s="78"/>
      <c r="P152" s="78"/>
      <c r="Q152" s="78"/>
      <c r="R152" s="78"/>
      <c r="S152" s="78"/>
      <c r="T152" s="78"/>
    </row>
    <row r="153" spans="10:20" ht="30">
      <c r="J153" s="76"/>
      <c r="K153" s="76"/>
      <c r="N153" s="77"/>
      <c r="O153" s="78"/>
      <c r="P153" s="78"/>
      <c r="Q153" s="78"/>
      <c r="R153" s="78"/>
      <c r="S153" s="78"/>
      <c r="T153" s="78"/>
    </row>
    <row r="154" spans="10:20" ht="30">
      <c r="J154" s="76"/>
      <c r="K154" s="76"/>
      <c r="N154" s="77"/>
      <c r="O154" s="78"/>
      <c r="P154" s="78"/>
      <c r="Q154" s="78"/>
      <c r="R154" s="78"/>
      <c r="S154" s="78"/>
      <c r="T154" s="78"/>
    </row>
    <row r="155" spans="10:20" ht="30">
      <c r="J155" s="76"/>
      <c r="K155" s="76"/>
      <c r="N155" s="77"/>
      <c r="O155" s="78"/>
      <c r="P155" s="78"/>
      <c r="Q155" s="78"/>
      <c r="R155" s="78"/>
      <c r="S155" s="78"/>
      <c r="T155" s="78"/>
    </row>
    <row r="156" spans="10:20" ht="30">
      <c r="J156" s="76"/>
      <c r="K156" s="76"/>
      <c r="N156" s="77"/>
      <c r="O156" s="78"/>
      <c r="P156" s="78"/>
      <c r="Q156" s="78"/>
      <c r="R156" s="78"/>
      <c r="S156" s="78"/>
      <c r="T156" s="78"/>
    </row>
    <row r="157" spans="10:20" ht="30">
      <c r="J157" s="76"/>
      <c r="K157" s="76"/>
      <c r="N157" s="77"/>
      <c r="O157" s="78"/>
      <c r="P157" s="78"/>
      <c r="Q157" s="78"/>
      <c r="R157" s="78"/>
      <c r="S157" s="78"/>
      <c r="T157" s="78"/>
    </row>
    <row r="158" spans="10:20" ht="30">
      <c r="J158" s="76"/>
      <c r="K158" s="76"/>
      <c r="N158" s="77"/>
      <c r="O158" s="78"/>
      <c r="P158" s="78"/>
      <c r="Q158" s="78"/>
      <c r="R158" s="78"/>
      <c r="S158" s="78"/>
      <c r="T158" s="78"/>
    </row>
    <row r="159" spans="10:20" ht="30">
      <c r="J159" s="76"/>
      <c r="K159" s="76"/>
      <c r="N159" s="77"/>
      <c r="O159" s="78"/>
      <c r="P159" s="78"/>
      <c r="Q159" s="78"/>
      <c r="R159" s="78"/>
      <c r="S159" s="78"/>
      <c r="T159" s="78"/>
    </row>
    <row r="160" spans="10:20" ht="30">
      <c r="J160" s="76"/>
      <c r="K160" s="76"/>
      <c r="N160" s="77"/>
      <c r="O160" s="78"/>
      <c r="P160" s="78"/>
      <c r="Q160" s="78"/>
      <c r="R160" s="78"/>
      <c r="S160" s="78"/>
      <c r="T160" s="78"/>
    </row>
    <row r="161" spans="10:20" ht="30">
      <c r="J161" s="76"/>
      <c r="K161" s="76"/>
      <c r="N161" s="77"/>
      <c r="O161" s="78"/>
      <c r="P161" s="78"/>
      <c r="Q161" s="78"/>
      <c r="R161" s="78"/>
      <c r="S161" s="78"/>
      <c r="T161" s="78"/>
    </row>
    <row r="162" spans="10:20" ht="30">
      <c r="J162" s="76"/>
      <c r="K162" s="76"/>
      <c r="N162" s="77"/>
      <c r="O162" s="78"/>
      <c r="P162" s="78"/>
      <c r="Q162" s="78"/>
      <c r="R162" s="78"/>
      <c r="S162" s="78"/>
      <c r="T162" s="78"/>
    </row>
    <row r="163" spans="10:20" ht="30">
      <c r="J163" s="76"/>
      <c r="K163" s="76"/>
      <c r="N163" s="77"/>
      <c r="O163" s="78"/>
      <c r="P163" s="78"/>
      <c r="Q163" s="78"/>
      <c r="R163" s="78"/>
      <c r="S163" s="78"/>
      <c r="T163" s="78"/>
    </row>
    <row r="164" spans="10:20" ht="30">
      <c r="J164" s="76"/>
      <c r="K164" s="76"/>
      <c r="N164" s="77"/>
      <c r="O164" s="78"/>
      <c r="P164" s="78"/>
      <c r="Q164" s="78"/>
      <c r="R164" s="78"/>
      <c r="S164" s="78"/>
      <c r="T164" s="78"/>
    </row>
    <row r="165" spans="10:20" ht="30">
      <c r="J165" s="76"/>
      <c r="K165" s="76"/>
      <c r="N165" s="77"/>
      <c r="O165" s="78"/>
      <c r="P165" s="78"/>
      <c r="Q165" s="78"/>
      <c r="R165" s="78"/>
      <c r="S165" s="78"/>
      <c r="T165" s="78"/>
    </row>
    <row r="166" spans="10:20" ht="30">
      <c r="J166" s="76"/>
      <c r="K166" s="76"/>
      <c r="N166" s="77"/>
      <c r="O166" s="78"/>
      <c r="P166" s="78"/>
      <c r="Q166" s="78"/>
      <c r="R166" s="78"/>
      <c r="S166" s="78"/>
      <c r="T166" s="78"/>
    </row>
    <row r="167" spans="10:20" ht="30">
      <c r="J167" s="76"/>
      <c r="K167" s="76"/>
      <c r="N167" s="77"/>
      <c r="O167" s="78"/>
      <c r="P167" s="78"/>
      <c r="Q167" s="78"/>
      <c r="R167" s="78"/>
      <c r="S167" s="78"/>
      <c r="T167" s="78"/>
    </row>
    <row r="168" spans="10:20" ht="30">
      <c r="J168" s="76"/>
      <c r="K168" s="76"/>
      <c r="N168" s="77"/>
      <c r="O168" s="78"/>
      <c r="P168" s="78"/>
      <c r="Q168" s="78"/>
      <c r="R168" s="78"/>
      <c r="S168" s="78"/>
      <c r="T168" s="78"/>
    </row>
    <row r="169" spans="10:20" ht="30">
      <c r="J169" s="76"/>
      <c r="K169" s="76"/>
      <c r="N169" s="77"/>
      <c r="O169" s="78"/>
      <c r="P169" s="78"/>
      <c r="Q169" s="78"/>
      <c r="R169" s="78"/>
      <c r="S169" s="78"/>
      <c r="T169" s="78"/>
    </row>
    <row r="170" spans="10:20" ht="30">
      <c r="J170" s="76"/>
      <c r="K170" s="76"/>
      <c r="N170" s="77"/>
      <c r="O170" s="78"/>
      <c r="P170" s="78"/>
      <c r="Q170" s="78"/>
      <c r="R170" s="78"/>
      <c r="S170" s="78"/>
      <c r="T170" s="78"/>
    </row>
    <row r="171" spans="10:20" ht="30">
      <c r="J171" s="76"/>
      <c r="K171" s="76"/>
      <c r="N171" s="77"/>
      <c r="O171" s="78"/>
      <c r="P171" s="78"/>
      <c r="Q171" s="78"/>
      <c r="R171" s="78"/>
      <c r="S171" s="78"/>
      <c r="T171" s="78"/>
    </row>
    <row r="172" spans="10:20" ht="30">
      <c r="J172" s="76"/>
      <c r="K172" s="76"/>
      <c r="N172" s="77"/>
      <c r="O172" s="78"/>
      <c r="P172" s="78"/>
      <c r="Q172" s="78"/>
      <c r="R172" s="78"/>
      <c r="S172" s="78"/>
      <c r="T172" s="78"/>
    </row>
    <row r="173" spans="14:20" ht="12.75">
      <c r="N173" s="77"/>
      <c r="O173" s="78"/>
      <c r="P173" s="78"/>
      <c r="Q173" s="78"/>
      <c r="R173" s="78"/>
      <c r="S173" s="78"/>
      <c r="T173" s="78"/>
    </row>
    <row r="174" spans="14:20" ht="12.75">
      <c r="N174" s="77"/>
      <c r="O174" s="78"/>
      <c r="P174" s="78"/>
      <c r="Q174" s="78"/>
      <c r="R174" s="78"/>
      <c r="S174" s="78"/>
      <c r="T174" s="78"/>
    </row>
    <row r="175" spans="14:20" ht="12.75">
      <c r="N175" s="77"/>
      <c r="O175" s="78"/>
      <c r="P175" s="78"/>
      <c r="Q175" s="78"/>
      <c r="R175" s="78"/>
      <c r="S175" s="78"/>
      <c r="T175" s="78"/>
    </row>
    <row r="176" spans="14:20" ht="12.75">
      <c r="N176" s="77"/>
      <c r="O176" s="78"/>
      <c r="P176" s="78"/>
      <c r="Q176" s="78"/>
      <c r="R176" s="78"/>
      <c r="S176" s="78"/>
      <c r="T176" s="78"/>
    </row>
    <row r="177" spans="14:20" ht="12.75">
      <c r="N177" s="77"/>
      <c r="O177" s="78"/>
      <c r="P177" s="78"/>
      <c r="Q177" s="78"/>
      <c r="R177" s="78"/>
      <c r="S177" s="78"/>
      <c r="T177" s="78"/>
    </row>
    <row r="178" spans="14:20" ht="12.75">
      <c r="N178" s="77"/>
      <c r="O178" s="78"/>
      <c r="P178" s="78"/>
      <c r="Q178" s="78"/>
      <c r="R178" s="78"/>
      <c r="S178" s="78"/>
      <c r="T178" s="78"/>
    </row>
    <row r="179" spans="14:20" ht="12.75">
      <c r="N179" s="77"/>
      <c r="O179" s="78"/>
      <c r="P179" s="78"/>
      <c r="Q179" s="78"/>
      <c r="R179" s="78"/>
      <c r="S179" s="78"/>
      <c r="T179" s="78"/>
    </row>
    <row r="180" spans="14:20" ht="12.75">
      <c r="N180" s="77"/>
      <c r="O180" s="78"/>
      <c r="P180" s="78"/>
      <c r="Q180" s="78"/>
      <c r="R180" s="78"/>
      <c r="S180" s="78"/>
      <c r="T180" s="78"/>
    </row>
    <row r="181" spans="14:20" ht="12.75">
      <c r="N181" s="77"/>
      <c r="O181" s="78"/>
      <c r="P181" s="78"/>
      <c r="Q181" s="78"/>
      <c r="R181" s="78"/>
      <c r="S181" s="78"/>
      <c r="T181" s="78"/>
    </row>
    <row r="182" spans="14:20" ht="12.75">
      <c r="N182" s="77"/>
      <c r="O182" s="78"/>
      <c r="P182" s="78"/>
      <c r="Q182" s="78"/>
      <c r="R182" s="78"/>
      <c r="S182" s="78"/>
      <c r="T182" s="78"/>
    </row>
    <row r="183" spans="14:20" ht="12.75">
      <c r="N183" s="77"/>
      <c r="O183" s="78"/>
      <c r="P183" s="78"/>
      <c r="Q183" s="78"/>
      <c r="R183" s="78"/>
      <c r="S183" s="78"/>
      <c r="T183" s="78"/>
    </row>
    <row r="184" spans="14:20" ht="12.75">
      <c r="N184" s="77"/>
      <c r="O184" s="78"/>
      <c r="P184" s="78"/>
      <c r="Q184" s="78"/>
      <c r="R184" s="78"/>
      <c r="S184" s="78"/>
      <c r="T184" s="78"/>
    </row>
    <row r="185" spans="14:20" ht="12.75">
      <c r="N185" s="77"/>
      <c r="O185" s="78"/>
      <c r="P185" s="78"/>
      <c r="Q185" s="78"/>
      <c r="R185" s="78"/>
      <c r="S185" s="78"/>
      <c r="T185" s="78"/>
    </row>
    <row r="186" spans="14:20" ht="12.75">
      <c r="N186" s="77"/>
      <c r="O186" s="78"/>
      <c r="P186" s="78"/>
      <c r="Q186" s="78"/>
      <c r="R186" s="78"/>
      <c r="S186" s="78"/>
      <c r="T186" s="78"/>
    </row>
    <row r="187" spans="14:20" ht="12.75">
      <c r="N187" s="77"/>
      <c r="O187" s="78"/>
      <c r="P187" s="78"/>
      <c r="Q187" s="78"/>
      <c r="R187" s="78"/>
      <c r="S187" s="78"/>
      <c r="T187" s="78"/>
    </row>
    <row r="188" spans="14:20" ht="12.75">
      <c r="N188" s="77"/>
      <c r="O188" s="78"/>
      <c r="P188" s="78"/>
      <c r="Q188" s="78"/>
      <c r="R188" s="78"/>
      <c r="S188" s="78"/>
      <c r="T188" s="78"/>
    </row>
    <row r="189" spans="14:20" ht="12.75">
      <c r="N189" s="77"/>
      <c r="O189" s="78"/>
      <c r="P189" s="78"/>
      <c r="Q189" s="78"/>
      <c r="R189" s="78"/>
      <c r="S189" s="78"/>
      <c r="T189" s="78"/>
    </row>
    <row r="190" spans="14:20" ht="12.75">
      <c r="N190" s="77"/>
      <c r="O190" s="78"/>
      <c r="P190" s="78"/>
      <c r="Q190" s="78"/>
      <c r="R190" s="78"/>
      <c r="S190" s="78"/>
      <c r="T190" s="78"/>
    </row>
    <row r="191" spans="14:20" ht="12.75">
      <c r="N191" s="77"/>
      <c r="O191" s="78"/>
      <c r="P191" s="78"/>
      <c r="Q191" s="78"/>
      <c r="R191" s="78"/>
      <c r="S191" s="78"/>
      <c r="T191" s="78"/>
    </row>
    <row r="192" spans="14:20" ht="12.75">
      <c r="N192" s="77"/>
      <c r="O192" s="78"/>
      <c r="P192" s="78"/>
      <c r="Q192" s="78"/>
      <c r="R192" s="78"/>
      <c r="S192" s="78"/>
      <c r="T192" s="78"/>
    </row>
    <row r="193" spans="14:20" ht="12.75">
      <c r="N193" s="77"/>
      <c r="O193" s="78"/>
      <c r="P193" s="78"/>
      <c r="Q193" s="78"/>
      <c r="R193" s="78"/>
      <c r="S193" s="78"/>
      <c r="T193" s="78"/>
    </row>
    <row r="194" spans="14:20" ht="12.75">
      <c r="N194" s="77"/>
      <c r="O194" s="78"/>
      <c r="P194" s="78"/>
      <c r="Q194" s="78"/>
      <c r="R194" s="78"/>
      <c r="S194" s="78"/>
      <c r="T194" s="78"/>
    </row>
    <row r="195" spans="14:20" ht="12.75">
      <c r="N195" s="77"/>
      <c r="O195" s="78"/>
      <c r="P195" s="78"/>
      <c r="Q195" s="78"/>
      <c r="R195" s="78"/>
      <c r="S195" s="78"/>
      <c r="T195" s="78"/>
    </row>
    <row r="196" spans="14:20" ht="12.75">
      <c r="N196" s="77"/>
      <c r="O196" s="78"/>
      <c r="P196" s="78"/>
      <c r="Q196" s="78"/>
      <c r="R196" s="78"/>
      <c r="S196" s="78"/>
      <c r="T196" s="78"/>
    </row>
    <row r="197" spans="14:20" ht="12.75">
      <c r="N197" s="77"/>
      <c r="O197" s="78"/>
      <c r="P197" s="78"/>
      <c r="Q197" s="78"/>
      <c r="R197" s="78"/>
      <c r="S197" s="78"/>
      <c r="T197" s="78"/>
    </row>
    <row r="198" spans="14:20" ht="12.75">
      <c r="N198" s="77"/>
      <c r="O198" s="78"/>
      <c r="P198" s="78"/>
      <c r="Q198" s="78"/>
      <c r="R198" s="78"/>
      <c r="S198" s="78"/>
      <c r="T198" s="78"/>
    </row>
    <row r="199" spans="14:20" ht="12.75">
      <c r="N199" s="77"/>
      <c r="O199" s="78"/>
      <c r="P199" s="78"/>
      <c r="Q199" s="78"/>
      <c r="R199" s="78"/>
      <c r="S199" s="78"/>
      <c r="T199" s="78"/>
    </row>
    <row r="200" spans="14:20" ht="12.75">
      <c r="N200" s="77"/>
      <c r="O200" s="78"/>
      <c r="P200" s="78"/>
      <c r="Q200" s="78"/>
      <c r="R200" s="78"/>
      <c r="S200" s="78"/>
      <c r="T200" s="78"/>
    </row>
    <row r="201" spans="14:20" ht="12.75">
      <c r="N201" s="77"/>
      <c r="O201" s="78"/>
      <c r="P201" s="78"/>
      <c r="Q201" s="78"/>
      <c r="R201" s="78"/>
      <c r="S201" s="78"/>
      <c r="T201" s="78"/>
    </row>
    <row r="202" spans="14:20" ht="12.75">
      <c r="N202" s="77"/>
      <c r="O202" s="78"/>
      <c r="P202" s="78"/>
      <c r="Q202" s="78"/>
      <c r="R202" s="78"/>
      <c r="S202" s="78"/>
      <c r="T202" s="78"/>
    </row>
    <row r="203" spans="14:20" ht="12.75">
      <c r="N203" s="77"/>
      <c r="O203" s="78"/>
      <c r="P203" s="78"/>
      <c r="Q203" s="78"/>
      <c r="R203" s="78"/>
      <c r="S203" s="78"/>
      <c r="T203" s="78"/>
    </row>
    <row r="204" spans="14:20" ht="12.75">
      <c r="N204" s="77"/>
      <c r="O204" s="78"/>
      <c r="P204" s="78"/>
      <c r="Q204" s="78"/>
      <c r="R204" s="78"/>
      <c r="S204" s="78"/>
      <c r="T204" s="78"/>
    </row>
    <row r="205" spans="14:20" ht="12.75">
      <c r="N205" s="77"/>
      <c r="O205" s="78"/>
      <c r="P205" s="78"/>
      <c r="Q205" s="78"/>
      <c r="R205" s="78"/>
      <c r="S205" s="78"/>
      <c r="T205" s="78"/>
    </row>
    <row r="206" spans="14:20" ht="12.75">
      <c r="N206" s="77"/>
      <c r="O206" s="78"/>
      <c r="P206" s="78"/>
      <c r="Q206" s="78"/>
      <c r="R206" s="78"/>
      <c r="S206" s="78"/>
      <c r="T206" s="78"/>
    </row>
    <row r="207" spans="14:20" ht="12.75">
      <c r="N207" s="77"/>
      <c r="O207" s="78"/>
      <c r="P207" s="78"/>
      <c r="Q207" s="78"/>
      <c r="R207" s="78"/>
      <c r="S207" s="78"/>
      <c r="T207" s="78"/>
    </row>
    <row r="208" spans="14:20" ht="12.75">
      <c r="N208" s="77"/>
      <c r="O208" s="78"/>
      <c r="P208" s="78"/>
      <c r="Q208" s="78"/>
      <c r="R208" s="78"/>
      <c r="S208" s="78"/>
      <c r="T208" s="78"/>
    </row>
    <row r="209" spans="14:20" ht="12.75">
      <c r="N209" s="77"/>
      <c r="O209" s="78"/>
      <c r="P209" s="78"/>
      <c r="Q209" s="78"/>
      <c r="R209" s="78"/>
      <c r="S209" s="78"/>
      <c r="T209" s="78"/>
    </row>
    <row r="210" spans="14:20" ht="12.75">
      <c r="N210" s="77"/>
      <c r="O210" s="78"/>
      <c r="P210" s="78"/>
      <c r="Q210" s="78"/>
      <c r="R210" s="78"/>
      <c r="S210" s="78"/>
      <c r="T210" s="78"/>
    </row>
    <row r="211" spans="14:20" ht="12.75">
      <c r="N211" s="77"/>
      <c r="O211" s="78"/>
      <c r="P211" s="78"/>
      <c r="Q211" s="78"/>
      <c r="R211" s="78"/>
      <c r="S211" s="78"/>
      <c r="T211" s="78"/>
    </row>
    <row r="212" spans="14:20" ht="12.75">
      <c r="N212" s="77"/>
      <c r="O212" s="78"/>
      <c r="P212" s="78"/>
      <c r="Q212" s="78"/>
      <c r="R212" s="78"/>
      <c r="S212" s="78"/>
      <c r="T212" s="78"/>
    </row>
    <row r="213" spans="14:20" ht="12.75">
      <c r="N213" s="77"/>
      <c r="O213" s="78"/>
      <c r="P213" s="78"/>
      <c r="Q213" s="78"/>
      <c r="R213" s="78"/>
      <c r="S213" s="78"/>
      <c r="T213" s="78"/>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162B-7E87-4575-B9F2-DC9C58BFBC77}">
  <dimension ref="A1:IU214"/>
  <sheetViews>
    <sheetView showGridLines="0" showZeros="0" zoomScale="50" zoomScaleNormal="50" workbookViewId="0" topLeftCell="A1">
      <selection activeCell="G35" sqref="G35"/>
    </sheetView>
  </sheetViews>
  <sheetFormatPr defaultColWidth="15.28125" defaultRowHeight="12.75"/>
  <cols>
    <col min="1" max="1" width="10.421875" style="74" customWidth="1"/>
    <col min="2" max="2" width="5.57421875" style="74" customWidth="1"/>
    <col min="3" max="3" width="18.8515625" style="74" customWidth="1"/>
    <col min="4" max="4" width="48.14062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8.14062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8.14062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8.14062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8.14062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8.14062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8.14062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8.14062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8.14062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8.14062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8.14062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8.14062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8.14062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8.14062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8.14062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8.14062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8.14062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8.14062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8.14062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8.14062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8.14062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8.14062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8.14062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8.14062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8.14062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8.14062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8.14062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8.14062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8.14062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8.14062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8.14062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8.14062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8.14062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8.14062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8.14062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8.14062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8.14062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8.14062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8.14062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8.14062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8.14062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8.14062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8.14062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8.14062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8.14062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8.14062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8.14062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8.14062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8.14062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8.14062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8.14062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8.14062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8.14062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8.14062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8.14062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8.14062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8.14062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8.14062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8.14062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8.14062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8.14062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8.14062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8.14062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8.14062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317" t="s">
        <v>0</v>
      </c>
      <c r="I1" s="317"/>
      <c r="J1" s="317"/>
      <c r="K1" s="317"/>
      <c r="L1" s="317"/>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18"/>
      <c r="I2" s="7" t="s">
        <v>1</v>
      </c>
      <c r="J2" s="7"/>
      <c r="K2" s="8">
        <v>2</v>
      </c>
      <c r="L2" s="9"/>
      <c r="M2" s="2"/>
      <c r="N2" s="3"/>
      <c r="O2" s="10" t="str">
        <f>'[3]vnos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18"/>
      <c r="I3" s="12" t="s">
        <v>2</v>
      </c>
      <c r="J3" s="12"/>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19" t="s">
        <v>3</v>
      </c>
      <c r="D4" s="319"/>
      <c r="E4" s="320" t="str">
        <f>'[3]vnos podatkov'!$C$10</f>
        <v>TK KRKA OTOČEC</v>
      </c>
      <c r="F4" s="320" t="str">
        <f>'[3]vnos podatkov'!$C$10</f>
        <v>TK KRKA OTOČEC</v>
      </c>
      <c r="G4" s="321" t="str">
        <f>'[3]vnos podatkov'!$C$10</f>
        <v>TK KRKA OTOČEC</v>
      </c>
      <c r="H4" s="321" t="str">
        <f>'[3]vnos podatkov'!$C$10</f>
        <v>TK KRKA OTOČEC</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19" t="s">
        <v>5</v>
      </c>
      <c r="D5" s="319"/>
      <c r="E5" s="320" t="str">
        <f>'[3]vnos podatkov'!$A$6</f>
        <v>OP 8-11 - MIDI TENIS</v>
      </c>
      <c r="F5" s="320"/>
      <c r="G5" s="321"/>
      <c r="H5" s="321"/>
      <c r="I5" s="322" t="s">
        <v>6</v>
      </c>
      <c r="J5" s="322"/>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31.5"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9.5" customHeight="1" thickBot="1">
      <c r="A7" s="1"/>
      <c r="B7" s="1"/>
      <c r="C7" s="22" t="s">
        <v>24</v>
      </c>
      <c r="D7" s="23"/>
      <c r="E7" s="24"/>
      <c r="F7" s="25"/>
      <c r="G7" s="309"/>
      <c r="H7" s="309"/>
      <c r="I7" s="309"/>
      <c r="J7" s="309"/>
      <c r="K7" s="310" t="s">
        <v>8</v>
      </c>
      <c r="L7" s="310" t="s">
        <v>9</v>
      </c>
      <c r="M7" s="2"/>
      <c r="N7" s="28"/>
      <c r="O7" s="314" t="s">
        <v>10</v>
      </c>
      <c r="P7" s="315"/>
      <c r="Q7" s="315"/>
      <c r="R7" s="315"/>
      <c r="S7" s="316"/>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11</v>
      </c>
      <c r="D8" s="30" t="s">
        <v>12</v>
      </c>
      <c r="E8" s="30" t="s">
        <v>13</v>
      </c>
      <c r="F8" s="30" t="s">
        <v>14</v>
      </c>
      <c r="G8" s="309"/>
      <c r="H8" s="309"/>
      <c r="I8" s="309"/>
      <c r="J8" s="309"/>
      <c r="K8" s="310"/>
      <c r="L8" s="310"/>
      <c r="M8" s="2"/>
      <c r="N8" s="32"/>
      <c r="O8" s="33" t="s">
        <v>11</v>
      </c>
      <c r="P8" s="33" t="s">
        <v>12</v>
      </c>
      <c r="Q8" s="33" t="s">
        <v>13</v>
      </c>
      <c r="R8" s="33" t="s">
        <v>14</v>
      </c>
      <c r="S8" s="34"/>
      <c r="T8" s="34"/>
      <c r="U8" s="34"/>
      <c r="V8" s="34"/>
      <c r="W8" s="33"/>
      <c r="X8" s="33" t="s">
        <v>11</v>
      </c>
      <c r="Y8" s="33" t="s">
        <v>12</v>
      </c>
      <c r="Z8" s="33" t="s">
        <v>13</v>
      </c>
      <c r="AA8" s="33" t="s">
        <v>14</v>
      </c>
      <c r="AB8" s="33"/>
      <c r="AC8" s="33"/>
      <c r="AD8" s="33"/>
      <c r="AE8" s="33"/>
      <c r="AF8" s="35" t="s">
        <v>15</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4</v>
      </c>
      <c r="B9" s="38">
        <v>1</v>
      </c>
      <c r="C9" s="39" t="str">
        <f>UPPER(IF($A9="","",VLOOKUP($A9,'[3]m round robin žrebna lista'!$A$7:$R$128,2)))</f>
        <v/>
      </c>
      <c r="D9" s="40" t="str">
        <f>UPPER(IF($A9="","",VLOOKUP($A9,'[3]m round robin žrebna lista'!$A$7:$R$128,3)))</f>
        <v>PEROŠA</v>
      </c>
      <c r="E9" s="40" t="str">
        <f>PROPER(IF($A9="","",VLOOKUP($A9,'[3]m round robin žrebna lista'!$A$7:$R$128,4)))</f>
        <v>Benjamin</v>
      </c>
      <c r="F9" s="41" t="str">
        <f>UPPER(IF($A9="","",VLOOKUP($A9,'[3]m round robin žrebna lista'!$A$7:$R$128,5)))</f>
        <v/>
      </c>
      <c r="G9" s="42"/>
      <c r="H9" s="148"/>
      <c r="I9" s="148"/>
      <c r="J9" s="148"/>
      <c r="K9" s="150"/>
      <c r="L9" s="150"/>
      <c r="M9" s="45">
        <f>IF($A9="","",VLOOKUP($A9,'[3]m round robin žrebna lista'!$A$7:$R$128,14))</f>
        <v>0</v>
      </c>
      <c r="N9" s="4"/>
      <c r="O9" s="46" t="str">
        <f>UPPER(IF($A9="","",VLOOKUP($A9,'[3]m round robin žrebna lista'!$A$7:$R$128,2)))</f>
        <v/>
      </c>
      <c r="P9" s="46" t="str">
        <f>UPPER(IF($A9="","",VLOOKUP($A9,'[3]m round robin žrebna lista'!$A$7:$R$128,3)))</f>
        <v>PEROŠA</v>
      </c>
      <c r="Q9" s="46" t="str">
        <f>PROPER(IF($A9="","",VLOOKUP($A9,'[3]m round robin žrebna lista'!$A$7:$R$128,4)))</f>
        <v>Benjamin</v>
      </c>
      <c r="R9" s="46" t="str">
        <f>UPPER(IF($A9="","",VLOOKUP($A9,'[3]m round robin žrebna lista'!$A$7:$R$128,5)))</f>
        <v/>
      </c>
      <c r="S9" s="47"/>
      <c r="T9" s="48"/>
      <c r="U9" s="48"/>
      <c r="V9" s="48"/>
      <c r="W9" s="11"/>
      <c r="X9" s="46" t="str">
        <f>UPPER(IF($A9="","",VLOOKUP($A9,'[3]m round robin žrebna lista'!$A$7:$R$128,2)))</f>
        <v/>
      </c>
      <c r="Y9" s="46" t="str">
        <f>UPPER(IF($A9="","",VLOOKUP($A9,'[3]m round robin žrebna lista'!$A$7:$R$128,3)))</f>
        <v>PEROŠA</v>
      </c>
      <c r="Z9" s="46" t="str">
        <f>PROPER(IF($A9="","",VLOOKUP($A9,'[3]m round robin žrebna lista'!$A$7:$R$128,4)))</f>
        <v>Benjamin</v>
      </c>
      <c r="AA9" s="46" t="str">
        <f>UPPER(IF($A9="","",VLOOKUP($A9,'[3]m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5</v>
      </c>
      <c r="B10" s="38">
        <v>2</v>
      </c>
      <c r="C10" s="39" t="str">
        <f>UPPER(IF($A10="","",VLOOKUP($A10,'[3]m round robin žrebna lista'!$A$7:$R$128,2)))</f>
        <v/>
      </c>
      <c r="D10" s="40" t="str">
        <f>UPPER(IF($A10="","",VLOOKUP($A10,'[3]m round robin žrebna lista'!$A$7:$R$128,3)))</f>
        <v>BAIER</v>
      </c>
      <c r="E10" s="40" t="str">
        <f>PROPER(IF($A10="","",VLOOKUP($A10,'[3]m round robin žrebna lista'!$A$7:$R$128,4)))</f>
        <v>Kevin</v>
      </c>
      <c r="F10" s="41" t="str">
        <f>UPPER(IF($A10="","",VLOOKUP($A10,'[3]m round robin žrebna lista'!$A$7:$R$128,5)))</f>
        <v/>
      </c>
      <c r="G10" s="148"/>
      <c r="H10" s="42"/>
      <c r="I10" s="43" t="s">
        <v>58</v>
      </c>
      <c r="J10" s="43" t="s">
        <v>58</v>
      </c>
      <c r="K10" s="44">
        <v>0</v>
      </c>
      <c r="L10" s="44">
        <v>3</v>
      </c>
      <c r="M10" s="45">
        <f>IF($A10="","",VLOOKUP($A10,'[3]m round robin žrebna lista'!$A$7:$R$128,14))</f>
        <v>0</v>
      </c>
      <c r="N10" s="4"/>
      <c r="O10" s="46" t="str">
        <f>UPPER(IF($A10="","",VLOOKUP($A10,'[3]m round robin žrebna lista'!$A$7:$R$128,2)))</f>
        <v/>
      </c>
      <c r="P10" s="46" t="str">
        <f>UPPER(IF($A10="","",VLOOKUP($A10,'[3]m round robin žrebna lista'!$A$7:$R$128,3)))</f>
        <v>BAIER</v>
      </c>
      <c r="Q10" s="46" t="str">
        <f>PROPER(IF($A10="","",VLOOKUP($A10,'[3]m round robin žrebna lista'!$A$7:$R$128,4)))</f>
        <v>Kevin</v>
      </c>
      <c r="R10" s="46" t="str">
        <f>UPPER(IF($A10="","",VLOOKUP($A10,'[3]m round robin žrebna lista'!$A$7:$R$128,5)))</f>
        <v/>
      </c>
      <c r="S10" s="48"/>
      <c r="T10" s="47"/>
      <c r="U10" s="48"/>
      <c r="V10" s="48"/>
      <c r="W10" s="11"/>
      <c r="X10" s="46" t="str">
        <f>UPPER(IF($A10="","",VLOOKUP($A10,'[3]m round robin žrebna lista'!$A$7:$R$128,2)))</f>
        <v/>
      </c>
      <c r="Y10" s="46" t="str">
        <f>UPPER(IF($A10="","",VLOOKUP($A10,'[3]m round robin žrebna lista'!$A$7:$R$128,3)))</f>
        <v>BAIER</v>
      </c>
      <c r="Z10" s="46" t="str">
        <f>PROPER(IF($A10="","",VLOOKUP($A10,'[3]m round robin žrebna lista'!$A$7:$R$128,4)))</f>
        <v>Kevin</v>
      </c>
      <c r="AA10" s="46" t="str">
        <f>UPPER(IF($A10="","",VLOOKUP($A10,'[3]m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14</v>
      </c>
      <c r="B11" s="50">
        <v>3</v>
      </c>
      <c r="C11" s="39" t="str">
        <f>UPPER(IF($A11="","",VLOOKUP($A11,'[3]m round robin žrebna lista'!$A$7:$R$128,2)))</f>
        <v/>
      </c>
      <c r="D11" s="40" t="str">
        <f>UPPER(IF($A11="","",VLOOKUP($A11,'[3]m round robin žrebna lista'!$A$7:$R$128,3)))</f>
        <v>VUKOVIĆ</v>
      </c>
      <c r="E11" s="40" t="str">
        <f>PROPER(IF($A11="","",VLOOKUP($A11,'[3]m round robin žrebna lista'!$A$7:$R$128,4)))</f>
        <v>Nikolaj</v>
      </c>
      <c r="F11" s="41" t="str">
        <f>UPPER(IF($A11="","",VLOOKUP($A11,'[3]m round robin žrebna lista'!$A$7:$R$128,5)))</f>
        <v/>
      </c>
      <c r="G11" s="148"/>
      <c r="H11" s="43" t="s">
        <v>56</v>
      </c>
      <c r="I11" s="42"/>
      <c r="J11" s="43" t="s">
        <v>56</v>
      </c>
      <c r="K11" s="44">
        <v>2</v>
      </c>
      <c r="L11" s="44">
        <v>1</v>
      </c>
      <c r="M11" s="45">
        <f>IF($A11="","",VLOOKUP($A11,'[3]m round robin žrebna lista'!$A$7:$R$128,14))</f>
        <v>0</v>
      </c>
      <c r="N11" s="4"/>
      <c r="O11" s="46" t="str">
        <f>UPPER(IF($A11="","",VLOOKUP($A11,'[3]m round robin žrebna lista'!$A$7:$R$128,2)))</f>
        <v/>
      </c>
      <c r="P11" s="46" t="str">
        <f>UPPER(IF($A11="","",VLOOKUP($A11,'[3]m round robin žrebna lista'!$A$7:$R$128,3)))</f>
        <v>VUKOVIĆ</v>
      </c>
      <c r="Q11" s="46" t="str">
        <f>PROPER(IF($A11="","",VLOOKUP($A11,'[3]m round robin žrebna lista'!$A$7:$R$128,4)))</f>
        <v>Nikolaj</v>
      </c>
      <c r="R11" s="46" t="str">
        <f>UPPER(IF($A11="","",VLOOKUP($A11,'[3]m round robin žrebna lista'!$A$7:$R$128,5)))</f>
        <v/>
      </c>
      <c r="S11" s="48"/>
      <c r="T11" s="48"/>
      <c r="U11" s="47"/>
      <c r="V11" s="48"/>
      <c r="W11" s="11"/>
      <c r="X11" s="46" t="str">
        <f>UPPER(IF($A11="","",VLOOKUP($A11,'[3]m round robin žrebna lista'!$A$7:$R$128,2)))</f>
        <v/>
      </c>
      <c r="Y11" s="46" t="str">
        <f>UPPER(IF($A11="","",VLOOKUP($A11,'[3]m round robin žrebna lista'!$A$7:$R$128,3)))</f>
        <v>VUKOVIĆ</v>
      </c>
      <c r="Z11" s="46" t="str">
        <f>PROPER(IF($A11="","",VLOOKUP($A11,'[3]m round robin žrebna lista'!$A$7:$R$128,4)))</f>
        <v>Nikolaj</v>
      </c>
      <c r="AA11" s="46" t="str">
        <f>UPPER(IF($A11="","",VLOOKUP($A11,'[3]m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15</v>
      </c>
      <c r="B12" s="38">
        <v>4</v>
      </c>
      <c r="C12" s="39" t="str">
        <f>UPPER(IF($A12="","",VLOOKUP($A12,'[3]m round robin žrebna lista'!$A$7:$R$128,2)))</f>
        <v/>
      </c>
      <c r="D12" s="40" t="str">
        <f>UPPER(IF($A12="","",VLOOKUP($A12,'[3]m round robin žrebna lista'!$A$7:$R$128,3)))</f>
        <v>ZABUKOVEC</v>
      </c>
      <c r="E12" s="40" t="str">
        <f>PROPER(IF($A12="","",VLOOKUP($A12,'[3]m round robin žrebna lista'!$A$7:$R$128,4)))</f>
        <v>Tine Bor</v>
      </c>
      <c r="F12" s="41" t="str">
        <f>UPPER(IF($A12="","",VLOOKUP($A12,'[3]m round robin žrebna lista'!$A$7:$R$128,5)))</f>
        <v/>
      </c>
      <c r="G12" s="148"/>
      <c r="H12" s="43" t="s">
        <v>56</v>
      </c>
      <c r="I12" s="43" t="s">
        <v>58</v>
      </c>
      <c r="J12" s="42"/>
      <c r="K12" s="44">
        <v>1</v>
      </c>
      <c r="L12" s="44">
        <v>2</v>
      </c>
      <c r="M12" s="45">
        <f>IF($A12="","",VLOOKUP($A12,'[3]m round robin žrebna lista'!$A$7:$R$128,14))</f>
        <v>0</v>
      </c>
      <c r="N12" s="4"/>
      <c r="O12" s="46" t="str">
        <f>UPPER(IF($A12="","",VLOOKUP($A12,'[3]m round robin žrebna lista'!$A$7:$R$128,2)))</f>
        <v/>
      </c>
      <c r="P12" s="46" t="str">
        <f>UPPER(IF($A12="","",VLOOKUP($A12,'[3]m round robin žrebna lista'!$A$7:$R$128,3)))</f>
        <v>ZABUKOVEC</v>
      </c>
      <c r="Q12" s="46" t="str">
        <f>PROPER(IF($A12="","",VLOOKUP($A12,'[3]m round robin žrebna lista'!$A$7:$R$128,4)))</f>
        <v>Tine Bor</v>
      </c>
      <c r="R12" s="46" t="str">
        <f>UPPER(IF($A12="","",VLOOKUP($A12,'[3]m round robin žrebna lista'!$A$7:$R$128,5)))</f>
        <v/>
      </c>
      <c r="S12" s="48"/>
      <c r="T12" s="48"/>
      <c r="U12" s="48"/>
      <c r="V12" s="47"/>
      <c r="W12" s="11"/>
      <c r="X12" s="46" t="str">
        <f>UPPER(IF($A12="","",VLOOKUP($A12,'[3]m round robin žrebna lista'!$A$7:$R$128,2)))</f>
        <v/>
      </c>
      <c r="Y12" s="46" t="str">
        <f>UPPER(IF($A12="","",VLOOKUP($A12,'[3]m round robin žrebna lista'!$A$7:$R$128,3)))</f>
        <v>ZABUKOVEC</v>
      </c>
      <c r="Z12" s="46" t="str">
        <f>PROPER(IF($A12="","",VLOOKUP($A12,'[3]m round robin žrebna lista'!$A$7:$R$128,4)))</f>
        <v>Tine Bor</v>
      </c>
      <c r="AA12" s="46" t="str">
        <f>UPPER(IF($A12="","",VLOOKUP($A12,'[3]m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4.5" customHeight="1" thickBot="1">
      <c r="A13" s="51"/>
      <c r="B13" s="52"/>
      <c r="C13" s="53"/>
      <c r="D13" s="54"/>
      <c r="E13" s="54"/>
      <c r="F13" s="55"/>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9.5" customHeight="1" thickBot="1">
      <c r="A14" s="26"/>
      <c r="B14" s="26"/>
      <c r="C14" s="22" t="s">
        <v>25</v>
      </c>
      <c r="D14" s="23"/>
      <c r="E14" s="24"/>
      <c r="F14" s="25"/>
      <c r="G14" s="309"/>
      <c r="H14" s="309"/>
      <c r="I14" s="309"/>
      <c r="J14" s="309"/>
      <c r="K14" s="310" t="s">
        <v>8</v>
      </c>
      <c r="L14" s="310"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11</v>
      </c>
      <c r="D15" s="30" t="s">
        <v>12</v>
      </c>
      <c r="E15" s="60" t="s">
        <v>13</v>
      </c>
      <c r="F15" s="30" t="s">
        <v>14</v>
      </c>
      <c r="G15" s="309"/>
      <c r="H15" s="309"/>
      <c r="I15" s="309"/>
      <c r="J15" s="309"/>
      <c r="K15" s="310"/>
      <c r="L15" s="310"/>
      <c r="M15" s="2"/>
      <c r="N15" s="32"/>
      <c r="O15" s="33" t="s">
        <v>11</v>
      </c>
      <c r="P15" s="33" t="s">
        <v>12</v>
      </c>
      <c r="Q15" s="33" t="s">
        <v>13</v>
      </c>
      <c r="R15" s="33" t="s">
        <v>14</v>
      </c>
      <c r="S15" s="34"/>
      <c r="T15" s="31"/>
      <c r="U15" s="31"/>
      <c r="V15" s="31"/>
      <c r="W15" s="31"/>
      <c r="X15" s="33" t="s">
        <v>11</v>
      </c>
      <c r="Y15" s="33" t="s">
        <v>12</v>
      </c>
      <c r="Z15" s="33" t="s">
        <v>13</v>
      </c>
      <c r="AA15" s="33" t="s">
        <v>14</v>
      </c>
      <c r="AB15" s="33"/>
      <c r="AC15" s="33"/>
      <c r="AD15" s="33"/>
      <c r="AE15" s="33"/>
      <c r="AF15" s="35" t="s">
        <v>15</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39" t="str">
        <f>UPPER(IF($A16="","",VLOOKUP($A16,'[3]m round robin žrebna lista'!$A$7:$R$128,2)))</f>
        <v/>
      </c>
      <c r="D16" s="40" t="str">
        <f>UPPER(IF($A16="","",VLOOKUP($A16,'[3]m round robin žrebna lista'!$A$7:$R$128,3)))</f>
        <v/>
      </c>
      <c r="E16" s="40" t="str">
        <f>PROPER(IF($A16="","",VLOOKUP($A16,'[3]m round robin žrebna lista'!$A$7:$R$128,4)))</f>
        <v/>
      </c>
      <c r="F16" s="41" t="str">
        <f>UPPER(IF($A16="","",VLOOKUP($A16,'[3]m round robin žrebna lista'!$A$7:$R$128,5)))</f>
        <v/>
      </c>
      <c r="G16" s="42"/>
      <c r="H16" s="43"/>
      <c r="I16" s="43"/>
      <c r="J16" s="43"/>
      <c r="K16" s="44"/>
      <c r="L16" s="44"/>
      <c r="M16" s="45" t="str">
        <f>IF($A16="","",VLOOKUP($A16,'[3]m round robin žrebna lista'!$A$7:$R$128,14))</f>
        <v/>
      </c>
      <c r="N16" s="4"/>
      <c r="O16" s="46" t="str">
        <f>UPPER(IF($A16="","",VLOOKUP($A16,'[3]m round robin žrebna lista'!$A$7:$R$128,2)))</f>
        <v/>
      </c>
      <c r="P16" s="46" t="str">
        <f>UPPER(IF($A16="","",VLOOKUP($A16,'[3]m round robin žrebna lista'!$A$7:$R$128,3)))</f>
        <v/>
      </c>
      <c r="Q16" s="46" t="str">
        <f>PROPER(IF($A16="","",VLOOKUP($A16,'[3]m round robin žrebna lista'!$A$7:$R$128,4)))</f>
        <v/>
      </c>
      <c r="R16" s="46" t="str">
        <f>UPPER(IF($A16="","",VLOOKUP($A16,'[3]m round robin žrebna lista'!$A$7:$R$128,5)))</f>
        <v/>
      </c>
      <c r="S16" s="47"/>
      <c r="T16" s="48"/>
      <c r="U16" s="48"/>
      <c r="V16" s="48"/>
      <c r="W16" s="4"/>
      <c r="X16" s="46" t="str">
        <f>UPPER(IF($A16="","",VLOOKUP($A16,'[3]m round robin žrebna lista'!$A$7:$R$128,2)))</f>
        <v/>
      </c>
      <c r="Y16" s="46" t="str">
        <f>UPPER(IF($A16="","",VLOOKUP($A16,'[3]m round robin žrebna lista'!$A$7:$R$128,3)))</f>
        <v/>
      </c>
      <c r="Z16" s="46" t="str">
        <f>PROPER(IF($A16="","",VLOOKUP($A16,'[3]m round robin žrebna lista'!$A$7:$R$128,4)))</f>
        <v/>
      </c>
      <c r="AA16" s="46" t="str">
        <f>UPPER(IF($A16="","",VLOOKUP($A16,'[3]m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39" t="str">
        <f>UPPER(IF($A17="","",VLOOKUP($A17,'[3]m round robin žrebna lista'!$A$7:$R$128,2)))</f>
        <v/>
      </c>
      <c r="D17" s="40" t="str">
        <f>UPPER(IF($A17="","",VLOOKUP($A17,'[3]m round robin žrebna lista'!$A$7:$R$128,3)))</f>
        <v/>
      </c>
      <c r="E17" s="40" t="str">
        <f>PROPER(IF($A17="","",VLOOKUP($A17,'[3]m round robin žrebna lista'!$A$7:$R$128,4)))</f>
        <v/>
      </c>
      <c r="F17" s="41" t="str">
        <f>UPPER(IF($A17="","",VLOOKUP($A17,'[3]m round robin žrebna lista'!$A$7:$R$128,5)))</f>
        <v/>
      </c>
      <c r="G17" s="43"/>
      <c r="H17" s="42"/>
      <c r="I17" s="43"/>
      <c r="J17" s="43"/>
      <c r="K17" s="44"/>
      <c r="L17" s="44"/>
      <c r="M17" s="45" t="str">
        <f>IF($A17="","",VLOOKUP($A17,'[3]m round robin žrebna lista'!$A$7:$R$128,14))</f>
        <v/>
      </c>
      <c r="N17" s="4"/>
      <c r="O17" s="46" t="str">
        <f>UPPER(IF($A17="","",VLOOKUP($A17,'[3]m round robin žrebna lista'!$A$7:$R$128,2)))</f>
        <v/>
      </c>
      <c r="P17" s="46" t="str">
        <f>UPPER(IF($A17="","",VLOOKUP($A17,'[3]m round robin žrebna lista'!$A$7:$R$128,3)))</f>
        <v/>
      </c>
      <c r="Q17" s="46" t="str">
        <f>PROPER(IF($A17="","",VLOOKUP($A17,'[3]m round robin žrebna lista'!$A$7:$R$128,4)))</f>
        <v/>
      </c>
      <c r="R17" s="46" t="str">
        <f>UPPER(IF($A17="","",VLOOKUP($A17,'[3]m round robin žrebna lista'!$A$7:$R$128,5)))</f>
        <v/>
      </c>
      <c r="S17" s="48"/>
      <c r="T17" s="47"/>
      <c r="U17" s="48"/>
      <c r="V17" s="48"/>
      <c r="W17" s="4"/>
      <c r="X17" s="46" t="str">
        <f>UPPER(IF($A17="","",VLOOKUP($A17,'[3]m round robin žrebna lista'!$A$7:$R$128,2)))</f>
        <v/>
      </c>
      <c r="Y17" s="46" t="str">
        <f>UPPER(IF($A17="","",VLOOKUP($A17,'[3]m round robin žrebna lista'!$A$7:$R$128,3)))</f>
        <v/>
      </c>
      <c r="Z17" s="46" t="str">
        <f>PROPER(IF($A17="","",VLOOKUP($A17,'[3]m round robin žrebna lista'!$A$7:$R$128,4)))</f>
        <v/>
      </c>
      <c r="AA17" s="46" t="str">
        <f>UPPER(IF($A17="","",VLOOKUP($A17,'[3]m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39" t="str">
        <f>UPPER(IF($A18="","",VLOOKUP($A18,'[3]m round robin žrebna lista'!$A$7:$R$128,2)))</f>
        <v/>
      </c>
      <c r="D18" s="40" t="str">
        <f>UPPER(IF($A18="","",VLOOKUP($A18,'[3]m round robin žrebna lista'!$A$7:$R$128,3)))</f>
        <v/>
      </c>
      <c r="E18" s="40" t="str">
        <f>PROPER(IF($A18="","",VLOOKUP($A18,'[3]m round robin žrebna lista'!$A$7:$R$128,4)))</f>
        <v/>
      </c>
      <c r="F18" s="41" t="str">
        <f>UPPER(IF($A18="","",VLOOKUP($A18,'[3]m round robin žrebna lista'!$A$7:$R$128,5)))</f>
        <v/>
      </c>
      <c r="G18" s="43"/>
      <c r="H18" s="43"/>
      <c r="I18" s="42"/>
      <c r="J18" s="43"/>
      <c r="K18" s="44"/>
      <c r="L18" s="44"/>
      <c r="M18" s="45" t="str">
        <f>IF($A18="","",VLOOKUP($A18,'[3]m round robin žrebna lista'!$A$7:$R$128,14))</f>
        <v/>
      </c>
      <c r="N18" s="4"/>
      <c r="O18" s="46" t="str">
        <f>UPPER(IF($A18="","",VLOOKUP($A18,'[3]m round robin žrebna lista'!$A$7:$R$128,2)))</f>
        <v/>
      </c>
      <c r="P18" s="46" t="str">
        <f>UPPER(IF($A18="","",VLOOKUP($A18,'[3]m round robin žrebna lista'!$A$7:$R$128,3)))</f>
        <v/>
      </c>
      <c r="Q18" s="46" t="str">
        <f>PROPER(IF($A18="","",VLOOKUP($A18,'[3]m round robin žrebna lista'!$A$7:$R$128,4)))</f>
        <v/>
      </c>
      <c r="R18" s="46" t="str">
        <f>UPPER(IF($A18="","",VLOOKUP($A18,'[3]m round robin žrebna lista'!$A$7:$R$128,5)))</f>
        <v/>
      </c>
      <c r="S18" s="48"/>
      <c r="T18" s="48"/>
      <c r="U18" s="47"/>
      <c r="V18" s="48"/>
      <c r="W18" s="4"/>
      <c r="X18" s="46" t="str">
        <f>UPPER(IF($A18="","",VLOOKUP($A18,'[3]m round robin žrebna lista'!$A$7:$R$128,2)))</f>
        <v/>
      </c>
      <c r="Y18" s="46" t="str">
        <f>UPPER(IF($A18="","",VLOOKUP($A18,'[3]m round robin žrebna lista'!$A$7:$R$128,3)))</f>
        <v/>
      </c>
      <c r="Z18" s="46" t="str">
        <f>PROPER(IF($A18="","",VLOOKUP($A18,'[3]m round robin žrebna lista'!$A$7:$R$128,4)))</f>
        <v/>
      </c>
      <c r="AA18" s="46" t="str">
        <f>UPPER(IF($A18="","",VLOOKUP($A18,'[3]m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7"/>
      <c r="B19" s="38">
        <v>4</v>
      </c>
      <c r="C19" s="39" t="str">
        <f>UPPER(IF($A19="","",VLOOKUP($A19,'[3]m round robin žrebna lista'!$A$7:$R$128,2)))</f>
        <v/>
      </c>
      <c r="D19" s="40" t="str">
        <f>UPPER(IF($A19="","",VLOOKUP($A19,'[3]m round robin žrebna lista'!$A$7:$R$128,3)))</f>
        <v/>
      </c>
      <c r="E19" s="40" t="str">
        <f>PROPER(IF($A19="","",VLOOKUP($A19,'[3]m round robin žrebna lista'!$A$7:$R$128,4)))</f>
        <v/>
      </c>
      <c r="F19" s="41" t="str">
        <f>UPPER(IF($A19="","",VLOOKUP($A19,'[3]m round robin žrebna lista'!$A$7:$R$128,5)))</f>
        <v/>
      </c>
      <c r="G19" s="43"/>
      <c r="H19" s="43"/>
      <c r="I19" s="43"/>
      <c r="J19" s="42"/>
      <c r="K19" s="44"/>
      <c r="L19" s="44"/>
      <c r="M19" s="45" t="str">
        <f>IF($A19="","",VLOOKUP($A19,'[3]m round robin žrebna lista'!$A$7:$R$128,14))</f>
        <v/>
      </c>
      <c r="N19" s="4"/>
      <c r="O19" s="46" t="str">
        <f>UPPER(IF($A19="","",VLOOKUP($A19,'[3]m round robin žrebna lista'!$A$7:$R$128,2)))</f>
        <v/>
      </c>
      <c r="P19" s="46" t="str">
        <f>UPPER(IF($A19="","",VLOOKUP($A19,'[3]m round robin žrebna lista'!$A$7:$R$128,3)))</f>
        <v/>
      </c>
      <c r="Q19" s="46" t="str">
        <f>PROPER(IF($A19="","",VLOOKUP($A19,'[3]m round robin žrebna lista'!$A$7:$R$128,4)))</f>
        <v/>
      </c>
      <c r="R19" s="46" t="str">
        <f>UPPER(IF($A19="","",VLOOKUP($A19,'[3]m round robin žrebna lista'!$A$7:$R$128,5)))</f>
        <v/>
      </c>
      <c r="S19" s="48"/>
      <c r="T19" s="48"/>
      <c r="U19" s="48"/>
      <c r="V19" s="47"/>
      <c r="W19" s="4"/>
      <c r="X19" s="46" t="str">
        <f>UPPER(IF($A19="","",VLOOKUP($A19,'[3]m round robin žrebna lista'!$A$7:$R$128,2)))</f>
        <v/>
      </c>
      <c r="Y19" s="46" t="str">
        <f>UPPER(IF($A19="","",VLOOKUP($A19,'[3]m round robin žrebna lista'!$A$7:$R$128,3)))</f>
        <v/>
      </c>
      <c r="Z19" s="46" t="str">
        <f>PROPER(IF($A19="","",VLOOKUP($A19,'[3]m round robin žrebna lista'!$A$7:$R$128,4)))</f>
        <v/>
      </c>
      <c r="AA19" s="46" t="str">
        <f>UPPER(IF($A19="","",VLOOKUP($A19,'[3]m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9.2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309"/>
      <c r="B21" s="309"/>
      <c r="C21" s="22" t="s">
        <v>26</v>
      </c>
      <c r="D21" s="23"/>
      <c r="E21" s="24"/>
      <c r="F21" s="25"/>
      <c r="G21" s="309"/>
      <c r="H21" s="309"/>
      <c r="I21" s="309"/>
      <c r="J21" s="309"/>
      <c r="K21" s="310" t="s">
        <v>8</v>
      </c>
      <c r="L21" s="310"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6" customFormat="1" ht="40.5" customHeight="1">
      <c r="A22" s="309"/>
      <c r="B22" s="309"/>
      <c r="C22" s="30" t="s">
        <v>11</v>
      </c>
      <c r="D22" s="30" t="s">
        <v>12</v>
      </c>
      <c r="E22" s="60" t="s">
        <v>13</v>
      </c>
      <c r="F22" s="30" t="s">
        <v>14</v>
      </c>
      <c r="G22" s="309"/>
      <c r="H22" s="309"/>
      <c r="I22" s="309"/>
      <c r="J22" s="309"/>
      <c r="K22" s="310"/>
      <c r="L22" s="310"/>
      <c r="M22" s="2"/>
      <c r="N22" s="32"/>
      <c r="O22" s="33" t="s">
        <v>11</v>
      </c>
      <c r="P22" s="33" t="s">
        <v>12</v>
      </c>
      <c r="Q22" s="33" t="s">
        <v>13</v>
      </c>
      <c r="R22" s="33" t="s">
        <v>14</v>
      </c>
      <c r="S22" s="34"/>
      <c r="T22" s="31"/>
      <c r="U22" s="31"/>
      <c r="V22" s="31"/>
      <c r="W22" s="31"/>
      <c r="X22" s="33" t="s">
        <v>11</v>
      </c>
      <c r="Y22" s="33" t="s">
        <v>12</v>
      </c>
      <c r="Z22" s="33" t="s">
        <v>13</v>
      </c>
      <c r="AA22" s="33" t="s">
        <v>14</v>
      </c>
      <c r="AB22" s="33"/>
      <c r="AC22" s="33"/>
      <c r="AD22" s="33"/>
      <c r="AE22" s="33"/>
      <c r="AF22" s="35" t="s">
        <v>15</v>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255" ht="72.9" customHeight="1">
      <c r="A23" s="37"/>
      <c r="B23" s="38">
        <v>1</v>
      </c>
      <c r="C23" s="39" t="str">
        <f>UPPER(IF($A23="","",VLOOKUP($A23,'[3]m round robin žrebna lista'!$A$7:$R$128,2)))</f>
        <v/>
      </c>
      <c r="D23" s="40" t="str">
        <f>UPPER(IF($A23="","",VLOOKUP($A23,'[3]m round robin žrebna lista'!$A$7:$R$128,3)))</f>
        <v/>
      </c>
      <c r="E23" s="40" t="str">
        <f>PROPER(IF($A23="","",VLOOKUP($A23,'[3]m round robin žrebna lista'!$A$7:$R$128,4)))</f>
        <v/>
      </c>
      <c r="F23" s="41" t="str">
        <f>UPPER(IF($A23="","",VLOOKUP($A23,'[3]m round robin žrebna lista'!$A$7:$R$128,5)))</f>
        <v/>
      </c>
      <c r="G23" s="42"/>
      <c r="H23" s="43"/>
      <c r="I23" s="43"/>
      <c r="J23" s="43"/>
      <c r="K23" s="44"/>
      <c r="L23" s="44"/>
      <c r="M23" s="45" t="str">
        <f>IF($A23="","",VLOOKUP($A23,'[3]m round robin žrebna lista'!$A$7:$R$128,14))</f>
        <v/>
      </c>
      <c r="N23" s="4"/>
      <c r="O23" s="46" t="str">
        <f>UPPER(IF($A23="","",VLOOKUP($A23,'[3]m round robin žrebna lista'!$A$7:$R$128,2)))</f>
        <v/>
      </c>
      <c r="P23" s="46" t="str">
        <f>UPPER(IF($A23="","",VLOOKUP($A23,'[3]m round robin žrebna lista'!$A$7:$R$128,3)))</f>
        <v/>
      </c>
      <c r="Q23" s="46" t="str">
        <f>PROPER(IF($A23="","",VLOOKUP($A23,'[3]m round robin žrebna lista'!$A$7:$R$128,4)))</f>
        <v/>
      </c>
      <c r="R23" s="46" t="str">
        <f>UPPER(IF($A23="","",VLOOKUP($A23,'[3]m round robin žrebna lista'!$A$7:$R$128,5)))</f>
        <v/>
      </c>
      <c r="S23" s="47"/>
      <c r="T23" s="48"/>
      <c r="U23" s="48"/>
      <c r="V23" s="48"/>
      <c r="W23" s="4"/>
      <c r="X23" s="46" t="str">
        <f>UPPER(IF($A23="","",VLOOKUP($A23,'[3]m round robin žrebna lista'!$A$7:$R$128,2)))</f>
        <v/>
      </c>
      <c r="Y23" s="46" t="str">
        <f>UPPER(IF($A23="","",VLOOKUP($A23,'[3]m round robin žrebna lista'!$A$7:$R$128,3)))</f>
        <v/>
      </c>
      <c r="Z23" s="46" t="str">
        <f>PROPER(IF($A23="","",VLOOKUP($A23,'[3]m round robin žrebna lista'!$A$7:$R$128,4)))</f>
        <v/>
      </c>
      <c r="AA23" s="46" t="str">
        <f>UPPER(IF($A23="","",VLOOKUP($A23,'[3]m round robin žrebna lista'!$A$7:$R$128,5)))</f>
        <v/>
      </c>
      <c r="AB23" s="47"/>
      <c r="AC23" s="48" t="str">
        <f>IF(T23="","",IF(T23="1bb","1bb",IF(T23="2bb","2bb",IF(T23=1,$M24,0))))</f>
        <v/>
      </c>
      <c r="AD23" s="48" t="str">
        <f>IF(U23="","",IF(U23="1bb","1bb",IF(U23="3bb","3bb",IF(U23=1,$M25,0))))</f>
        <v/>
      </c>
      <c r="AE23" s="48" t="str">
        <f>IF(V23="","",IF(V23="1bb","1bb",IF(V23="4bb","4bb",IF(V23=1,$M26,0))))</f>
        <v/>
      </c>
      <c r="AF23" s="49">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7"/>
      <c r="B24" s="38">
        <v>2</v>
      </c>
      <c r="C24" s="39" t="str">
        <f>UPPER(IF($A24="","",VLOOKUP($A24,'[3]m round robin žrebna lista'!$A$7:$R$128,2)))</f>
        <v/>
      </c>
      <c r="D24" s="40" t="str">
        <f>UPPER(IF($A24="","",VLOOKUP($A24,'[3]m round robin žrebna lista'!$A$7:$R$128,3)))</f>
        <v/>
      </c>
      <c r="E24" s="40" t="str">
        <f>PROPER(IF($A24="","",VLOOKUP($A24,'[3]m round robin žrebna lista'!$A$7:$R$128,4)))</f>
        <v/>
      </c>
      <c r="F24" s="41" t="str">
        <f>UPPER(IF($A24="","",VLOOKUP($A24,'[3]m round robin žrebna lista'!$A$7:$R$128,5)))</f>
        <v/>
      </c>
      <c r="G24" s="43"/>
      <c r="H24" s="42"/>
      <c r="I24" s="43"/>
      <c r="J24" s="43"/>
      <c r="K24" s="44"/>
      <c r="L24" s="44"/>
      <c r="M24" s="45" t="str">
        <f>IF($A24="","",VLOOKUP($A24,'[3]m round robin žrebna lista'!$A$7:$R$128,14))</f>
        <v/>
      </c>
      <c r="N24" s="4"/>
      <c r="O24" s="46" t="str">
        <f>UPPER(IF($A24="","",VLOOKUP($A24,'[3]m round robin žrebna lista'!$A$7:$R$128,2)))</f>
        <v/>
      </c>
      <c r="P24" s="46" t="str">
        <f>UPPER(IF($A24="","",VLOOKUP($A24,'[3]m round robin žrebna lista'!$A$7:$R$128,3)))</f>
        <v/>
      </c>
      <c r="Q24" s="46" t="str">
        <f>PROPER(IF($A24="","",VLOOKUP($A24,'[3]m round robin žrebna lista'!$A$7:$R$128,4)))</f>
        <v/>
      </c>
      <c r="R24" s="46" t="str">
        <f>UPPER(IF($A24="","",VLOOKUP($A24,'[3]m round robin žrebna lista'!$A$7:$R$128,5)))</f>
        <v/>
      </c>
      <c r="S24" s="48"/>
      <c r="T24" s="47"/>
      <c r="U24" s="48"/>
      <c r="V24" s="48"/>
      <c r="W24" s="4"/>
      <c r="X24" s="46" t="str">
        <f>UPPER(IF($A24="","",VLOOKUP($A24,'[3]m round robin žrebna lista'!$A$7:$R$128,2)))</f>
        <v/>
      </c>
      <c r="Y24" s="46" t="str">
        <f>UPPER(IF($A24="","",VLOOKUP($A24,'[3]m round robin žrebna lista'!$A$7:$R$128,3)))</f>
        <v/>
      </c>
      <c r="Z24" s="46" t="str">
        <f>PROPER(IF($A24="","",VLOOKUP($A24,'[3]m round robin žrebna lista'!$A$7:$R$128,4)))</f>
        <v/>
      </c>
      <c r="AA24" s="46" t="str">
        <f>UPPER(IF($A24="","",VLOOKUP($A24,'[3]m round robin žrebna lista'!$A$7:$R$128,5)))</f>
        <v/>
      </c>
      <c r="AB24" s="48" t="str">
        <f>IF(S24="","",IF(S24="1bb","1bb",IF(S24="2bb","2bb",IF(S24=1,0,M23))))</f>
        <v/>
      </c>
      <c r="AC24" s="47"/>
      <c r="AD24" s="48" t="str">
        <f>IF(U24="","",IF(U24="2bb","2bb",IF(U24="3bb","3bb",IF(U24=2,M25,0))))</f>
        <v/>
      </c>
      <c r="AE24" s="48" t="str">
        <f>IF(V24="","",IF(V24="2bb","2bb",IF(V24="4bb","4bb",IF(V24=2,M26,0))))</f>
        <v/>
      </c>
      <c r="AF24" s="49">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7"/>
      <c r="B25" s="38">
        <v>3</v>
      </c>
      <c r="C25" s="39" t="str">
        <f>UPPER(IF($A25="","",VLOOKUP($A25,'[3]m round robin žrebna lista'!$A$7:$R$128,2)))</f>
        <v/>
      </c>
      <c r="D25" s="40" t="str">
        <f>UPPER(IF($A25="","",VLOOKUP($A25,'[3]m round robin žrebna lista'!$A$7:$R$128,3)))</f>
        <v/>
      </c>
      <c r="E25" s="40" t="str">
        <f>PROPER(IF($A25="","",VLOOKUP($A25,'[3]m round robin žrebna lista'!$A$7:$R$128,4)))</f>
        <v/>
      </c>
      <c r="F25" s="41" t="str">
        <f>UPPER(IF($A25="","",VLOOKUP($A25,'[3]m round robin žrebna lista'!$A$7:$R$128,5)))</f>
        <v/>
      </c>
      <c r="G25" s="43"/>
      <c r="H25" s="43"/>
      <c r="I25" s="42"/>
      <c r="J25" s="43"/>
      <c r="K25" s="44"/>
      <c r="L25" s="44"/>
      <c r="M25" s="45" t="str">
        <f>IF($A25="","",VLOOKUP($A25,'[3]m round robin žrebna lista'!$A$7:$R$128,14))</f>
        <v/>
      </c>
      <c r="N25" s="4"/>
      <c r="O25" s="46" t="str">
        <f>UPPER(IF($A25="","",VLOOKUP($A25,'[3]m round robin žrebna lista'!$A$7:$R$128,2)))</f>
        <v/>
      </c>
      <c r="P25" s="46" t="str">
        <f>UPPER(IF($A25="","",VLOOKUP($A25,'[3]m round robin žrebna lista'!$A$7:$R$128,3)))</f>
        <v/>
      </c>
      <c r="Q25" s="46" t="str">
        <f>PROPER(IF($A25="","",VLOOKUP($A25,'[3]m round robin žrebna lista'!$A$7:$R$128,4)))</f>
        <v/>
      </c>
      <c r="R25" s="46" t="str">
        <f>UPPER(IF($A25="","",VLOOKUP($A25,'[3]m round robin žrebna lista'!$A$7:$R$128,5)))</f>
        <v/>
      </c>
      <c r="S25" s="48"/>
      <c r="T25" s="48"/>
      <c r="U25" s="47"/>
      <c r="V25" s="48"/>
      <c r="W25" s="4"/>
      <c r="X25" s="46" t="str">
        <f>UPPER(IF($A25="","",VLOOKUP($A25,'[3]m round robin žrebna lista'!$A$7:$R$128,2)))</f>
        <v/>
      </c>
      <c r="Y25" s="46" t="str">
        <f>UPPER(IF($A25="","",VLOOKUP($A25,'[3]m round robin žrebna lista'!$A$7:$R$128,3)))</f>
        <v/>
      </c>
      <c r="Z25" s="46" t="str">
        <f>PROPER(IF($A25="","",VLOOKUP($A25,'[3]m round robin žrebna lista'!$A$7:$R$128,4)))</f>
        <v/>
      </c>
      <c r="AA25" s="46" t="str">
        <f>UPPER(IF($A25="","",VLOOKUP($A25,'[3]m round robin žrebna lista'!$A$7:$R$128,5)))</f>
        <v/>
      </c>
      <c r="AB25" s="48" t="str">
        <f>IF(S25="","",IF(S25="1bb","1bb",IF(S25="3bb","3bb",IF(S25=1,0,M23))))</f>
        <v/>
      </c>
      <c r="AC25" s="48" t="str">
        <f>IF(T25="","",IF(T25="2bb","2bb",IF(T25="3bb","3bb",IF(T25=2,0,M24))))</f>
        <v/>
      </c>
      <c r="AD25" s="47"/>
      <c r="AE25" s="48" t="str">
        <f>IF(V25="","",IF(V25="3bb","3bb",IF(V25="4bb","4bb",IF(V25=3,M26,0))))</f>
        <v/>
      </c>
      <c r="AF25" s="49">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7"/>
      <c r="B26" s="38">
        <v>4</v>
      </c>
      <c r="C26" s="39" t="str">
        <f>UPPER(IF($A26="","",VLOOKUP($A26,'[3]m round robin žrebna lista'!$A$7:$R$128,2)))</f>
        <v/>
      </c>
      <c r="D26" s="40" t="str">
        <f>UPPER(IF($A26="","",VLOOKUP($A26,'[3]m round robin žrebna lista'!$A$7:$R$128,3)))</f>
        <v/>
      </c>
      <c r="E26" s="40" t="str">
        <f>PROPER(IF($A26="","",VLOOKUP($A26,'[3]m round robin žrebna lista'!$A$7:$R$128,4)))</f>
        <v/>
      </c>
      <c r="F26" s="41" t="str">
        <f>UPPER(IF($A26="","",VLOOKUP($A26,'[3]m round robin žrebna lista'!$A$7:$R$128,5)))</f>
        <v/>
      </c>
      <c r="G26" s="43"/>
      <c r="H26" s="43"/>
      <c r="I26" s="43"/>
      <c r="J26" s="42"/>
      <c r="K26" s="44"/>
      <c r="L26" s="44"/>
      <c r="M26" s="45" t="str">
        <f>IF($A26="","",VLOOKUP($A26,'[3]m round robin žrebna lista'!$A$7:$R$128,14))</f>
        <v/>
      </c>
      <c r="N26" s="4"/>
      <c r="O26" s="46" t="str">
        <f>UPPER(IF($A26="","",VLOOKUP($A26,'[3]m round robin žrebna lista'!$A$7:$R$128,2)))</f>
        <v/>
      </c>
      <c r="P26" s="46" t="str">
        <f>UPPER(IF($A26="","",VLOOKUP($A26,'[3]m round robin žrebna lista'!$A$7:$R$128,3)))</f>
        <v/>
      </c>
      <c r="Q26" s="46" t="str">
        <f>PROPER(IF($A26="","",VLOOKUP($A26,'[3]m round robin žrebna lista'!$A$7:$R$128,4)))</f>
        <v/>
      </c>
      <c r="R26" s="46" t="str">
        <f>UPPER(IF($A26="","",VLOOKUP($A26,'[3]m round robin žrebna lista'!$A$7:$R$128,5)))</f>
        <v/>
      </c>
      <c r="S26" s="48"/>
      <c r="T26" s="48"/>
      <c r="U26" s="48"/>
      <c r="V26" s="47"/>
      <c r="W26" s="4"/>
      <c r="X26" s="46" t="str">
        <f>UPPER(IF($A26="","",VLOOKUP($A26,'[3]m round robin žrebna lista'!$A$7:$R$128,2)))</f>
        <v/>
      </c>
      <c r="Y26" s="46" t="str">
        <f>UPPER(IF($A26="","",VLOOKUP($A26,'[3]m round robin žrebna lista'!$A$7:$R$128,3)))</f>
        <v/>
      </c>
      <c r="Z26" s="46" t="str">
        <f>PROPER(IF($A26="","",VLOOKUP($A26,'[3]m round robin žrebna lista'!$A$7:$R$128,4)))</f>
        <v/>
      </c>
      <c r="AA26" s="46" t="str">
        <f>UPPER(IF($A26="","",VLOOKUP($A26,'[3]m round robin žrebna lista'!$A$7:$R$128,5)))</f>
        <v/>
      </c>
      <c r="AB26" s="48" t="str">
        <f>IF(S26="","",IF(S26="1bb","1bb",IF(S26="4bb","4bb",IF(S26=1,0,M23))))</f>
        <v/>
      </c>
      <c r="AC26" s="48" t="str">
        <f>IF(T26="","",IF(T26="2bb","2bb",IF(T26="4bb","4bb",IF(T26=2,0,M24))))</f>
        <v/>
      </c>
      <c r="AD26" s="48" t="str">
        <f>IF(U26="","",IF(U26="3bb","3bb",IF(U26="4bb","4bb",IF(U26=3,0,M25))))</f>
        <v/>
      </c>
      <c r="AE26" s="47"/>
      <c r="AF26" s="49">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2.9" customHeight="1">
      <c r="A27" s="51"/>
      <c r="B27" s="38"/>
      <c r="C27" s="39"/>
      <c r="D27" s="40" t="str">
        <f>UPPER(IF($A27="","",VLOOKUP($A27,'[3]m round robin žrebna lista'!$A$7:$R$128,3)))</f>
        <v/>
      </c>
      <c r="E27" s="40" t="str">
        <f>PROPER(IF($A27="","",VLOOKUP($A27,'[3]m round robin žrebna lista'!$A$7:$R$128,4)))</f>
        <v/>
      </c>
      <c r="F27" s="41"/>
      <c r="G27" s="43"/>
      <c r="H27" s="43"/>
      <c r="I27" s="43"/>
      <c r="J27" s="80"/>
      <c r="K27" s="42"/>
      <c r="L27" s="44"/>
      <c r="M27" s="45"/>
      <c r="N27" s="4"/>
      <c r="O27" s="11"/>
      <c r="P27" s="11"/>
      <c r="Q27" s="11"/>
      <c r="R27" s="11"/>
      <c r="S27" s="34"/>
      <c r="T27" s="34"/>
      <c r="U27" s="34"/>
      <c r="V27" s="59"/>
      <c r="W27" s="4"/>
      <c r="X27" s="11"/>
      <c r="Y27" s="11"/>
      <c r="Z27" s="11"/>
      <c r="AA27" s="11"/>
      <c r="AB27" s="34"/>
      <c r="AC27" s="34"/>
      <c r="AD27" s="34"/>
      <c r="AE27" s="59"/>
      <c r="AF27" s="3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ht="67.5" customHeight="1">
      <c r="A28" s="308"/>
      <c r="B28" s="308"/>
      <c r="C28" s="311"/>
      <c r="D28" s="311"/>
      <c r="E28" s="1"/>
      <c r="F28" s="61" t="s">
        <v>18</v>
      </c>
      <c r="G28" s="62"/>
      <c r="H28" s="62"/>
      <c r="I28" s="62"/>
      <c r="J28" s="63" t="s">
        <v>19</v>
      </c>
      <c r="K28" s="312"/>
      <c r="L28" s="312"/>
      <c r="M28" s="2"/>
      <c r="N28" s="3"/>
      <c r="O28" s="4"/>
      <c r="P28" s="4"/>
      <c r="Q28" s="4"/>
      <c r="R28" s="4"/>
      <c r="S28" s="4"/>
      <c r="T28" s="4"/>
      <c r="U28" s="4"/>
      <c r="V28" s="4"/>
      <c r="W28" s="4"/>
      <c r="X28" s="4"/>
      <c r="Y28" s="4"/>
      <c r="Z28" s="4"/>
      <c r="AA28" s="4"/>
      <c r="AB28" s="4"/>
      <c r="AC28" s="4"/>
      <c r="AD28" s="4"/>
      <c r="AE28" s="4"/>
      <c r="AF28" s="4"/>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s="29" customFormat="1" ht="50.1" customHeight="1">
      <c r="A29" s="308"/>
      <c r="B29" s="308"/>
      <c r="C29" s="64" t="s">
        <v>20</v>
      </c>
      <c r="D29" s="1"/>
      <c r="E29" s="1"/>
      <c r="F29" s="65" t="s">
        <v>21</v>
      </c>
      <c r="G29" s="313" t="str">
        <f>'[3]vnos podatkov'!$E$10</f>
        <v>ANJA REGENT</v>
      </c>
      <c r="H29" s="313" t="str">
        <f>'[3]vnos podatkov'!$E$10</f>
        <v>ANJA REGENT</v>
      </c>
      <c r="I29" s="313" t="str">
        <f>'[3]vnos podatkov'!$E$10</f>
        <v>ANJA REGENT</v>
      </c>
      <c r="J29" s="63" t="s">
        <v>19</v>
      </c>
      <c r="K29" s="307"/>
      <c r="L29" s="307"/>
      <c r="M29" s="2"/>
      <c r="N29" s="28"/>
      <c r="O29" s="66"/>
      <c r="P29" s="66"/>
      <c r="Q29" s="66"/>
      <c r="R29" s="66"/>
      <c r="S29" s="66"/>
      <c r="T29" s="66"/>
      <c r="U29" s="66"/>
      <c r="V29" s="66"/>
      <c r="W29" s="66"/>
      <c r="X29" s="66"/>
      <c r="Y29" s="66"/>
      <c r="Z29" s="66"/>
      <c r="AA29" s="66"/>
      <c r="AB29" s="66"/>
      <c r="AC29" s="66"/>
      <c r="AD29" s="66"/>
      <c r="AE29" s="66"/>
      <c r="AF29" s="66"/>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row>
    <row r="30" spans="1:13" ht="50.1" customHeight="1">
      <c r="A30" s="308"/>
      <c r="B30" s="308"/>
      <c r="C30" s="67" t="s">
        <v>22</v>
      </c>
      <c r="D30" s="1"/>
      <c r="E30" s="1"/>
      <c r="F30" s="61" t="s">
        <v>23</v>
      </c>
      <c r="G30" s="313"/>
      <c r="H30" s="313"/>
      <c r="I30" s="313"/>
      <c r="J30" s="63" t="s">
        <v>19</v>
      </c>
      <c r="K30" s="307"/>
      <c r="L30" s="307"/>
      <c r="M30" s="2"/>
    </row>
    <row r="31" spans="1:255" ht="12.75">
      <c r="A31" s="308"/>
      <c r="B31" s="308"/>
      <c r="C31" s="308"/>
      <c r="D31" s="308"/>
      <c r="E31" s="308"/>
      <c r="F31" s="308"/>
      <c r="G31" s="308"/>
      <c r="H31" s="308"/>
      <c r="I31" s="308"/>
      <c r="J31" s="308"/>
      <c r="K31" s="308"/>
      <c r="L31" s="308"/>
      <c r="M31" s="2"/>
      <c r="N31" s="69"/>
      <c r="O31" s="70"/>
      <c r="P31" s="70"/>
      <c r="Q31" s="70"/>
      <c r="R31" s="70"/>
      <c r="S31" s="70"/>
      <c r="T31" s="70"/>
      <c r="U31" s="70"/>
      <c r="V31" s="70"/>
      <c r="W31" s="70"/>
      <c r="X31" s="70"/>
      <c r="Y31" s="70"/>
      <c r="Z31" s="70"/>
      <c r="AA31" s="70"/>
      <c r="AB31" s="70"/>
      <c r="AC31" s="70"/>
      <c r="AD31" s="70"/>
      <c r="AE31" s="70"/>
      <c r="AF31" s="70"/>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row>
    <row r="32" spans="1:255" s="29" customFormat="1" ht="30.6">
      <c r="A32" s="64"/>
      <c r="B32" s="64"/>
      <c r="C32" s="64"/>
      <c r="D32" s="64"/>
      <c r="E32" s="64"/>
      <c r="F32" s="5"/>
      <c r="G32" s="64"/>
      <c r="H32" s="64"/>
      <c r="I32" s="64"/>
      <c r="J32" s="64"/>
      <c r="K32" s="64"/>
      <c r="L32" s="64"/>
      <c r="M32" s="71"/>
      <c r="N32" s="28"/>
      <c r="O32" s="66"/>
      <c r="P32" s="66"/>
      <c r="Q32" s="66"/>
      <c r="R32" s="66"/>
      <c r="S32" s="66"/>
      <c r="T32" s="66"/>
      <c r="U32" s="66"/>
      <c r="V32" s="66"/>
      <c r="W32" s="66"/>
      <c r="X32" s="66"/>
      <c r="Y32" s="66"/>
      <c r="Z32" s="66"/>
      <c r="AA32" s="66"/>
      <c r="AB32" s="66"/>
      <c r="AC32" s="66"/>
      <c r="AD32" s="66"/>
      <c r="AE32" s="66"/>
      <c r="AF32" s="66"/>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row>
    <row r="33" spans="1:255" ht="12.75">
      <c r="A33" s="6"/>
      <c r="B33" s="72"/>
      <c r="C33" s="72"/>
      <c r="D33" s="72"/>
      <c r="E33" s="72"/>
      <c r="F33" s="72"/>
      <c r="G33" s="72"/>
      <c r="H33" s="72"/>
      <c r="I33" s="72"/>
      <c r="J33" s="72"/>
      <c r="K33" s="72"/>
      <c r="L33" s="72"/>
      <c r="M33" s="73"/>
      <c r="N33" s="69"/>
      <c r="O33" s="70"/>
      <c r="P33" s="70"/>
      <c r="Q33" s="70"/>
      <c r="R33" s="70"/>
      <c r="S33" s="70"/>
      <c r="T33" s="70"/>
      <c r="U33" s="70"/>
      <c r="V33" s="70"/>
      <c r="W33" s="70"/>
      <c r="X33" s="70"/>
      <c r="Y33" s="70"/>
      <c r="Z33" s="70"/>
      <c r="AA33" s="70"/>
      <c r="AB33" s="70"/>
      <c r="AC33" s="70"/>
      <c r="AD33" s="70"/>
      <c r="AE33" s="70"/>
      <c r="AF33" s="70"/>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4:255" ht="12.75">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6"/>
      <c r="K36" s="76"/>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6"/>
      <c r="K37" s="76"/>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6"/>
      <c r="K38" s="76"/>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6"/>
      <c r="K39" s="76"/>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55" ht="30">
      <c r="J42" s="76"/>
      <c r="K42" s="76"/>
      <c r="N42" s="3"/>
      <c r="O42" s="4"/>
      <c r="P42" s="4"/>
      <c r="Q42" s="4"/>
      <c r="R42" s="4"/>
      <c r="S42" s="4"/>
      <c r="T42" s="4"/>
      <c r="U42" s="4"/>
      <c r="V42" s="4"/>
      <c r="W42" s="4"/>
      <c r="X42" s="4"/>
      <c r="Y42" s="4"/>
      <c r="Z42" s="4"/>
      <c r="AA42" s="4"/>
      <c r="AB42" s="4"/>
      <c r="AC42" s="4"/>
      <c r="AD42" s="4"/>
      <c r="AE42" s="4"/>
      <c r="AF42" s="4"/>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0:20" ht="30">
      <c r="J43" s="76"/>
      <c r="K43" s="76"/>
      <c r="N43" s="77"/>
      <c r="O43" s="78"/>
      <c r="P43" s="78"/>
      <c r="Q43" s="78"/>
      <c r="R43" s="78"/>
      <c r="S43" s="78"/>
      <c r="T43" s="78"/>
    </row>
    <row r="44" spans="10:20" ht="30">
      <c r="J44" s="76"/>
      <c r="K44" s="76"/>
      <c r="N44" s="77"/>
      <c r="O44" s="78"/>
      <c r="P44" s="78"/>
      <c r="Q44" s="78"/>
      <c r="R44" s="78"/>
      <c r="S44" s="78"/>
      <c r="T44" s="78"/>
    </row>
    <row r="45" spans="10:20" ht="30">
      <c r="J45" s="76"/>
      <c r="K45" s="76"/>
      <c r="N45" s="77"/>
      <c r="O45" s="78"/>
      <c r="P45" s="78"/>
      <c r="Q45" s="78"/>
      <c r="R45" s="78"/>
      <c r="S45" s="78"/>
      <c r="T45" s="78"/>
    </row>
    <row r="46" spans="10:20" ht="30">
      <c r="J46" s="76"/>
      <c r="K46" s="76"/>
      <c r="N46" s="77"/>
      <c r="O46" s="78"/>
      <c r="P46" s="78"/>
      <c r="Q46" s="78"/>
      <c r="R46" s="78"/>
      <c r="S46" s="78"/>
      <c r="T46" s="78"/>
    </row>
    <row r="47" spans="10:20" ht="30">
      <c r="J47" s="76"/>
      <c r="K47" s="76"/>
      <c r="N47" s="77"/>
      <c r="O47" s="78"/>
      <c r="P47" s="78"/>
      <c r="Q47" s="78"/>
      <c r="R47" s="78"/>
      <c r="S47" s="78"/>
      <c r="T47" s="78"/>
    </row>
    <row r="48" spans="10:20" ht="30">
      <c r="J48" s="76"/>
      <c r="K48" s="76"/>
      <c r="N48" s="77"/>
      <c r="O48" s="78"/>
      <c r="P48" s="78"/>
      <c r="Q48" s="78"/>
      <c r="R48" s="78"/>
      <c r="S48" s="78"/>
      <c r="T48" s="78"/>
    </row>
    <row r="49" spans="10:20" ht="30">
      <c r="J49" s="76"/>
      <c r="K49" s="76"/>
      <c r="N49" s="77"/>
      <c r="O49" s="78"/>
      <c r="P49" s="78"/>
      <c r="Q49" s="78"/>
      <c r="R49" s="78"/>
      <c r="S49" s="78"/>
      <c r="T49" s="78"/>
    </row>
    <row r="50" spans="10:20" ht="30">
      <c r="J50" s="76"/>
      <c r="K50" s="76"/>
      <c r="N50" s="77"/>
      <c r="O50" s="78"/>
      <c r="P50" s="78"/>
      <c r="Q50" s="78"/>
      <c r="R50" s="78"/>
      <c r="S50" s="78"/>
      <c r="T50" s="78"/>
    </row>
    <row r="51" spans="10:20" ht="30">
      <c r="J51" s="76"/>
      <c r="K51" s="76"/>
      <c r="N51" s="77"/>
      <c r="O51" s="78"/>
      <c r="P51" s="78"/>
      <c r="Q51" s="78"/>
      <c r="R51" s="78"/>
      <c r="S51" s="78"/>
      <c r="T51" s="78"/>
    </row>
    <row r="52" spans="10:20" ht="30">
      <c r="J52" s="76"/>
      <c r="K52" s="76"/>
      <c r="N52" s="77"/>
      <c r="O52" s="78"/>
      <c r="P52" s="78"/>
      <c r="Q52" s="78"/>
      <c r="R52" s="78"/>
      <c r="S52" s="78"/>
      <c r="T52" s="78"/>
    </row>
    <row r="53" spans="10:20" ht="30">
      <c r="J53" s="76"/>
      <c r="K53" s="76"/>
      <c r="N53" s="77"/>
      <c r="O53" s="78"/>
      <c r="P53" s="78"/>
      <c r="Q53" s="78"/>
      <c r="R53" s="78"/>
      <c r="S53" s="78"/>
      <c r="T53" s="78"/>
    </row>
    <row r="54" spans="10:20" ht="30">
      <c r="J54" s="76"/>
      <c r="K54" s="76"/>
      <c r="N54" s="77"/>
      <c r="O54" s="78"/>
      <c r="P54" s="78"/>
      <c r="Q54" s="78"/>
      <c r="R54" s="78"/>
      <c r="S54" s="78"/>
      <c r="T54" s="78"/>
    </row>
    <row r="55" spans="10:20" ht="30">
      <c r="J55" s="76"/>
      <c r="K55" s="76"/>
      <c r="N55" s="77"/>
      <c r="O55" s="78"/>
      <c r="P55" s="78"/>
      <c r="Q55" s="78"/>
      <c r="R55" s="78"/>
      <c r="S55" s="78"/>
      <c r="T55" s="78"/>
    </row>
    <row r="56" spans="10:20" ht="30">
      <c r="J56" s="76"/>
      <c r="K56" s="76"/>
      <c r="N56" s="77"/>
      <c r="O56" s="78"/>
      <c r="P56" s="78"/>
      <c r="Q56" s="78"/>
      <c r="R56" s="78"/>
      <c r="S56" s="78"/>
      <c r="T56" s="78"/>
    </row>
    <row r="57" spans="10:20" ht="30">
      <c r="J57" s="76"/>
      <c r="K57" s="76"/>
      <c r="N57" s="77"/>
      <c r="O57" s="78"/>
      <c r="P57" s="78"/>
      <c r="Q57" s="78"/>
      <c r="R57" s="78"/>
      <c r="S57" s="78"/>
      <c r="T57" s="78"/>
    </row>
    <row r="58" spans="10:20" ht="30">
      <c r="J58" s="76"/>
      <c r="K58" s="76"/>
      <c r="N58" s="77"/>
      <c r="O58" s="78"/>
      <c r="P58" s="78"/>
      <c r="Q58" s="78"/>
      <c r="R58" s="78"/>
      <c r="S58" s="78"/>
      <c r="T58" s="78"/>
    </row>
    <row r="59" spans="10:20" ht="30">
      <c r="J59" s="76"/>
      <c r="K59" s="76"/>
      <c r="N59" s="77"/>
      <c r="O59" s="78"/>
      <c r="P59" s="78"/>
      <c r="Q59" s="78"/>
      <c r="R59" s="78"/>
      <c r="S59" s="78"/>
      <c r="T59" s="78"/>
    </row>
    <row r="60" spans="10:20" ht="30">
      <c r="J60" s="76"/>
      <c r="K60" s="76"/>
      <c r="N60" s="77"/>
      <c r="O60" s="78"/>
      <c r="P60" s="78"/>
      <c r="Q60" s="78"/>
      <c r="R60" s="78"/>
      <c r="S60" s="78"/>
      <c r="T60" s="78"/>
    </row>
    <row r="61" spans="10:20" ht="30">
      <c r="J61" s="76"/>
      <c r="K61" s="76"/>
      <c r="N61" s="77"/>
      <c r="O61" s="78"/>
      <c r="P61" s="78"/>
      <c r="Q61" s="78"/>
      <c r="R61" s="78"/>
      <c r="S61" s="78"/>
      <c r="T61" s="78"/>
    </row>
    <row r="62" spans="10:20" ht="30">
      <c r="J62" s="76"/>
      <c r="K62" s="76"/>
      <c r="N62" s="77"/>
      <c r="O62" s="78"/>
      <c r="P62" s="78"/>
      <c r="Q62" s="78"/>
      <c r="R62" s="78"/>
      <c r="S62" s="78"/>
      <c r="T62" s="78"/>
    </row>
    <row r="63" spans="10:20" ht="30">
      <c r="J63" s="76"/>
      <c r="K63" s="76"/>
      <c r="N63" s="77"/>
      <c r="O63" s="78"/>
      <c r="P63" s="78"/>
      <c r="Q63" s="78"/>
      <c r="R63" s="78"/>
      <c r="S63" s="78"/>
      <c r="T63" s="78"/>
    </row>
    <row r="64" spans="10:20" ht="30">
      <c r="J64" s="76"/>
      <c r="K64" s="76"/>
      <c r="N64" s="77"/>
      <c r="O64" s="78"/>
      <c r="P64" s="78"/>
      <c r="Q64" s="78"/>
      <c r="R64" s="78"/>
      <c r="S64" s="78"/>
      <c r="T64" s="78"/>
    </row>
    <row r="65" spans="10:20" ht="30">
      <c r="J65" s="76"/>
      <c r="K65" s="76"/>
      <c r="N65" s="77"/>
      <c r="O65" s="78"/>
      <c r="P65" s="78"/>
      <c r="Q65" s="78"/>
      <c r="R65" s="78"/>
      <c r="S65" s="78"/>
      <c r="T65" s="78"/>
    </row>
    <row r="66" spans="10:20" ht="30">
      <c r="J66" s="76"/>
      <c r="K66" s="76"/>
      <c r="N66" s="77"/>
      <c r="O66" s="78"/>
      <c r="P66" s="78"/>
      <c r="Q66" s="78"/>
      <c r="R66" s="78"/>
      <c r="S66" s="78"/>
      <c r="T66" s="78"/>
    </row>
    <row r="67" spans="10:20" ht="30">
      <c r="J67" s="76"/>
      <c r="K67" s="76"/>
      <c r="N67" s="77"/>
      <c r="O67" s="78"/>
      <c r="P67" s="78"/>
      <c r="Q67" s="78"/>
      <c r="R67" s="78"/>
      <c r="S67" s="78"/>
      <c r="T67" s="78"/>
    </row>
    <row r="68" spans="10:20" ht="30">
      <c r="J68" s="76"/>
      <c r="K68" s="76"/>
      <c r="N68" s="77"/>
      <c r="O68" s="78"/>
      <c r="P68" s="78"/>
      <c r="Q68" s="78"/>
      <c r="R68" s="78"/>
      <c r="S68" s="78"/>
      <c r="T68" s="78"/>
    </row>
    <row r="69" spans="10:20" ht="30">
      <c r="J69" s="76"/>
      <c r="K69" s="76"/>
      <c r="N69" s="77"/>
      <c r="O69" s="78"/>
      <c r="P69" s="78"/>
      <c r="Q69" s="78"/>
      <c r="R69" s="78"/>
      <c r="S69" s="78"/>
      <c r="T69" s="78"/>
    </row>
    <row r="70" spans="10:20" ht="30">
      <c r="J70" s="76"/>
      <c r="K70" s="76"/>
      <c r="N70" s="77"/>
      <c r="O70" s="78"/>
      <c r="P70" s="78"/>
      <c r="Q70" s="78"/>
      <c r="R70" s="78"/>
      <c r="S70" s="78"/>
      <c r="T70" s="78"/>
    </row>
    <row r="71" spans="10:20" ht="30">
      <c r="J71" s="76"/>
      <c r="K71" s="76"/>
      <c r="N71" s="77"/>
      <c r="O71" s="78"/>
      <c r="P71" s="78"/>
      <c r="Q71" s="78"/>
      <c r="R71" s="78"/>
      <c r="S71" s="78"/>
      <c r="T71" s="78"/>
    </row>
    <row r="72" spans="10:20" ht="30">
      <c r="J72" s="76"/>
      <c r="K72" s="76"/>
      <c r="N72" s="77"/>
      <c r="O72" s="78"/>
      <c r="P72" s="78"/>
      <c r="Q72" s="78"/>
      <c r="R72" s="78"/>
      <c r="S72" s="78"/>
      <c r="T72" s="78"/>
    </row>
    <row r="73" spans="10:20" ht="30">
      <c r="J73" s="76"/>
      <c r="K73" s="76"/>
      <c r="N73" s="77"/>
      <c r="O73" s="78"/>
      <c r="P73" s="78"/>
      <c r="Q73" s="78"/>
      <c r="R73" s="78"/>
      <c r="S73" s="78"/>
      <c r="T73" s="78"/>
    </row>
    <row r="74" spans="10:20" ht="30">
      <c r="J74" s="76"/>
      <c r="K74" s="76"/>
      <c r="N74" s="77"/>
      <c r="O74" s="78"/>
      <c r="P74" s="78"/>
      <c r="Q74" s="78"/>
      <c r="R74" s="78"/>
      <c r="S74" s="78"/>
      <c r="T74" s="78"/>
    </row>
    <row r="75" spans="10:20" ht="30">
      <c r="J75" s="76"/>
      <c r="K75" s="76"/>
      <c r="N75" s="77"/>
      <c r="O75" s="78"/>
      <c r="P75" s="78"/>
      <c r="Q75" s="78"/>
      <c r="R75" s="78"/>
      <c r="S75" s="78"/>
      <c r="T75" s="78"/>
    </row>
    <row r="76" spans="10:20" ht="30">
      <c r="J76" s="76"/>
      <c r="K76" s="76"/>
      <c r="N76" s="77"/>
      <c r="O76" s="78"/>
      <c r="P76" s="78"/>
      <c r="Q76" s="78"/>
      <c r="R76" s="78"/>
      <c r="S76" s="78"/>
      <c r="T76" s="78"/>
    </row>
    <row r="77" spans="10:20" ht="30">
      <c r="J77" s="76"/>
      <c r="K77" s="76"/>
      <c r="N77" s="77"/>
      <c r="O77" s="78"/>
      <c r="P77" s="78"/>
      <c r="Q77" s="78"/>
      <c r="R77" s="78"/>
      <c r="S77" s="78"/>
      <c r="T77" s="78"/>
    </row>
    <row r="78" spans="10:20" ht="30">
      <c r="J78" s="76"/>
      <c r="K78" s="76"/>
      <c r="N78" s="77"/>
      <c r="O78" s="78"/>
      <c r="P78" s="78"/>
      <c r="Q78" s="78"/>
      <c r="R78" s="78"/>
      <c r="S78" s="78"/>
      <c r="T78" s="78"/>
    </row>
    <row r="79" spans="10:20" ht="30">
      <c r="J79" s="76"/>
      <c r="K79" s="76"/>
      <c r="N79" s="77"/>
      <c r="O79" s="78"/>
      <c r="P79" s="78"/>
      <c r="Q79" s="78"/>
      <c r="R79" s="78"/>
      <c r="S79" s="78"/>
      <c r="T79" s="78"/>
    </row>
    <row r="80" spans="10:20" ht="30">
      <c r="J80" s="76"/>
      <c r="K80" s="76"/>
      <c r="N80" s="77"/>
      <c r="O80" s="78"/>
      <c r="P80" s="78"/>
      <c r="Q80" s="78"/>
      <c r="R80" s="78"/>
      <c r="S80" s="78"/>
      <c r="T80" s="78"/>
    </row>
    <row r="81" spans="10:20" ht="30">
      <c r="J81" s="76"/>
      <c r="K81" s="76"/>
      <c r="N81" s="77"/>
      <c r="O81" s="78"/>
      <c r="P81" s="78"/>
      <c r="Q81" s="78"/>
      <c r="R81" s="78"/>
      <c r="S81" s="78"/>
      <c r="T81" s="78"/>
    </row>
    <row r="82" spans="10:20" ht="30">
      <c r="J82" s="76"/>
      <c r="K82" s="76"/>
      <c r="N82" s="77"/>
      <c r="O82" s="78"/>
      <c r="P82" s="78"/>
      <c r="Q82" s="78"/>
      <c r="R82" s="78"/>
      <c r="S82" s="78"/>
      <c r="T82" s="78"/>
    </row>
    <row r="83" spans="10:20" ht="30">
      <c r="J83" s="76"/>
      <c r="K83" s="76"/>
      <c r="N83" s="77"/>
      <c r="O83" s="78"/>
      <c r="P83" s="78"/>
      <c r="Q83" s="78"/>
      <c r="R83" s="78"/>
      <c r="S83" s="78"/>
      <c r="T83" s="78"/>
    </row>
    <row r="84" spans="10:20" ht="30">
      <c r="J84" s="76"/>
      <c r="K84" s="79"/>
      <c r="N84" s="77"/>
      <c r="O84" s="78"/>
      <c r="P84" s="78"/>
      <c r="Q84" s="78"/>
      <c r="R84" s="78"/>
      <c r="S84" s="78"/>
      <c r="T84" s="78"/>
    </row>
    <row r="85" spans="10:20" ht="30">
      <c r="J85" s="76"/>
      <c r="K85" s="76"/>
      <c r="N85" s="77"/>
      <c r="O85" s="78"/>
      <c r="P85" s="78"/>
      <c r="Q85" s="78"/>
      <c r="R85" s="78"/>
      <c r="S85" s="78"/>
      <c r="T85" s="78"/>
    </row>
    <row r="86" spans="10:20" ht="30">
      <c r="J86" s="76"/>
      <c r="K86" s="76"/>
      <c r="N86" s="77"/>
      <c r="O86" s="78"/>
      <c r="P86" s="78"/>
      <c r="Q86" s="78"/>
      <c r="R86" s="78"/>
      <c r="S86" s="78"/>
      <c r="T86" s="78"/>
    </row>
    <row r="87" spans="10:20" ht="30">
      <c r="J87" s="76"/>
      <c r="K87" s="76"/>
      <c r="N87" s="77"/>
      <c r="O87" s="78"/>
      <c r="P87" s="78"/>
      <c r="Q87" s="78"/>
      <c r="R87" s="78"/>
      <c r="S87" s="78"/>
      <c r="T87" s="78"/>
    </row>
    <row r="88" spans="10:20" ht="30">
      <c r="J88" s="76"/>
      <c r="K88" s="76"/>
      <c r="N88" s="77"/>
      <c r="O88" s="78"/>
      <c r="P88" s="78"/>
      <c r="Q88" s="78"/>
      <c r="R88" s="78"/>
      <c r="S88" s="78"/>
      <c r="T88" s="78"/>
    </row>
    <row r="89" spans="10:20" ht="30">
      <c r="J89" s="76"/>
      <c r="K89" s="76"/>
      <c r="N89" s="77"/>
      <c r="O89" s="78"/>
      <c r="P89" s="78"/>
      <c r="Q89" s="78"/>
      <c r="R89" s="78"/>
      <c r="S89" s="78"/>
      <c r="T89" s="78"/>
    </row>
    <row r="90" spans="10:20" ht="30">
      <c r="J90" s="76"/>
      <c r="K90" s="76"/>
      <c r="N90" s="77"/>
      <c r="O90" s="78"/>
      <c r="P90" s="78"/>
      <c r="Q90" s="78"/>
      <c r="R90" s="78"/>
      <c r="S90" s="78"/>
      <c r="T90" s="78"/>
    </row>
    <row r="91" spans="10:20" ht="30">
      <c r="J91" s="76"/>
      <c r="K91" s="76"/>
      <c r="N91" s="77"/>
      <c r="O91" s="78"/>
      <c r="P91" s="78"/>
      <c r="Q91" s="78"/>
      <c r="R91" s="78"/>
      <c r="S91" s="78"/>
      <c r="T91" s="78"/>
    </row>
    <row r="92" spans="10:20" ht="30">
      <c r="J92" s="76"/>
      <c r="K92" s="76"/>
      <c r="N92" s="77"/>
      <c r="O92" s="78"/>
      <c r="P92" s="78"/>
      <c r="Q92" s="78"/>
      <c r="R92" s="78"/>
      <c r="S92" s="78"/>
      <c r="T92" s="78"/>
    </row>
    <row r="93" spans="10:20" ht="30">
      <c r="J93" s="76"/>
      <c r="K93" s="76"/>
      <c r="N93" s="77"/>
      <c r="O93" s="78"/>
      <c r="P93" s="78"/>
      <c r="Q93" s="78"/>
      <c r="R93" s="78"/>
      <c r="S93" s="78"/>
      <c r="T93" s="78"/>
    </row>
    <row r="94" spans="10:20" ht="30">
      <c r="J94" s="76"/>
      <c r="K94" s="76"/>
      <c r="N94" s="77"/>
      <c r="O94" s="78"/>
      <c r="P94" s="78"/>
      <c r="Q94" s="78"/>
      <c r="R94" s="78"/>
      <c r="S94" s="78"/>
      <c r="T94" s="78"/>
    </row>
    <row r="95" spans="10:20" ht="30">
      <c r="J95" s="76"/>
      <c r="K95" s="76"/>
      <c r="N95" s="77"/>
      <c r="O95" s="78"/>
      <c r="P95" s="78"/>
      <c r="Q95" s="78"/>
      <c r="R95" s="78"/>
      <c r="S95" s="78"/>
      <c r="T95" s="78"/>
    </row>
    <row r="96" spans="10:20" ht="30">
      <c r="J96" s="76"/>
      <c r="K96" s="76"/>
      <c r="N96" s="77"/>
      <c r="O96" s="78"/>
      <c r="P96" s="78"/>
      <c r="Q96" s="78"/>
      <c r="R96" s="78"/>
      <c r="S96" s="78"/>
      <c r="T96" s="78"/>
    </row>
    <row r="97" spans="10:20" ht="30">
      <c r="J97" s="76"/>
      <c r="K97" s="76"/>
      <c r="N97" s="77"/>
      <c r="O97" s="78"/>
      <c r="P97" s="78"/>
      <c r="Q97" s="78"/>
      <c r="R97" s="78"/>
      <c r="S97" s="78"/>
      <c r="T97" s="78"/>
    </row>
    <row r="98" spans="10:20" ht="30">
      <c r="J98" s="76"/>
      <c r="K98" s="76"/>
      <c r="N98" s="77"/>
      <c r="O98" s="78"/>
      <c r="P98" s="78"/>
      <c r="Q98" s="78"/>
      <c r="R98" s="78"/>
      <c r="S98" s="78"/>
      <c r="T98" s="78"/>
    </row>
    <row r="99" spans="10:20" ht="30">
      <c r="J99" s="76"/>
      <c r="K99" s="76"/>
      <c r="N99" s="77"/>
      <c r="O99" s="78"/>
      <c r="P99" s="78"/>
      <c r="Q99" s="78"/>
      <c r="R99" s="78"/>
      <c r="S99" s="78"/>
      <c r="T99" s="78"/>
    </row>
    <row r="100" spans="10:20" ht="30">
      <c r="J100" s="76"/>
      <c r="K100" s="76"/>
      <c r="N100" s="77"/>
      <c r="O100" s="78"/>
      <c r="P100" s="78"/>
      <c r="Q100" s="78"/>
      <c r="R100" s="78"/>
      <c r="S100" s="78"/>
      <c r="T100" s="78"/>
    </row>
    <row r="101" spans="10:20" ht="30">
      <c r="J101" s="76"/>
      <c r="K101" s="76"/>
      <c r="N101" s="77"/>
      <c r="O101" s="78"/>
      <c r="P101" s="78"/>
      <c r="Q101" s="78"/>
      <c r="R101" s="78"/>
      <c r="S101" s="78"/>
      <c r="T101" s="78"/>
    </row>
    <row r="102" spans="10:20" ht="30">
      <c r="J102" s="76"/>
      <c r="K102" s="76"/>
      <c r="N102" s="77"/>
      <c r="O102" s="78"/>
      <c r="P102" s="78"/>
      <c r="Q102" s="78"/>
      <c r="R102" s="78"/>
      <c r="S102" s="78"/>
      <c r="T102" s="78"/>
    </row>
    <row r="103" spans="10:20" ht="30">
      <c r="J103" s="76"/>
      <c r="K103" s="76"/>
      <c r="N103" s="77"/>
      <c r="O103" s="78"/>
      <c r="P103" s="78"/>
      <c r="Q103" s="78"/>
      <c r="R103" s="78"/>
      <c r="S103" s="78"/>
      <c r="T103" s="78"/>
    </row>
    <row r="104" spans="10:20" ht="30">
      <c r="J104" s="76"/>
      <c r="K104" s="76"/>
      <c r="N104" s="77"/>
      <c r="O104" s="78"/>
      <c r="P104" s="78"/>
      <c r="Q104" s="78"/>
      <c r="R104" s="78"/>
      <c r="S104" s="78"/>
      <c r="T104" s="78"/>
    </row>
    <row r="105" spans="10:20" ht="30">
      <c r="J105" s="76"/>
      <c r="K105" s="76"/>
      <c r="N105" s="77"/>
      <c r="O105" s="78"/>
      <c r="P105" s="78"/>
      <c r="Q105" s="78"/>
      <c r="R105" s="78"/>
      <c r="S105" s="78"/>
      <c r="T105" s="78"/>
    </row>
    <row r="106" spans="10:20" ht="30">
      <c r="J106" s="76"/>
      <c r="K106" s="76"/>
      <c r="N106" s="77"/>
      <c r="O106" s="78"/>
      <c r="P106" s="78"/>
      <c r="Q106" s="78"/>
      <c r="R106" s="78"/>
      <c r="S106" s="78"/>
      <c r="T106" s="78"/>
    </row>
    <row r="107" spans="10:20" ht="30">
      <c r="J107" s="76"/>
      <c r="K107" s="76"/>
      <c r="N107" s="77"/>
      <c r="O107" s="78"/>
      <c r="P107" s="78"/>
      <c r="Q107" s="78"/>
      <c r="R107" s="78"/>
      <c r="S107" s="78"/>
      <c r="T107" s="78"/>
    </row>
    <row r="108" spans="10:20" ht="30">
      <c r="J108" s="76"/>
      <c r="K108" s="76"/>
      <c r="N108" s="77"/>
      <c r="O108" s="78"/>
      <c r="P108" s="78"/>
      <c r="Q108" s="78"/>
      <c r="R108" s="78"/>
      <c r="S108" s="78"/>
      <c r="T108" s="78"/>
    </row>
    <row r="109" spans="10:20" ht="30">
      <c r="J109" s="76"/>
      <c r="K109" s="76"/>
      <c r="N109" s="77"/>
      <c r="O109" s="78"/>
      <c r="P109" s="78"/>
      <c r="Q109" s="78"/>
      <c r="R109" s="78"/>
      <c r="S109" s="78"/>
      <c r="T109" s="78"/>
    </row>
    <row r="110" spans="10:20" ht="30">
      <c r="J110" s="76"/>
      <c r="K110" s="76"/>
      <c r="N110" s="77"/>
      <c r="O110" s="78"/>
      <c r="P110" s="78"/>
      <c r="Q110" s="78"/>
      <c r="R110" s="78"/>
      <c r="S110" s="78"/>
      <c r="T110" s="78"/>
    </row>
    <row r="111" spans="10:20" ht="30">
      <c r="J111" s="76"/>
      <c r="K111" s="76"/>
      <c r="N111" s="77"/>
      <c r="O111" s="78"/>
      <c r="P111" s="78"/>
      <c r="Q111" s="78"/>
      <c r="R111" s="78"/>
      <c r="S111" s="78"/>
      <c r="T111" s="78"/>
    </row>
    <row r="112" spans="10:20" ht="30">
      <c r="J112" s="76"/>
      <c r="K112" s="76"/>
      <c r="N112" s="77"/>
      <c r="O112" s="78"/>
      <c r="P112" s="78"/>
      <c r="Q112" s="78"/>
      <c r="R112" s="78"/>
      <c r="S112" s="78"/>
      <c r="T112" s="78"/>
    </row>
    <row r="113" spans="10:20" ht="30">
      <c r="J113" s="76"/>
      <c r="K113" s="76"/>
      <c r="N113" s="77"/>
      <c r="O113" s="78"/>
      <c r="P113" s="78"/>
      <c r="Q113" s="78"/>
      <c r="R113" s="78"/>
      <c r="S113" s="78"/>
      <c r="T113" s="78"/>
    </row>
    <row r="114" spans="10:20" ht="30">
      <c r="J114" s="76"/>
      <c r="K114" s="76"/>
      <c r="N114" s="77"/>
      <c r="O114" s="78"/>
      <c r="P114" s="78"/>
      <c r="Q114" s="78"/>
      <c r="R114" s="78"/>
      <c r="S114" s="78"/>
      <c r="T114" s="78"/>
    </row>
    <row r="115" spans="10:20" ht="30">
      <c r="J115" s="76"/>
      <c r="K115" s="76"/>
      <c r="N115" s="77"/>
      <c r="O115" s="78"/>
      <c r="P115" s="78"/>
      <c r="Q115" s="78"/>
      <c r="R115" s="78"/>
      <c r="S115" s="78"/>
      <c r="T115" s="78"/>
    </row>
    <row r="116" spans="10:20" ht="30">
      <c r="J116" s="76"/>
      <c r="K116" s="76"/>
      <c r="N116" s="77"/>
      <c r="O116" s="78"/>
      <c r="P116" s="78"/>
      <c r="Q116" s="78"/>
      <c r="R116" s="78"/>
      <c r="S116" s="78"/>
      <c r="T116" s="78"/>
    </row>
    <row r="117" spans="10:20" ht="30">
      <c r="J117" s="76"/>
      <c r="K117" s="76"/>
      <c r="N117" s="77"/>
      <c r="O117" s="78"/>
      <c r="P117" s="78"/>
      <c r="Q117" s="78"/>
      <c r="R117" s="78"/>
      <c r="S117" s="78"/>
      <c r="T117" s="78"/>
    </row>
    <row r="118" spans="10:20" ht="30">
      <c r="J118" s="76"/>
      <c r="K118" s="76"/>
      <c r="N118" s="77"/>
      <c r="O118" s="78"/>
      <c r="P118" s="78"/>
      <c r="Q118" s="78"/>
      <c r="R118" s="78"/>
      <c r="S118" s="78"/>
      <c r="T118" s="78"/>
    </row>
    <row r="119" spans="10:20" ht="30">
      <c r="J119" s="76"/>
      <c r="K119" s="76"/>
      <c r="N119" s="77"/>
      <c r="O119" s="78"/>
      <c r="P119" s="78"/>
      <c r="Q119" s="78"/>
      <c r="R119" s="78"/>
      <c r="S119" s="78"/>
      <c r="T119" s="78"/>
    </row>
    <row r="120" spans="10:20" ht="30">
      <c r="J120" s="76"/>
      <c r="K120" s="76"/>
      <c r="N120" s="77"/>
      <c r="O120" s="78"/>
      <c r="P120" s="78"/>
      <c r="Q120" s="78"/>
      <c r="R120" s="78"/>
      <c r="S120" s="78"/>
      <c r="T120" s="78"/>
    </row>
    <row r="121" spans="10:20" ht="30">
      <c r="J121" s="76"/>
      <c r="K121" s="76"/>
      <c r="N121" s="77"/>
      <c r="O121" s="78"/>
      <c r="P121" s="78"/>
      <c r="Q121" s="78"/>
      <c r="R121" s="78"/>
      <c r="S121" s="78"/>
      <c r="T121" s="78"/>
    </row>
    <row r="122" spans="10:20" ht="30">
      <c r="J122" s="76"/>
      <c r="K122" s="76"/>
      <c r="N122" s="77"/>
      <c r="O122" s="78"/>
      <c r="P122" s="78"/>
      <c r="Q122" s="78"/>
      <c r="R122" s="78"/>
      <c r="S122" s="78"/>
      <c r="T122" s="78"/>
    </row>
    <row r="123" spans="10:20" ht="30">
      <c r="J123" s="76"/>
      <c r="K123" s="76"/>
      <c r="N123" s="77"/>
      <c r="O123" s="78"/>
      <c r="P123" s="78"/>
      <c r="Q123" s="78"/>
      <c r="R123" s="78"/>
      <c r="S123" s="78"/>
      <c r="T123" s="78"/>
    </row>
    <row r="124" spans="10:20" ht="30">
      <c r="J124" s="76"/>
      <c r="K124" s="76"/>
      <c r="N124" s="77"/>
      <c r="O124" s="78"/>
      <c r="P124" s="78"/>
      <c r="Q124" s="78"/>
      <c r="R124" s="78"/>
      <c r="S124" s="78"/>
      <c r="T124" s="78"/>
    </row>
    <row r="125" spans="10:20" ht="30">
      <c r="J125" s="76"/>
      <c r="K125" s="76"/>
      <c r="N125" s="77"/>
      <c r="O125" s="78"/>
      <c r="P125" s="78"/>
      <c r="Q125" s="78"/>
      <c r="R125" s="78"/>
      <c r="S125" s="78"/>
      <c r="T125" s="78"/>
    </row>
    <row r="126" spans="10:20" ht="30">
      <c r="J126" s="76"/>
      <c r="K126" s="76"/>
      <c r="N126" s="77"/>
      <c r="O126" s="78"/>
      <c r="P126" s="78"/>
      <c r="Q126" s="78"/>
      <c r="R126" s="78"/>
      <c r="S126" s="78"/>
      <c r="T126" s="78"/>
    </row>
    <row r="127" spans="10:20" ht="30">
      <c r="J127" s="76"/>
      <c r="K127" s="76"/>
      <c r="N127" s="77"/>
      <c r="O127" s="78"/>
      <c r="P127" s="78"/>
      <c r="Q127" s="78"/>
      <c r="R127" s="78"/>
      <c r="S127" s="78"/>
      <c r="T127" s="78"/>
    </row>
    <row r="128" spans="10:20" ht="30">
      <c r="J128" s="76"/>
      <c r="K128" s="76"/>
      <c r="N128" s="77"/>
      <c r="O128" s="78"/>
      <c r="P128" s="78"/>
      <c r="Q128" s="78"/>
      <c r="R128" s="78"/>
      <c r="S128" s="78"/>
      <c r="T128" s="78"/>
    </row>
    <row r="129" spans="10:20" ht="30">
      <c r="J129" s="76"/>
      <c r="K129" s="76"/>
      <c r="N129" s="77"/>
      <c r="O129" s="78"/>
      <c r="P129" s="78"/>
      <c r="Q129" s="78"/>
      <c r="R129" s="78"/>
      <c r="S129" s="78"/>
      <c r="T129" s="78"/>
    </row>
    <row r="130" spans="10:20" ht="30">
      <c r="J130" s="76"/>
      <c r="K130" s="76"/>
      <c r="N130" s="77"/>
      <c r="O130" s="78"/>
      <c r="P130" s="78"/>
      <c r="Q130" s="78"/>
      <c r="R130" s="78"/>
      <c r="S130" s="78"/>
      <c r="T130" s="78"/>
    </row>
    <row r="131" spans="10:20" ht="30">
      <c r="J131" s="76"/>
      <c r="K131" s="76"/>
      <c r="N131" s="77"/>
      <c r="O131" s="78"/>
      <c r="P131" s="78"/>
      <c r="Q131" s="78"/>
      <c r="R131" s="78"/>
      <c r="S131" s="78"/>
      <c r="T131" s="78"/>
    </row>
    <row r="132" spans="10:20" ht="30">
      <c r="J132" s="76"/>
      <c r="K132" s="76"/>
      <c r="N132" s="77"/>
      <c r="O132" s="78"/>
      <c r="P132" s="78"/>
      <c r="Q132" s="78"/>
      <c r="R132" s="78"/>
      <c r="S132" s="78"/>
      <c r="T132" s="78"/>
    </row>
    <row r="133" spans="10:20" ht="30">
      <c r="J133" s="76"/>
      <c r="K133" s="76"/>
      <c r="N133" s="77"/>
      <c r="O133" s="78"/>
      <c r="P133" s="78"/>
      <c r="Q133" s="78"/>
      <c r="R133" s="78"/>
      <c r="S133" s="78"/>
      <c r="T133" s="78"/>
    </row>
    <row r="134" spans="10:20" ht="30">
      <c r="J134" s="76"/>
      <c r="K134" s="76"/>
      <c r="N134" s="77"/>
      <c r="O134" s="78"/>
      <c r="P134" s="78"/>
      <c r="Q134" s="78"/>
      <c r="R134" s="78"/>
      <c r="S134" s="78"/>
      <c r="T134" s="78"/>
    </row>
    <row r="135" spans="10:20" ht="30">
      <c r="J135" s="76"/>
      <c r="K135" s="76"/>
      <c r="N135" s="77"/>
      <c r="O135" s="78"/>
      <c r="P135" s="78"/>
      <c r="Q135" s="78"/>
      <c r="R135" s="78"/>
      <c r="S135" s="78"/>
      <c r="T135" s="78"/>
    </row>
    <row r="136" spans="10:20" ht="30">
      <c r="J136" s="76"/>
      <c r="K136" s="76"/>
      <c r="N136" s="77"/>
      <c r="O136" s="78"/>
      <c r="P136" s="78"/>
      <c r="Q136" s="78"/>
      <c r="R136" s="78"/>
      <c r="S136" s="78"/>
      <c r="T136" s="78"/>
    </row>
    <row r="137" spans="10:20" ht="30">
      <c r="J137" s="76"/>
      <c r="K137" s="76"/>
      <c r="N137" s="77"/>
      <c r="O137" s="78"/>
      <c r="P137" s="78"/>
      <c r="Q137" s="78"/>
      <c r="R137" s="78"/>
      <c r="S137" s="78"/>
      <c r="T137" s="78"/>
    </row>
    <row r="138" spans="10:20" ht="30">
      <c r="J138" s="76"/>
      <c r="K138" s="76"/>
      <c r="N138" s="77"/>
      <c r="O138" s="78"/>
      <c r="P138" s="78"/>
      <c r="Q138" s="78"/>
      <c r="R138" s="78"/>
      <c r="S138" s="78"/>
      <c r="T138" s="78"/>
    </row>
    <row r="139" spans="10:20" ht="30">
      <c r="J139" s="76"/>
      <c r="K139" s="76"/>
      <c r="N139" s="77"/>
      <c r="O139" s="78"/>
      <c r="P139" s="78"/>
      <c r="Q139" s="78"/>
      <c r="R139" s="78"/>
      <c r="S139" s="78"/>
      <c r="T139" s="78"/>
    </row>
    <row r="140" spans="10:20" ht="30">
      <c r="J140" s="76"/>
      <c r="K140" s="76"/>
      <c r="N140" s="77"/>
      <c r="O140" s="78"/>
      <c r="P140" s="78"/>
      <c r="Q140" s="78"/>
      <c r="R140" s="78"/>
      <c r="S140" s="78"/>
      <c r="T140" s="78"/>
    </row>
    <row r="141" spans="10:20" ht="30">
      <c r="J141" s="76"/>
      <c r="K141" s="76"/>
      <c r="N141" s="77"/>
      <c r="O141" s="78"/>
      <c r="P141" s="78"/>
      <c r="Q141" s="78"/>
      <c r="R141" s="78"/>
      <c r="S141" s="78"/>
      <c r="T141" s="78"/>
    </row>
    <row r="142" spans="10:20" ht="30">
      <c r="J142" s="76"/>
      <c r="K142" s="76"/>
      <c r="N142" s="77"/>
      <c r="O142" s="78"/>
      <c r="P142" s="78"/>
      <c r="Q142" s="78"/>
      <c r="R142" s="78"/>
      <c r="S142" s="78"/>
      <c r="T142" s="78"/>
    </row>
    <row r="143" spans="10:20" ht="30">
      <c r="J143" s="76"/>
      <c r="K143" s="76"/>
      <c r="N143" s="77"/>
      <c r="O143" s="78"/>
      <c r="P143" s="78"/>
      <c r="Q143" s="78"/>
      <c r="R143" s="78"/>
      <c r="S143" s="78"/>
      <c r="T143" s="78"/>
    </row>
    <row r="144" spans="10:20" ht="30">
      <c r="J144" s="76"/>
      <c r="K144" s="76"/>
      <c r="N144" s="77"/>
      <c r="O144" s="78"/>
      <c r="P144" s="78"/>
      <c r="Q144" s="78"/>
      <c r="R144" s="78"/>
      <c r="S144" s="78"/>
      <c r="T144" s="78"/>
    </row>
    <row r="145" spans="10:20" ht="30">
      <c r="J145" s="76"/>
      <c r="K145" s="76"/>
      <c r="N145" s="77"/>
      <c r="O145" s="78"/>
      <c r="P145" s="78"/>
      <c r="Q145" s="78"/>
      <c r="R145" s="78"/>
      <c r="S145" s="78"/>
      <c r="T145" s="78"/>
    </row>
    <row r="146" spans="10:20" ht="30">
      <c r="J146" s="76"/>
      <c r="K146" s="76"/>
      <c r="N146" s="77"/>
      <c r="O146" s="78"/>
      <c r="P146" s="78"/>
      <c r="Q146" s="78"/>
      <c r="R146" s="78"/>
      <c r="S146" s="78"/>
      <c r="T146" s="78"/>
    </row>
    <row r="147" spans="10:20" ht="30">
      <c r="J147" s="76"/>
      <c r="K147" s="76"/>
      <c r="N147" s="77"/>
      <c r="O147" s="78"/>
      <c r="P147" s="78"/>
      <c r="Q147" s="78"/>
      <c r="R147" s="78"/>
      <c r="S147" s="78"/>
      <c r="T147" s="78"/>
    </row>
    <row r="148" spans="10:20" ht="30">
      <c r="J148" s="76"/>
      <c r="K148" s="76"/>
      <c r="N148" s="77"/>
      <c r="O148" s="78"/>
      <c r="P148" s="78"/>
      <c r="Q148" s="78"/>
      <c r="R148" s="78"/>
      <c r="S148" s="78"/>
      <c r="T148" s="78"/>
    </row>
    <row r="149" spans="10:20" ht="30">
      <c r="J149" s="76"/>
      <c r="K149" s="76"/>
      <c r="N149" s="77"/>
      <c r="O149" s="78"/>
      <c r="P149" s="78"/>
      <c r="Q149" s="78"/>
      <c r="R149" s="78"/>
      <c r="S149" s="78"/>
      <c r="T149" s="78"/>
    </row>
    <row r="150" spans="10:20" ht="30">
      <c r="J150" s="76"/>
      <c r="K150" s="76"/>
      <c r="N150" s="77"/>
      <c r="O150" s="78"/>
      <c r="P150" s="78"/>
      <c r="Q150" s="78"/>
      <c r="R150" s="78"/>
      <c r="S150" s="78"/>
      <c r="T150" s="78"/>
    </row>
    <row r="151" spans="10:20" ht="30">
      <c r="J151" s="76"/>
      <c r="K151" s="76"/>
      <c r="N151" s="77"/>
      <c r="O151" s="78"/>
      <c r="P151" s="78"/>
      <c r="Q151" s="78"/>
      <c r="R151" s="78"/>
      <c r="S151" s="78"/>
      <c r="T151" s="78"/>
    </row>
    <row r="152" spans="10:20" ht="30">
      <c r="J152" s="76"/>
      <c r="K152" s="76"/>
      <c r="N152" s="77"/>
      <c r="O152" s="78"/>
      <c r="P152" s="78"/>
      <c r="Q152" s="78"/>
      <c r="R152" s="78"/>
      <c r="S152" s="78"/>
      <c r="T152" s="78"/>
    </row>
    <row r="153" spans="10:20" ht="30">
      <c r="J153" s="76"/>
      <c r="K153" s="76"/>
      <c r="N153" s="77"/>
      <c r="O153" s="78"/>
      <c r="P153" s="78"/>
      <c r="Q153" s="78"/>
      <c r="R153" s="78"/>
      <c r="S153" s="78"/>
      <c r="T153" s="78"/>
    </row>
    <row r="154" spans="10:20" ht="30">
      <c r="J154" s="76"/>
      <c r="K154" s="76"/>
      <c r="N154" s="77"/>
      <c r="O154" s="78"/>
      <c r="P154" s="78"/>
      <c r="Q154" s="78"/>
      <c r="R154" s="78"/>
      <c r="S154" s="78"/>
      <c r="T154" s="78"/>
    </row>
    <row r="155" spans="10:20" ht="30">
      <c r="J155" s="76"/>
      <c r="K155" s="76"/>
      <c r="N155" s="77"/>
      <c r="O155" s="78"/>
      <c r="P155" s="78"/>
      <c r="Q155" s="78"/>
      <c r="R155" s="78"/>
      <c r="S155" s="78"/>
      <c r="T155" s="78"/>
    </row>
    <row r="156" spans="10:20" ht="30">
      <c r="J156" s="76"/>
      <c r="K156" s="76"/>
      <c r="N156" s="77"/>
      <c r="O156" s="78"/>
      <c r="P156" s="78"/>
      <c r="Q156" s="78"/>
      <c r="R156" s="78"/>
      <c r="S156" s="78"/>
      <c r="T156" s="78"/>
    </row>
    <row r="157" spans="10:20" ht="30">
      <c r="J157" s="76"/>
      <c r="K157" s="76"/>
      <c r="N157" s="77"/>
      <c r="O157" s="78"/>
      <c r="P157" s="78"/>
      <c r="Q157" s="78"/>
      <c r="R157" s="78"/>
      <c r="S157" s="78"/>
      <c r="T157" s="78"/>
    </row>
    <row r="158" spans="10:20" ht="30">
      <c r="J158" s="76"/>
      <c r="K158" s="76"/>
      <c r="N158" s="77"/>
      <c r="O158" s="78"/>
      <c r="P158" s="78"/>
      <c r="Q158" s="78"/>
      <c r="R158" s="78"/>
      <c r="S158" s="78"/>
      <c r="T158" s="78"/>
    </row>
    <row r="159" spans="10:20" ht="30">
      <c r="J159" s="76"/>
      <c r="K159" s="76"/>
      <c r="N159" s="77"/>
      <c r="O159" s="78"/>
      <c r="P159" s="78"/>
      <c r="Q159" s="78"/>
      <c r="R159" s="78"/>
      <c r="S159" s="78"/>
      <c r="T159" s="78"/>
    </row>
    <row r="160" spans="10:20" ht="30">
      <c r="J160" s="76"/>
      <c r="K160" s="76"/>
      <c r="N160" s="77"/>
      <c r="O160" s="78"/>
      <c r="P160" s="78"/>
      <c r="Q160" s="78"/>
      <c r="R160" s="78"/>
      <c r="S160" s="78"/>
      <c r="T160" s="78"/>
    </row>
    <row r="161" spans="10:20" ht="30">
      <c r="J161" s="76"/>
      <c r="K161" s="76"/>
      <c r="N161" s="77"/>
      <c r="O161" s="78"/>
      <c r="P161" s="78"/>
      <c r="Q161" s="78"/>
      <c r="R161" s="78"/>
      <c r="S161" s="78"/>
      <c r="T161" s="78"/>
    </row>
    <row r="162" spans="10:20" ht="30">
      <c r="J162" s="76"/>
      <c r="K162" s="76"/>
      <c r="N162" s="77"/>
      <c r="O162" s="78"/>
      <c r="P162" s="78"/>
      <c r="Q162" s="78"/>
      <c r="R162" s="78"/>
      <c r="S162" s="78"/>
      <c r="T162" s="78"/>
    </row>
    <row r="163" spans="10:20" ht="30">
      <c r="J163" s="76"/>
      <c r="K163" s="76"/>
      <c r="N163" s="77"/>
      <c r="O163" s="78"/>
      <c r="P163" s="78"/>
      <c r="Q163" s="78"/>
      <c r="R163" s="78"/>
      <c r="S163" s="78"/>
      <c r="T163" s="78"/>
    </row>
    <row r="164" spans="10:20" ht="30">
      <c r="J164" s="76"/>
      <c r="K164" s="76"/>
      <c r="N164" s="77"/>
      <c r="O164" s="78"/>
      <c r="P164" s="78"/>
      <c r="Q164" s="78"/>
      <c r="R164" s="78"/>
      <c r="S164" s="78"/>
      <c r="T164" s="78"/>
    </row>
    <row r="165" spans="10:20" ht="30">
      <c r="J165" s="76"/>
      <c r="K165" s="76"/>
      <c r="N165" s="77"/>
      <c r="O165" s="78"/>
      <c r="P165" s="78"/>
      <c r="Q165" s="78"/>
      <c r="R165" s="78"/>
      <c r="S165" s="78"/>
      <c r="T165" s="78"/>
    </row>
    <row r="166" spans="10:20" ht="30">
      <c r="J166" s="76"/>
      <c r="K166" s="76"/>
      <c r="N166" s="77"/>
      <c r="O166" s="78"/>
      <c r="P166" s="78"/>
      <c r="Q166" s="78"/>
      <c r="R166" s="78"/>
      <c r="S166" s="78"/>
      <c r="T166" s="78"/>
    </row>
    <row r="167" spans="10:20" ht="30">
      <c r="J167" s="76"/>
      <c r="K167" s="76"/>
      <c r="N167" s="77"/>
      <c r="O167" s="78"/>
      <c r="P167" s="78"/>
      <c r="Q167" s="78"/>
      <c r="R167" s="78"/>
      <c r="S167" s="78"/>
      <c r="T167" s="78"/>
    </row>
    <row r="168" spans="10:20" ht="30">
      <c r="J168" s="76"/>
      <c r="K168" s="76"/>
      <c r="N168" s="77"/>
      <c r="O168" s="78"/>
      <c r="P168" s="78"/>
      <c r="Q168" s="78"/>
      <c r="R168" s="78"/>
      <c r="S168" s="78"/>
      <c r="T168" s="78"/>
    </row>
    <row r="169" spans="10:20" ht="30">
      <c r="J169" s="76"/>
      <c r="K169" s="76"/>
      <c r="N169" s="77"/>
      <c r="O169" s="78"/>
      <c r="P169" s="78"/>
      <c r="Q169" s="78"/>
      <c r="R169" s="78"/>
      <c r="S169" s="78"/>
      <c r="T169" s="78"/>
    </row>
    <row r="170" spans="10:20" ht="30">
      <c r="J170" s="76"/>
      <c r="K170" s="76"/>
      <c r="N170" s="77"/>
      <c r="O170" s="78"/>
      <c r="P170" s="78"/>
      <c r="Q170" s="78"/>
      <c r="R170" s="78"/>
      <c r="S170" s="78"/>
      <c r="T170" s="78"/>
    </row>
    <row r="171" spans="10:20" ht="30">
      <c r="J171" s="76"/>
      <c r="K171" s="76"/>
      <c r="N171" s="77"/>
      <c r="O171" s="78"/>
      <c r="P171" s="78"/>
      <c r="Q171" s="78"/>
      <c r="R171" s="78"/>
      <c r="S171" s="78"/>
      <c r="T171" s="78"/>
    </row>
    <row r="172" spans="10:20" ht="30">
      <c r="J172" s="76"/>
      <c r="K172" s="76"/>
      <c r="N172" s="77"/>
      <c r="O172" s="78"/>
      <c r="P172" s="78"/>
      <c r="Q172" s="78"/>
      <c r="R172" s="78"/>
      <c r="S172" s="78"/>
      <c r="T172" s="78"/>
    </row>
    <row r="173" spans="10:20" ht="30">
      <c r="J173" s="76"/>
      <c r="K173" s="76"/>
      <c r="N173" s="77"/>
      <c r="O173" s="78"/>
      <c r="P173" s="78"/>
      <c r="Q173" s="78"/>
      <c r="R173" s="78"/>
      <c r="S173" s="78"/>
      <c r="T173" s="78"/>
    </row>
    <row r="174" spans="14:20" ht="12.75">
      <c r="N174" s="77"/>
      <c r="O174" s="78"/>
      <c r="P174" s="78"/>
      <c r="Q174" s="78"/>
      <c r="R174" s="78"/>
      <c r="S174" s="78"/>
      <c r="T174" s="78"/>
    </row>
    <row r="175" spans="14:20" ht="12.75">
      <c r="N175" s="77"/>
      <c r="O175" s="78"/>
      <c r="P175" s="78"/>
      <c r="Q175" s="78"/>
      <c r="R175" s="78"/>
      <c r="S175" s="78"/>
      <c r="T175" s="78"/>
    </row>
    <row r="176" spans="14:20" ht="12.75">
      <c r="N176" s="77"/>
      <c r="O176" s="78"/>
      <c r="P176" s="78"/>
      <c r="Q176" s="78"/>
      <c r="R176" s="78"/>
      <c r="S176" s="78"/>
      <c r="T176" s="78"/>
    </row>
    <row r="177" spans="14:20" ht="12.75">
      <c r="N177" s="77"/>
      <c r="O177" s="78"/>
      <c r="P177" s="78"/>
      <c r="Q177" s="78"/>
      <c r="R177" s="78"/>
      <c r="S177" s="78"/>
      <c r="T177" s="78"/>
    </row>
    <row r="178" spans="14:20" ht="12.75">
      <c r="N178" s="77"/>
      <c r="O178" s="78"/>
      <c r="P178" s="78"/>
      <c r="Q178" s="78"/>
      <c r="R178" s="78"/>
      <c r="S178" s="78"/>
      <c r="T178" s="78"/>
    </row>
    <row r="179" spans="14:20" ht="12.75">
      <c r="N179" s="77"/>
      <c r="O179" s="78"/>
      <c r="P179" s="78"/>
      <c r="Q179" s="78"/>
      <c r="R179" s="78"/>
      <c r="S179" s="78"/>
      <c r="T179" s="78"/>
    </row>
    <row r="180" spans="14:20" ht="12.75">
      <c r="N180" s="77"/>
      <c r="O180" s="78"/>
      <c r="P180" s="78"/>
      <c r="Q180" s="78"/>
      <c r="R180" s="78"/>
      <c r="S180" s="78"/>
      <c r="T180" s="78"/>
    </row>
    <row r="181" spans="14:20" ht="12.75">
      <c r="N181" s="77"/>
      <c r="O181" s="78"/>
      <c r="P181" s="78"/>
      <c r="Q181" s="78"/>
      <c r="R181" s="78"/>
      <c r="S181" s="78"/>
      <c r="T181" s="78"/>
    </row>
    <row r="182" spans="14:20" ht="12.75">
      <c r="N182" s="77"/>
      <c r="O182" s="78"/>
      <c r="P182" s="78"/>
      <c r="Q182" s="78"/>
      <c r="R182" s="78"/>
      <c r="S182" s="78"/>
      <c r="T182" s="78"/>
    </row>
    <row r="183" spans="14:20" ht="12.75">
      <c r="N183" s="77"/>
      <c r="O183" s="78"/>
      <c r="P183" s="78"/>
      <c r="Q183" s="78"/>
      <c r="R183" s="78"/>
      <c r="S183" s="78"/>
      <c r="T183" s="78"/>
    </row>
    <row r="184" spans="14:20" ht="12.75">
      <c r="N184" s="77"/>
      <c r="O184" s="78"/>
      <c r="P184" s="78"/>
      <c r="Q184" s="78"/>
      <c r="R184" s="78"/>
      <c r="S184" s="78"/>
      <c r="T184" s="78"/>
    </row>
    <row r="185" spans="14:20" ht="12.75">
      <c r="N185" s="77"/>
      <c r="O185" s="78"/>
      <c r="P185" s="78"/>
      <c r="Q185" s="78"/>
      <c r="R185" s="78"/>
      <c r="S185" s="78"/>
      <c r="T185" s="78"/>
    </row>
    <row r="186" spans="14:20" ht="12.75">
      <c r="N186" s="77"/>
      <c r="O186" s="78"/>
      <c r="P186" s="78"/>
      <c r="Q186" s="78"/>
      <c r="R186" s="78"/>
      <c r="S186" s="78"/>
      <c r="T186" s="78"/>
    </row>
    <row r="187" spans="14:20" ht="12.75">
      <c r="N187" s="77"/>
      <c r="O187" s="78"/>
      <c r="P187" s="78"/>
      <c r="Q187" s="78"/>
      <c r="R187" s="78"/>
      <c r="S187" s="78"/>
      <c r="T187" s="78"/>
    </row>
    <row r="188" spans="14:20" ht="12.75">
      <c r="N188" s="77"/>
      <c r="O188" s="78"/>
      <c r="P188" s="78"/>
      <c r="Q188" s="78"/>
      <c r="R188" s="78"/>
      <c r="S188" s="78"/>
      <c r="T188" s="78"/>
    </row>
    <row r="189" spans="14:20" ht="12.75">
      <c r="N189" s="77"/>
      <c r="O189" s="78"/>
      <c r="P189" s="78"/>
      <c r="Q189" s="78"/>
      <c r="R189" s="78"/>
      <c r="S189" s="78"/>
      <c r="T189" s="78"/>
    </row>
    <row r="190" spans="14:20" ht="12.75">
      <c r="N190" s="77"/>
      <c r="O190" s="78"/>
      <c r="P190" s="78"/>
      <c r="Q190" s="78"/>
      <c r="R190" s="78"/>
      <c r="S190" s="78"/>
      <c r="T190" s="78"/>
    </row>
    <row r="191" spans="14:20" ht="12.75">
      <c r="N191" s="77"/>
      <c r="O191" s="78"/>
      <c r="P191" s="78"/>
      <c r="Q191" s="78"/>
      <c r="R191" s="78"/>
      <c r="S191" s="78"/>
      <c r="T191" s="78"/>
    </row>
    <row r="192" spans="14:20" ht="12.75">
      <c r="N192" s="77"/>
      <c r="O192" s="78"/>
      <c r="P192" s="78"/>
      <c r="Q192" s="78"/>
      <c r="R192" s="78"/>
      <c r="S192" s="78"/>
      <c r="T192" s="78"/>
    </row>
    <row r="193" spans="14:20" ht="12.75">
      <c r="N193" s="77"/>
      <c r="O193" s="78"/>
      <c r="P193" s="78"/>
      <c r="Q193" s="78"/>
      <c r="R193" s="78"/>
      <c r="S193" s="78"/>
      <c r="T193" s="78"/>
    </row>
    <row r="194" spans="14:20" ht="12.75">
      <c r="N194" s="77"/>
      <c r="O194" s="78"/>
      <c r="P194" s="78"/>
      <c r="Q194" s="78"/>
      <c r="R194" s="78"/>
      <c r="S194" s="78"/>
      <c r="T194" s="78"/>
    </row>
    <row r="195" spans="14:20" ht="12.75">
      <c r="N195" s="77"/>
      <c r="O195" s="78"/>
      <c r="P195" s="78"/>
      <c r="Q195" s="78"/>
      <c r="R195" s="78"/>
      <c r="S195" s="78"/>
      <c r="T195" s="78"/>
    </row>
    <row r="196" spans="14:20" ht="12.75">
      <c r="N196" s="77"/>
      <c r="O196" s="78"/>
      <c r="P196" s="78"/>
      <c r="Q196" s="78"/>
      <c r="R196" s="78"/>
      <c r="S196" s="78"/>
      <c r="T196" s="78"/>
    </row>
    <row r="197" spans="14:20" ht="12.75">
      <c r="N197" s="77"/>
      <c r="O197" s="78"/>
      <c r="P197" s="78"/>
      <c r="Q197" s="78"/>
      <c r="R197" s="78"/>
      <c r="S197" s="78"/>
      <c r="T197" s="78"/>
    </row>
    <row r="198" spans="14:20" ht="12.75">
      <c r="N198" s="77"/>
      <c r="O198" s="78"/>
      <c r="P198" s="78"/>
      <c r="Q198" s="78"/>
      <c r="R198" s="78"/>
      <c r="S198" s="78"/>
      <c r="T198" s="78"/>
    </row>
    <row r="199" spans="14:20" ht="12.75">
      <c r="N199" s="77"/>
      <c r="O199" s="78"/>
      <c r="P199" s="78"/>
      <c r="Q199" s="78"/>
      <c r="R199" s="78"/>
      <c r="S199" s="78"/>
      <c r="T199" s="78"/>
    </row>
    <row r="200" spans="14:20" ht="12.75">
      <c r="N200" s="77"/>
      <c r="O200" s="78"/>
      <c r="P200" s="78"/>
      <c r="Q200" s="78"/>
      <c r="R200" s="78"/>
      <c r="S200" s="78"/>
      <c r="T200" s="78"/>
    </row>
    <row r="201" spans="14:20" ht="12.75">
      <c r="N201" s="77"/>
      <c r="O201" s="78"/>
      <c r="P201" s="78"/>
      <c r="Q201" s="78"/>
      <c r="R201" s="78"/>
      <c r="S201" s="78"/>
      <c r="T201" s="78"/>
    </row>
    <row r="202" spans="14:20" ht="12.75">
      <c r="N202" s="77"/>
      <c r="O202" s="78"/>
      <c r="P202" s="78"/>
      <c r="Q202" s="78"/>
      <c r="R202" s="78"/>
      <c r="S202" s="78"/>
      <c r="T202" s="78"/>
    </row>
    <row r="203" spans="14:20" ht="12.75">
      <c r="N203" s="77"/>
      <c r="O203" s="78"/>
      <c r="P203" s="78"/>
      <c r="Q203" s="78"/>
      <c r="R203" s="78"/>
      <c r="S203" s="78"/>
      <c r="T203" s="78"/>
    </row>
    <row r="204" spans="14:20" ht="12.75">
      <c r="N204" s="77"/>
      <c r="O204" s="78"/>
      <c r="P204" s="78"/>
      <c r="Q204" s="78"/>
      <c r="R204" s="78"/>
      <c r="S204" s="78"/>
      <c r="T204" s="78"/>
    </row>
    <row r="205" spans="14:20" ht="12.75">
      <c r="N205" s="77"/>
      <c r="O205" s="78"/>
      <c r="P205" s="78"/>
      <c r="Q205" s="78"/>
      <c r="R205" s="78"/>
      <c r="S205" s="78"/>
      <c r="T205" s="78"/>
    </row>
    <row r="206" spans="14:20" ht="12.75">
      <c r="N206" s="77"/>
      <c r="O206" s="78"/>
      <c r="P206" s="78"/>
      <c r="Q206" s="78"/>
      <c r="R206" s="78"/>
      <c r="S206" s="78"/>
      <c r="T206" s="78"/>
    </row>
    <row r="207" spans="14:20" ht="12.75">
      <c r="N207" s="77"/>
      <c r="O207" s="78"/>
      <c r="P207" s="78"/>
      <c r="Q207" s="78"/>
      <c r="R207" s="78"/>
      <c r="S207" s="78"/>
      <c r="T207" s="78"/>
    </row>
    <row r="208" spans="14:20" ht="12.75">
      <c r="N208" s="77"/>
      <c r="O208" s="78"/>
      <c r="P208" s="78"/>
      <c r="Q208" s="78"/>
      <c r="R208" s="78"/>
      <c r="S208" s="78"/>
      <c r="T208" s="78"/>
    </row>
    <row r="209" spans="14:20" ht="12.75">
      <c r="N209" s="77"/>
      <c r="O209" s="78"/>
      <c r="P209" s="78"/>
      <c r="Q209" s="78"/>
      <c r="R209" s="78"/>
      <c r="S209" s="78"/>
      <c r="T209" s="78"/>
    </row>
    <row r="210" spans="14:20" ht="12.75">
      <c r="N210" s="77"/>
      <c r="O210" s="78"/>
      <c r="P210" s="78"/>
      <c r="Q210" s="78"/>
      <c r="R210" s="78"/>
      <c r="S210" s="78"/>
      <c r="T210" s="78"/>
    </row>
    <row r="211" spans="14:20" ht="12.75">
      <c r="N211" s="77"/>
      <c r="O211" s="78"/>
      <c r="P211" s="78"/>
      <c r="Q211" s="78"/>
      <c r="R211" s="78"/>
      <c r="S211" s="78"/>
      <c r="T211" s="78"/>
    </row>
    <row r="212" spans="14:20" ht="12.75">
      <c r="N212" s="77"/>
      <c r="O212" s="78"/>
      <c r="P212" s="78"/>
      <c r="Q212" s="78"/>
      <c r="R212" s="78"/>
      <c r="S212" s="78"/>
      <c r="T212" s="78"/>
    </row>
    <row r="213" spans="14:20" ht="12.75">
      <c r="N213" s="77"/>
      <c r="O213" s="78"/>
      <c r="P213" s="78"/>
      <c r="Q213" s="78"/>
      <c r="R213" s="78"/>
      <c r="S213" s="78"/>
      <c r="T213" s="78"/>
    </row>
    <row r="214" spans="14:20" ht="12.75">
      <c r="N214" s="77"/>
      <c r="O214" s="78"/>
      <c r="P214" s="78"/>
      <c r="Q214" s="78"/>
      <c r="R214" s="78"/>
      <c r="S214" s="78"/>
      <c r="T214" s="78"/>
    </row>
  </sheetData>
  <mergeCells count="26">
    <mergeCell ref="K30:L30"/>
    <mergeCell ref="A31:L31"/>
    <mergeCell ref="A21:B22"/>
    <mergeCell ref="G21:J22"/>
    <mergeCell ref="K21:K22"/>
    <mergeCell ref="L21:L22"/>
    <mergeCell ref="A28:B30"/>
    <mergeCell ref="C28:D28"/>
    <mergeCell ref="K28:L28"/>
    <mergeCell ref="G29:I29"/>
    <mergeCell ref="K29:L29"/>
    <mergeCell ref="G30:I30"/>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cfRule type="cellIs" priority="1" dxfId="20" operator="greaterThan" stopIfTrue="1">
      <formula>0</formula>
    </cfRule>
  </conditionalFormatting>
  <conditionalFormatting sqref="A16:A20 A23:A27">
    <cfRule type="cellIs" priority="21" dxfId="20" operator="greaterThan" stopIfTrue="1">
      <formula>0</formula>
    </cfRule>
  </conditionalFormatting>
  <conditionalFormatting sqref="K3:K4 E4:H6 G28 G29:I29">
    <cfRule type="cellIs" priority="22" dxfId="19" operator="equal" stopIfTrue="1">
      <formula>0</formula>
    </cfRule>
  </conditionalFormatting>
  <conditionalFormatting sqref="S10">
    <cfRule type="expression" priority="19" dxfId="15" stopIfTrue="1">
      <formula>$S$10&lt;&gt;$T$9</formula>
    </cfRule>
  </conditionalFormatting>
  <conditionalFormatting sqref="S24">
    <cfRule type="expression" priority="5" dxfId="15" stopIfTrue="1">
      <formula>T23&lt;&gt;S24</formula>
    </cfRule>
  </conditionalFormatting>
  <conditionalFormatting sqref="T9 T23">
    <cfRule type="expression" priority="20" dxfId="15" stopIfTrue="1">
      <formula>S10&lt;&gt;T9</formula>
    </cfRule>
  </conditionalFormatting>
  <conditionalFormatting sqref="T16 S17">
    <cfRule type="expression" priority="13" dxfId="15" stopIfTrue="1">
      <formula>$S$17&lt;&gt;$T$16</formula>
    </cfRule>
  </conditionalFormatting>
  <conditionalFormatting sqref="U9 S11">
    <cfRule type="expression" priority="18" dxfId="10" stopIfTrue="1">
      <formula>$U$9&lt;&gt;$S$11</formula>
    </cfRule>
  </conditionalFormatting>
  <conditionalFormatting sqref="U10 T11">
    <cfRule type="expression" priority="16" dxfId="9" stopIfTrue="1">
      <formula>$U$10&lt;&gt;$T$11</formula>
    </cfRule>
  </conditionalFormatting>
  <conditionalFormatting sqref="U16 S18">
    <cfRule type="expression" priority="12" dxfId="10" stopIfTrue="1">
      <formula>$U$16&lt;&gt;$S$18</formula>
    </cfRule>
  </conditionalFormatting>
  <conditionalFormatting sqref="U17 T18">
    <cfRule type="expression" priority="10" dxfId="9" stopIfTrue="1">
      <formula>$U$17&lt;&gt;$T$18</formula>
    </cfRule>
  </conditionalFormatting>
  <conditionalFormatting sqref="U23 S25">
    <cfRule type="expression" priority="7" dxfId="10" stopIfTrue="1">
      <formula>$U$23&lt;&gt;$S$25</formula>
    </cfRule>
  </conditionalFormatting>
  <conditionalFormatting sqref="U24 T25">
    <cfRule type="expression" priority="4" dxfId="9" stopIfTrue="1">
      <formula>$U$24&lt;&gt;$T$25</formula>
    </cfRule>
  </conditionalFormatting>
  <conditionalFormatting sqref="V9 S12:S13">
    <cfRule type="expression" priority="17" dxfId="2" stopIfTrue="1">
      <formula>$V$9&lt;&gt;$S$12</formula>
    </cfRule>
  </conditionalFormatting>
  <conditionalFormatting sqref="V10 T12:T13">
    <cfRule type="expression" priority="15" dxfId="1" stopIfTrue="1">
      <formula>$V$10&lt;&gt;$T$12</formula>
    </cfRule>
  </conditionalFormatting>
  <conditionalFormatting sqref="V11 U12:U13">
    <cfRule type="expression" priority="14" dxfId="0" stopIfTrue="1">
      <formula>$V$11&lt;&gt;$U$12</formula>
    </cfRule>
  </conditionalFormatting>
  <conditionalFormatting sqref="V16 S19:S20">
    <cfRule type="expression" priority="11" dxfId="2" stopIfTrue="1">
      <formula>$V$16&lt;&gt;$S$19</formula>
    </cfRule>
  </conditionalFormatting>
  <conditionalFormatting sqref="V17 T19:T20">
    <cfRule type="expression" priority="9" dxfId="1" stopIfTrue="1">
      <formula>$V$17&lt;&gt;$T$19</formula>
    </cfRule>
  </conditionalFormatting>
  <conditionalFormatting sqref="V18 U19:U20">
    <cfRule type="expression" priority="8" dxfId="0" stopIfTrue="1">
      <formula>$V$18&lt;&gt;$U$19</formula>
    </cfRule>
  </conditionalFormatting>
  <conditionalFormatting sqref="V23 S26:S27">
    <cfRule type="expression" priority="6" dxfId="2" stopIfTrue="1">
      <formula>$V$23&lt;&gt;$S$26</formula>
    </cfRule>
  </conditionalFormatting>
  <conditionalFormatting sqref="V24 T26:T27">
    <cfRule type="expression" priority="3" dxfId="1" stopIfTrue="1">
      <formula>$V$24&lt;&gt;$T$26</formula>
    </cfRule>
  </conditionalFormatting>
  <conditionalFormatting sqref="V25 U26:U27">
    <cfRule type="expression" priority="2"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8DB7-0DC8-4464-8905-0A92E5E19467}">
  <dimension ref="A1:L53"/>
  <sheetViews>
    <sheetView zoomScale="85" zoomScaleNormal="85" workbookViewId="0" topLeftCell="A13">
      <selection activeCell="H37" sqref="H37"/>
    </sheetView>
  </sheetViews>
  <sheetFormatPr defaultColWidth="9.140625" defaultRowHeight="12.75"/>
  <cols>
    <col min="1" max="1" width="5.8515625" style="92" customWidth="1"/>
    <col min="2" max="2" width="5.7109375" style="82" customWidth="1"/>
    <col min="3" max="3" width="12.28125" style="82" customWidth="1"/>
    <col min="4" max="4" width="8.28125" style="82" customWidth="1"/>
    <col min="5" max="5" width="4.28125" style="82" customWidth="1"/>
    <col min="6" max="6" width="14.28125" style="118" customWidth="1"/>
    <col min="7" max="7" width="13.28125" style="114" customWidth="1"/>
    <col min="8" max="8" width="12.421875" style="114" customWidth="1"/>
    <col min="9" max="9" width="11.421875" style="82" customWidth="1"/>
    <col min="10" max="10" width="9.140625" style="82" customWidth="1"/>
    <col min="11" max="11" width="8.8515625" style="90" customWidth="1"/>
    <col min="12" max="21" width="9.140625" style="91" customWidth="1"/>
    <col min="22" max="22" width="9.140625" style="137" customWidth="1"/>
    <col min="23" max="26" width="9.140625" style="91" customWidth="1"/>
    <col min="27" max="256" width="9.140625" style="138" customWidth="1"/>
    <col min="257" max="257" width="5.8515625" style="138" customWidth="1"/>
    <col min="258" max="258" width="5.7109375" style="138" customWidth="1"/>
    <col min="259" max="259" width="12.28125" style="138" customWidth="1"/>
    <col min="260" max="260" width="8.28125" style="138" customWidth="1"/>
    <col min="261" max="261" width="10.8515625" style="138" customWidth="1"/>
    <col min="262" max="262" width="14.28125" style="138" customWidth="1"/>
    <col min="263" max="263" width="13.28125" style="138" customWidth="1"/>
    <col min="264" max="264" width="12.421875" style="138" customWidth="1"/>
    <col min="265" max="265" width="11.421875" style="138" customWidth="1"/>
    <col min="266" max="266" width="9.140625" style="138" customWidth="1"/>
    <col min="267" max="267" width="8.8515625" style="138" customWidth="1"/>
    <col min="268" max="512" width="9.140625" style="138" customWidth="1"/>
    <col min="513" max="513" width="5.8515625" style="138" customWidth="1"/>
    <col min="514" max="514" width="5.7109375" style="138" customWidth="1"/>
    <col min="515" max="515" width="12.28125" style="138" customWidth="1"/>
    <col min="516" max="516" width="8.28125" style="138" customWidth="1"/>
    <col min="517" max="517" width="10.8515625" style="138" customWidth="1"/>
    <col min="518" max="518" width="14.28125" style="138" customWidth="1"/>
    <col min="519" max="519" width="13.28125" style="138" customWidth="1"/>
    <col min="520" max="520" width="12.421875" style="138" customWidth="1"/>
    <col min="521" max="521" width="11.421875" style="138" customWidth="1"/>
    <col min="522" max="522" width="9.140625" style="138" customWidth="1"/>
    <col min="523" max="523" width="8.8515625" style="138" customWidth="1"/>
    <col min="524" max="768" width="9.140625" style="138" customWidth="1"/>
    <col min="769" max="769" width="5.8515625" style="138" customWidth="1"/>
    <col min="770" max="770" width="5.7109375" style="138" customWidth="1"/>
    <col min="771" max="771" width="12.28125" style="138" customWidth="1"/>
    <col min="772" max="772" width="8.28125" style="138" customWidth="1"/>
    <col min="773" max="773" width="10.8515625" style="138" customWidth="1"/>
    <col min="774" max="774" width="14.28125" style="138" customWidth="1"/>
    <col min="775" max="775" width="13.28125" style="138" customWidth="1"/>
    <col min="776" max="776" width="12.421875" style="138" customWidth="1"/>
    <col min="777" max="777" width="11.421875" style="138" customWidth="1"/>
    <col min="778" max="778" width="9.140625" style="138" customWidth="1"/>
    <col min="779" max="779" width="8.8515625" style="138" customWidth="1"/>
    <col min="780" max="1024" width="9.140625" style="138" customWidth="1"/>
    <col min="1025" max="1025" width="5.8515625" style="138" customWidth="1"/>
    <col min="1026" max="1026" width="5.7109375" style="138" customWidth="1"/>
    <col min="1027" max="1027" width="12.28125" style="138" customWidth="1"/>
    <col min="1028" max="1028" width="8.28125" style="138" customWidth="1"/>
    <col min="1029" max="1029" width="10.8515625" style="138" customWidth="1"/>
    <col min="1030" max="1030" width="14.28125" style="138" customWidth="1"/>
    <col min="1031" max="1031" width="13.28125" style="138" customWidth="1"/>
    <col min="1032" max="1032" width="12.421875" style="138" customWidth="1"/>
    <col min="1033" max="1033" width="11.421875" style="138" customWidth="1"/>
    <col min="1034" max="1034" width="9.140625" style="138" customWidth="1"/>
    <col min="1035" max="1035" width="8.8515625" style="138" customWidth="1"/>
    <col min="1036" max="1280" width="9.140625" style="138" customWidth="1"/>
    <col min="1281" max="1281" width="5.8515625" style="138" customWidth="1"/>
    <col min="1282" max="1282" width="5.7109375" style="138" customWidth="1"/>
    <col min="1283" max="1283" width="12.28125" style="138" customWidth="1"/>
    <col min="1284" max="1284" width="8.28125" style="138" customWidth="1"/>
    <col min="1285" max="1285" width="10.8515625" style="138" customWidth="1"/>
    <col min="1286" max="1286" width="14.28125" style="138" customWidth="1"/>
    <col min="1287" max="1287" width="13.28125" style="138" customWidth="1"/>
    <col min="1288" max="1288" width="12.421875" style="138" customWidth="1"/>
    <col min="1289" max="1289" width="11.421875" style="138" customWidth="1"/>
    <col min="1290" max="1290" width="9.140625" style="138" customWidth="1"/>
    <col min="1291" max="1291" width="8.8515625" style="138" customWidth="1"/>
    <col min="1292" max="1536" width="9.140625" style="138" customWidth="1"/>
    <col min="1537" max="1537" width="5.8515625" style="138" customWidth="1"/>
    <col min="1538" max="1538" width="5.7109375" style="138" customWidth="1"/>
    <col min="1539" max="1539" width="12.28125" style="138" customWidth="1"/>
    <col min="1540" max="1540" width="8.28125" style="138" customWidth="1"/>
    <col min="1541" max="1541" width="10.8515625" style="138" customWidth="1"/>
    <col min="1542" max="1542" width="14.28125" style="138" customWidth="1"/>
    <col min="1543" max="1543" width="13.28125" style="138" customWidth="1"/>
    <col min="1544" max="1544" width="12.421875" style="138" customWidth="1"/>
    <col min="1545" max="1545" width="11.421875" style="138" customWidth="1"/>
    <col min="1546" max="1546" width="9.140625" style="138" customWidth="1"/>
    <col min="1547" max="1547" width="8.8515625" style="138" customWidth="1"/>
    <col min="1548" max="1792" width="9.140625" style="138" customWidth="1"/>
    <col min="1793" max="1793" width="5.8515625" style="138" customWidth="1"/>
    <col min="1794" max="1794" width="5.7109375" style="138" customWidth="1"/>
    <col min="1795" max="1795" width="12.28125" style="138" customWidth="1"/>
    <col min="1796" max="1796" width="8.28125" style="138" customWidth="1"/>
    <col min="1797" max="1797" width="10.8515625" style="138" customWidth="1"/>
    <col min="1798" max="1798" width="14.28125" style="138" customWidth="1"/>
    <col min="1799" max="1799" width="13.28125" style="138" customWidth="1"/>
    <col min="1800" max="1800" width="12.421875" style="138" customWidth="1"/>
    <col min="1801" max="1801" width="11.421875" style="138" customWidth="1"/>
    <col min="1802" max="1802" width="9.140625" style="138" customWidth="1"/>
    <col min="1803" max="1803" width="8.8515625" style="138" customWidth="1"/>
    <col min="1804" max="2048" width="9.140625" style="138" customWidth="1"/>
    <col min="2049" max="2049" width="5.8515625" style="138" customWidth="1"/>
    <col min="2050" max="2050" width="5.7109375" style="138" customWidth="1"/>
    <col min="2051" max="2051" width="12.28125" style="138" customWidth="1"/>
    <col min="2052" max="2052" width="8.28125" style="138" customWidth="1"/>
    <col min="2053" max="2053" width="10.8515625" style="138" customWidth="1"/>
    <col min="2054" max="2054" width="14.28125" style="138" customWidth="1"/>
    <col min="2055" max="2055" width="13.28125" style="138" customWidth="1"/>
    <col min="2056" max="2056" width="12.421875" style="138" customWidth="1"/>
    <col min="2057" max="2057" width="11.421875" style="138" customWidth="1"/>
    <col min="2058" max="2058" width="9.140625" style="138" customWidth="1"/>
    <col min="2059" max="2059" width="8.8515625" style="138" customWidth="1"/>
    <col min="2060" max="2304" width="9.140625" style="138" customWidth="1"/>
    <col min="2305" max="2305" width="5.8515625" style="138" customWidth="1"/>
    <col min="2306" max="2306" width="5.7109375" style="138" customWidth="1"/>
    <col min="2307" max="2307" width="12.28125" style="138" customWidth="1"/>
    <col min="2308" max="2308" width="8.28125" style="138" customWidth="1"/>
    <col min="2309" max="2309" width="10.8515625" style="138" customWidth="1"/>
    <col min="2310" max="2310" width="14.28125" style="138" customWidth="1"/>
    <col min="2311" max="2311" width="13.28125" style="138" customWidth="1"/>
    <col min="2312" max="2312" width="12.421875" style="138" customWidth="1"/>
    <col min="2313" max="2313" width="11.421875" style="138" customWidth="1"/>
    <col min="2314" max="2314" width="9.140625" style="138" customWidth="1"/>
    <col min="2315" max="2315" width="8.8515625" style="138" customWidth="1"/>
    <col min="2316" max="2560" width="9.140625" style="138" customWidth="1"/>
    <col min="2561" max="2561" width="5.8515625" style="138" customWidth="1"/>
    <col min="2562" max="2562" width="5.7109375" style="138" customWidth="1"/>
    <col min="2563" max="2563" width="12.28125" style="138" customWidth="1"/>
    <col min="2564" max="2564" width="8.28125" style="138" customWidth="1"/>
    <col min="2565" max="2565" width="10.8515625" style="138" customWidth="1"/>
    <col min="2566" max="2566" width="14.28125" style="138" customWidth="1"/>
    <col min="2567" max="2567" width="13.28125" style="138" customWidth="1"/>
    <col min="2568" max="2568" width="12.421875" style="138" customWidth="1"/>
    <col min="2569" max="2569" width="11.421875" style="138" customWidth="1"/>
    <col min="2570" max="2570" width="9.140625" style="138" customWidth="1"/>
    <col min="2571" max="2571" width="8.8515625" style="138" customWidth="1"/>
    <col min="2572" max="2816" width="9.140625" style="138" customWidth="1"/>
    <col min="2817" max="2817" width="5.8515625" style="138" customWidth="1"/>
    <col min="2818" max="2818" width="5.7109375" style="138" customWidth="1"/>
    <col min="2819" max="2819" width="12.28125" style="138" customWidth="1"/>
    <col min="2820" max="2820" width="8.28125" style="138" customWidth="1"/>
    <col min="2821" max="2821" width="10.8515625" style="138" customWidth="1"/>
    <col min="2822" max="2822" width="14.28125" style="138" customWidth="1"/>
    <col min="2823" max="2823" width="13.28125" style="138" customWidth="1"/>
    <col min="2824" max="2824" width="12.421875" style="138" customWidth="1"/>
    <col min="2825" max="2825" width="11.421875" style="138" customWidth="1"/>
    <col min="2826" max="2826" width="9.140625" style="138" customWidth="1"/>
    <col min="2827" max="2827" width="8.8515625" style="138" customWidth="1"/>
    <col min="2828" max="3072" width="9.140625" style="138" customWidth="1"/>
    <col min="3073" max="3073" width="5.8515625" style="138" customWidth="1"/>
    <col min="3074" max="3074" width="5.7109375" style="138" customWidth="1"/>
    <col min="3075" max="3075" width="12.28125" style="138" customWidth="1"/>
    <col min="3076" max="3076" width="8.28125" style="138" customWidth="1"/>
    <col min="3077" max="3077" width="10.8515625" style="138" customWidth="1"/>
    <col min="3078" max="3078" width="14.28125" style="138" customWidth="1"/>
    <col min="3079" max="3079" width="13.28125" style="138" customWidth="1"/>
    <col min="3080" max="3080" width="12.421875" style="138" customWidth="1"/>
    <col min="3081" max="3081" width="11.421875" style="138" customWidth="1"/>
    <col min="3082" max="3082" width="9.140625" style="138" customWidth="1"/>
    <col min="3083" max="3083" width="8.8515625" style="138" customWidth="1"/>
    <col min="3084" max="3328" width="9.140625" style="138" customWidth="1"/>
    <col min="3329" max="3329" width="5.8515625" style="138" customWidth="1"/>
    <col min="3330" max="3330" width="5.7109375" style="138" customWidth="1"/>
    <col min="3331" max="3331" width="12.28125" style="138" customWidth="1"/>
    <col min="3332" max="3332" width="8.28125" style="138" customWidth="1"/>
    <col min="3333" max="3333" width="10.8515625" style="138" customWidth="1"/>
    <col min="3334" max="3334" width="14.28125" style="138" customWidth="1"/>
    <col min="3335" max="3335" width="13.28125" style="138" customWidth="1"/>
    <col min="3336" max="3336" width="12.421875" style="138" customWidth="1"/>
    <col min="3337" max="3337" width="11.421875" style="138" customWidth="1"/>
    <col min="3338" max="3338" width="9.140625" style="138" customWidth="1"/>
    <col min="3339" max="3339" width="8.8515625" style="138" customWidth="1"/>
    <col min="3340" max="3584" width="9.140625" style="138" customWidth="1"/>
    <col min="3585" max="3585" width="5.8515625" style="138" customWidth="1"/>
    <col min="3586" max="3586" width="5.7109375" style="138" customWidth="1"/>
    <col min="3587" max="3587" width="12.28125" style="138" customWidth="1"/>
    <col min="3588" max="3588" width="8.28125" style="138" customWidth="1"/>
    <col min="3589" max="3589" width="10.8515625" style="138" customWidth="1"/>
    <col min="3590" max="3590" width="14.28125" style="138" customWidth="1"/>
    <col min="3591" max="3591" width="13.28125" style="138" customWidth="1"/>
    <col min="3592" max="3592" width="12.421875" style="138" customWidth="1"/>
    <col min="3593" max="3593" width="11.421875" style="138" customWidth="1"/>
    <col min="3594" max="3594" width="9.140625" style="138" customWidth="1"/>
    <col min="3595" max="3595" width="8.8515625" style="138" customWidth="1"/>
    <col min="3596" max="3840" width="9.140625" style="138" customWidth="1"/>
    <col min="3841" max="3841" width="5.8515625" style="138" customWidth="1"/>
    <col min="3842" max="3842" width="5.7109375" style="138" customWidth="1"/>
    <col min="3843" max="3843" width="12.28125" style="138" customWidth="1"/>
    <col min="3844" max="3844" width="8.28125" style="138" customWidth="1"/>
    <col min="3845" max="3845" width="10.8515625" style="138" customWidth="1"/>
    <col min="3846" max="3846" width="14.28125" style="138" customWidth="1"/>
    <col min="3847" max="3847" width="13.28125" style="138" customWidth="1"/>
    <col min="3848" max="3848" width="12.421875" style="138" customWidth="1"/>
    <col min="3849" max="3849" width="11.421875" style="138" customWidth="1"/>
    <col min="3850" max="3850" width="9.140625" style="138" customWidth="1"/>
    <col min="3851" max="3851" width="8.8515625" style="138" customWidth="1"/>
    <col min="3852" max="4096" width="9.140625" style="138" customWidth="1"/>
    <col min="4097" max="4097" width="5.8515625" style="138" customWidth="1"/>
    <col min="4098" max="4098" width="5.7109375" style="138" customWidth="1"/>
    <col min="4099" max="4099" width="12.28125" style="138" customWidth="1"/>
    <col min="4100" max="4100" width="8.28125" style="138" customWidth="1"/>
    <col min="4101" max="4101" width="10.8515625" style="138" customWidth="1"/>
    <col min="4102" max="4102" width="14.28125" style="138" customWidth="1"/>
    <col min="4103" max="4103" width="13.28125" style="138" customWidth="1"/>
    <col min="4104" max="4104" width="12.421875" style="138" customWidth="1"/>
    <col min="4105" max="4105" width="11.421875" style="138" customWidth="1"/>
    <col min="4106" max="4106" width="9.140625" style="138" customWidth="1"/>
    <col min="4107" max="4107" width="8.8515625" style="138" customWidth="1"/>
    <col min="4108" max="4352" width="9.140625" style="138" customWidth="1"/>
    <col min="4353" max="4353" width="5.8515625" style="138" customWidth="1"/>
    <col min="4354" max="4354" width="5.7109375" style="138" customWidth="1"/>
    <col min="4355" max="4355" width="12.28125" style="138" customWidth="1"/>
    <col min="4356" max="4356" width="8.28125" style="138" customWidth="1"/>
    <col min="4357" max="4357" width="10.8515625" style="138" customWidth="1"/>
    <col min="4358" max="4358" width="14.28125" style="138" customWidth="1"/>
    <col min="4359" max="4359" width="13.28125" style="138" customWidth="1"/>
    <col min="4360" max="4360" width="12.421875" style="138" customWidth="1"/>
    <col min="4361" max="4361" width="11.421875" style="138" customWidth="1"/>
    <col min="4362" max="4362" width="9.140625" style="138" customWidth="1"/>
    <col min="4363" max="4363" width="8.8515625" style="138" customWidth="1"/>
    <col min="4364" max="4608" width="9.140625" style="138" customWidth="1"/>
    <col min="4609" max="4609" width="5.8515625" style="138" customWidth="1"/>
    <col min="4610" max="4610" width="5.7109375" style="138" customWidth="1"/>
    <col min="4611" max="4611" width="12.28125" style="138" customWidth="1"/>
    <col min="4612" max="4612" width="8.28125" style="138" customWidth="1"/>
    <col min="4613" max="4613" width="10.8515625" style="138" customWidth="1"/>
    <col min="4614" max="4614" width="14.28125" style="138" customWidth="1"/>
    <col min="4615" max="4615" width="13.28125" style="138" customWidth="1"/>
    <col min="4616" max="4616" width="12.421875" style="138" customWidth="1"/>
    <col min="4617" max="4617" width="11.421875" style="138" customWidth="1"/>
    <col min="4618" max="4618" width="9.140625" style="138" customWidth="1"/>
    <col min="4619" max="4619" width="8.8515625" style="138" customWidth="1"/>
    <col min="4620" max="4864" width="9.140625" style="138" customWidth="1"/>
    <col min="4865" max="4865" width="5.8515625" style="138" customWidth="1"/>
    <col min="4866" max="4866" width="5.7109375" style="138" customWidth="1"/>
    <col min="4867" max="4867" width="12.28125" style="138" customWidth="1"/>
    <col min="4868" max="4868" width="8.28125" style="138" customWidth="1"/>
    <col min="4869" max="4869" width="10.8515625" style="138" customWidth="1"/>
    <col min="4870" max="4870" width="14.28125" style="138" customWidth="1"/>
    <col min="4871" max="4871" width="13.28125" style="138" customWidth="1"/>
    <col min="4872" max="4872" width="12.421875" style="138" customWidth="1"/>
    <col min="4873" max="4873" width="11.421875" style="138" customWidth="1"/>
    <col min="4874" max="4874" width="9.140625" style="138" customWidth="1"/>
    <col min="4875" max="4875" width="8.8515625" style="138" customWidth="1"/>
    <col min="4876" max="5120" width="9.140625" style="138" customWidth="1"/>
    <col min="5121" max="5121" width="5.8515625" style="138" customWidth="1"/>
    <col min="5122" max="5122" width="5.7109375" style="138" customWidth="1"/>
    <col min="5123" max="5123" width="12.28125" style="138" customWidth="1"/>
    <col min="5124" max="5124" width="8.28125" style="138" customWidth="1"/>
    <col min="5125" max="5125" width="10.8515625" style="138" customWidth="1"/>
    <col min="5126" max="5126" width="14.28125" style="138" customWidth="1"/>
    <col min="5127" max="5127" width="13.28125" style="138" customWidth="1"/>
    <col min="5128" max="5128" width="12.421875" style="138" customWidth="1"/>
    <col min="5129" max="5129" width="11.421875" style="138" customWidth="1"/>
    <col min="5130" max="5130" width="9.140625" style="138" customWidth="1"/>
    <col min="5131" max="5131" width="8.8515625" style="138" customWidth="1"/>
    <col min="5132" max="5376" width="9.140625" style="138" customWidth="1"/>
    <col min="5377" max="5377" width="5.8515625" style="138" customWidth="1"/>
    <col min="5378" max="5378" width="5.7109375" style="138" customWidth="1"/>
    <col min="5379" max="5379" width="12.28125" style="138" customWidth="1"/>
    <col min="5380" max="5380" width="8.28125" style="138" customWidth="1"/>
    <col min="5381" max="5381" width="10.8515625" style="138" customWidth="1"/>
    <col min="5382" max="5382" width="14.28125" style="138" customWidth="1"/>
    <col min="5383" max="5383" width="13.28125" style="138" customWidth="1"/>
    <col min="5384" max="5384" width="12.421875" style="138" customWidth="1"/>
    <col min="5385" max="5385" width="11.421875" style="138" customWidth="1"/>
    <col min="5386" max="5386" width="9.140625" style="138" customWidth="1"/>
    <col min="5387" max="5387" width="8.8515625" style="138" customWidth="1"/>
    <col min="5388" max="5632" width="9.140625" style="138" customWidth="1"/>
    <col min="5633" max="5633" width="5.8515625" style="138" customWidth="1"/>
    <col min="5634" max="5634" width="5.7109375" style="138" customWidth="1"/>
    <col min="5635" max="5635" width="12.28125" style="138" customWidth="1"/>
    <col min="5636" max="5636" width="8.28125" style="138" customWidth="1"/>
    <col min="5637" max="5637" width="10.8515625" style="138" customWidth="1"/>
    <col min="5638" max="5638" width="14.28125" style="138" customWidth="1"/>
    <col min="5639" max="5639" width="13.28125" style="138" customWidth="1"/>
    <col min="5640" max="5640" width="12.421875" style="138" customWidth="1"/>
    <col min="5641" max="5641" width="11.421875" style="138" customWidth="1"/>
    <col min="5642" max="5642" width="9.140625" style="138" customWidth="1"/>
    <col min="5643" max="5643" width="8.8515625" style="138" customWidth="1"/>
    <col min="5644" max="5888" width="9.140625" style="138" customWidth="1"/>
    <col min="5889" max="5889" width="5.8515625" style="138" customWidth="1"/>
    <col min="5890" max="5890" width="5.7109375" style="138" customWidth="1"/>
    <col min="5891" max="5891" width="12.28125" style="138" customWidth="1"/>
    <col min="5892" max="5892" width="8.28125" style="138" customWidth="1"/>
    <col min="5893" max="5893" width="10.8515625" style="138" customWidth="1"/>
    <col min="5894" max="5894" width="14.28125" style="138" customWidth="1"/>
    <col min="5895" max="5895" width="13.28125" style="138" customWidth="1"/>
    <col min="5896" max="5896" width="12.421875" style="138" customWidth="1"/>
    <col min="5897" max="5897" width="11.421875" style="138" customWidth="1"/>
    <col min="5898" max="5898" width="9.140625" style="138" customWidth="1"/>
    <col min="5899" max="5899" width="8.8515625" style="138" customWidth="1"/>
    <col min="5900" max="6144" width="9.140625" style="138" customWidth="1"/>
    <col min="6145" max="6145" width="5.8515625" style="138" customWidth="1"/>
    <col min="6146" max="6146" width="5.7109375" style="138" customWidth="1"/>
    <col min="6147" max="6147" width="12.28125" style="138" customWidth="1"/>
    <col min="6148" max="6148" width="8.28125" style="138" customWidth="1"/>
    <col min="6149" max="6149" width="10.8515625" style="138" customWidth="1"/>
    <col min="6150" max="6150" width="14.28125" style="138" customWidth="1"/>
    <col min="6151" max="6151" width="13.28125" style="138" customWidth="1"/>
    <col min="6152" max="6152" width="12.421875" style="138" customWidth="1"/>
    <col min="6153" max="6153" width="11.421875" style="138" customWidth="1"/>
    <col min="6154" max="6154" width="9.140625" style="138" customWidth="1"/>
    <col min="6155" max="6155" width="8.8515625" style="138" customWidth="1"/>
    <col min="6156" max="6400" width="9.140625" style="138" customWidth="1"/>
    <col min="6401" max="6401" width="5.8515625" style="138" customWidth="1"/>
    <col min="6402" max="6402" width="5.7109375" style="138" customWidth="1"/>
    <col min="6403" max="6403" width="12.28125" style="138" customWidth="1"/>
    <col min="6404" max="6404" width="8.28125" style="138" customWidth="1"/>
    <col min="6405" max="6405" width="10.8515625" style="138" customWidth="1"/>
    <col min="6406" max="6406" width="14.28125" style="138" customWidth="1"/>
    <col min="6407" max="6407" width="13.28125" style="138" customWidth="1"/>
    <col min="6408" max="6408" width="12.421875" style="138" customWidth="1"/>
    <col min="6409" max="6409" width="11.421875" style="138" customWidth="1"/>
    <col min="6410" max="6410" width="9.140625" style="138" customWidth="1"/>
    <col min="6411" max="6411" width="8.8515625" style="138" customWidth="1"/>
    <col min="6412" max="6656" width="9.140625" style="138" customWidth="1"/>
    <col min="6657" max="6657" width="5.8515625" style="138" customWidth="1"/>
    <col min="6658" max="6658" width="5.7109375" style="138" customWidth="1"/>
    <col min="6659" max="6659" width="12.28125" style="138" customWidth="1"/>
    <col min="6660" max="6660" width="8.28125" style="138" customWidth="1"/>
    <col min="6661" max="6661" width="10.8515625" style="138" customWidth="1"/>
    <col min="6662" max="6662" width="14.28125" style="138" customWidth="1"/>
    <col min="6663" max="6663" width="13.28125" style="138" customWidth="1"/>
    <col min="6664" max="6664" width="12.421875" style="138" customWidth="1"/>
    <col min="6665" max="6665" width="11.421875" style="138" customWidth="1"/>
    <col min="6666" max="6666" width="9.140625" style="138" customWidth="1"/>
    <col min="6667" max="6667" width="8.8515625" style="138" customWidth="1"/>
    <col min="6668" max="6912" width="9.140625" style="138" customWidth="1"/>
    <col min="6913" max="6913" width="5.8515625" style="138" customWidth="1"/>
    <col min="6914" max="6914" width="5.7109375" style="138" customWidth="1"/>
    <col min="6915" max="6915" width="12.28125" style="138" customWidth="1"/>
    <col min="6916" max="6916" width="8.28125" style="138" customWidth="1"/>
    <col min="6917" max="6917" width="10.8515625" style="138" customWidth="1"/>
    <col min="6918" max="6918" width="14.28125" style="138" customWidth="1"/>
    <col min="6919" max="6919" width="13.28125" style="138" customWidth="1"/>
    <col min="6920" max="6920" width="12.421875" style="138" customWidth="1"/>
    <col min="6921" max="6921" width="11.421875" style="138" customWidth="1"/>
    <col min="6922" max="6922" width="9.140625" style="138" customWidth="1"/>
    <col min="6923" max="6923" width="8.8515625" style="138" customWidth="1"/>
    <col min="6924" max="7168" width="9.140625" style="138" customWidth="1"/>
    <col min="7169" max="7169" width="5.8515625" style="138" customWidth="1"/>
    <col min="7170" max="7170" width="5.7109375" style="138" customWidth="1"/>
    <col min="7171" max="7171" width="12.28125" style="138" customWidth="1"/>
    <col min="7172" max="7172" width="8.28125" style="138" customWidth="1"/>
    <col min="7173" max="7173" width="10.8515625" style="138" customWidth="1"/>
    <col min="7174" max="7174" width="14.28125" style="138" customWidth="1"/>
    <col min="7175" max="7175" width="13.28125" style="138" customWidth="1"/>
    <col min="7176" max="7176" width="12.421875" style="138" customWidth="1"/>
    <col min="7177" max="7177" width="11.421875" style="138" customWidth="1"/>
    <col min="7178" max="7178" width="9.140625" style="138" customWidth="1"/>
    <col min="7179" max="7179" width="8.8515625" style="138" customWidth="1"/>
    <col min="7180" max="7424" width="9.140625" style="138" customWidth="1"/>
    <col min="7425" max="7425" width="5.8515625" style="138" customWidth="1"/>
    <col min="7426" max="7426" width="5.7109375" style="138" customWidth="1"/>
    <col min="7427" max="7427" width="12.28125" style="138" customWidth="1"/>
    <col min="7428" max="7428" width="8.28125" style="138" customWidth="1"/>
    <col min="7429" max="7429" width="10.8515625" style="138" customWidth="1"/>
    <col min="7430" max="7430" width="14.28125" style="138" customWidth="1"/>
    <col min="7431" max="7431" width="13.28125" style="138" customWidth="1"/>
    <col min="7432" max="7432" width="12.421875" style="138" customWidth="1"/>
    <col min="7433" max="7433" width="11.421875" style="138" customWidth="1"/>
    <col min="7434" max="7434" width="9.140625" style="138" customWidth="1"/>
    <col min="7435" max="7435" width="8.8515625" style="138" customWidth="1"/>
    <col min="7436" max="7680" width="9.140625" style="138" customWidth="1"/>
    <col min="7681" max="7681" width="5.8515625" style="138" customWidth="1"/>
    <col min="7682" max="7682" width="5.7109375" style="138" customWidth="1"/>
    <col min="7683" max="7683" width="12.28125" style="138" customWidth="1"/>
    <col min="7684" max="7684" width="8.28125" style="138" customWidth="1"/>
    <col min="7685" max="7685" width="10.8515625" style="138" customWidth="1"/>
    <col min="7686" max="7686" width="14.28125" style="138" customWidth="1"/>
    <col min="7687" max="7687" width="13.28125" style="138" customWidth="1"/>
    <col min="7688" max="7688" width="12.421875" style="138" customWidth="1"/>
    <col min="7689" max="7689" width="11.421875" style="138" customWidth="1"/>
    <col min="7690" max="7690" width="9.140625" style="138" customWidth="1"/>
    <col min="7691" max="7691" width="8.8515625" style="138" customWidth="1"/>
    <col min="7692" max="7936" width="9.140625" style="138" customWidth="1"/>
    <col min="7937" max="7937" width="5.8515625" style="138" customWidth="1"/>
    <col min="7938" max="7938" width="5.7109375" style="138" customWidth="1"/>
    <col min="7939" max="7939" width="12.28125" style="138" customWidth="1"/>
    <col min="7940" max="7940" width="8.28125" style="138" customWidth="1"/>
    <col min="7941" max="7941" width="10.8515625" style="138" customWidth="1"/>
    <col min="7942" max="7942" width="14.28125" style="138" customWidth="1"/>
    <col min="7943" max="7943" width="13.28125" style="138" customWidth="1"/>
    <col min="7944" max="7944" width="12.421875" style="138" customWidth="1"/>
    <col min="7945" max="7945" width="11.421875" style="138" customWidth="1"/>
    <col min="7946" max="7946" width="9.140625" style="138" customWidth="1"/>
    <col min="7947" max="7947" width="8.8515625" style="138" customWidth="1"/>
    <col min="7948" max="8192" width="9.140625" style="138" customWidth="1"/>
    <col min="8193" max="8193" width="5.8515625" style="138" customWidth="1"/>
    <col min="8194" max="8194" width="5.7109375" style="138" customWidth="1"/>
    <col min="8195" max="8195" width="12.28125" style="138" customWidth="1"/>
    <col min="8196" max="8196" width="8.28125" style="138" customWidth="1"/>
    <col min="8197" max="8197" width="10.8515625" style="138" customWidth="1"/>
    <col min="8198" max="8198" width="14.28125" style="138" customWidth="1"/>
    <col min="8199" max="8199" width="13.28125" style="138" customWidth="1"/>
    <col min="8200" max="8200" width="12.421875" style="138" customWidth="1"/>
    <col min="8201" max="8201" width="11.421875" style="138" customWidth="1"/>
    <col min="8202" max="8202" width="9.140625" style="138" customWidth="1"/>
    <col min="8203" max="8203" width="8.8515625" style="138" customWidth="1"/>
    <col min="8204" max="8448" width="9.140625" style="138" customWidth="1"/>
    <col min="8449" max="8449" width="5.8515625" style="138" customWidth="1"/>
    <col min="8450" max="8450" width="5.7109375" style="138" customWidth="1"/>
    <col min="8451" max="8451" width="12.28125" style="138" customWidth="1"/>
    <col min="8452" max="8452" width="8.28125" style="138" customWidth="1"/>
    <col min="8453" max="8453" width="10.8515625" style="138" customWidth="1"/>
    <col min="8454" max="8454" width="14.28125" style="138" customWidth="1"/>
    <col min="8455" max="8455" width="13.28125" style="138" customWidth="1"/>
    <col min="8456" max="8456" width="12.421875" style="138" customWidth="1"/>
    <col min="8457" max="8457" width="11.421875" style="138" customWidth="1"/>
    <col min="8458" max="8458" width="9.140625" style="138" customWidth="1"/>
    <col min="8459" max="8459" width="8.8515625" style="138" customWidth="1"/>
    <col min="8460" max="8704" width="9.140625" style="138" customWidth="1"/>
    <col min="8705" max="8705" width="5.8515625" style="138" customWidth="1"/>
    <col min="8706" max="8706" width="5.7109375" style="138" customWidth="1"/>
    <col min="8707" max="8707" width="12.28125" style="138" customWidth="1"/>
    <col min="8708" max="8708" width="8.28125" style="138" customWidth="1"/>
    <col min="8709" max="8709" width="10.8515625" style="138" customWidth="1"/>
    <col min="8710" max="8710" width="14.28125" style="138" customWidth="1"/>
    <col min="8711" max="8711" width="13.28125" style="138" customWidth="1"/>
    <col min="8712" max="8712" width="12.421875" style="138" customWidth="1"/>
    <col min="8713" max="8713" width="11.421875" style="138" customWidth="1"/>
    <col min="8714" max="8714" width="9.140625" style="138" customWidth="1"/>
    <col min="8715" max="8715" width="8.8515625" style="138" customWidth="1"/>
    <col min="8716" max="8960" width="9.140625" style="138" customWidth="1"/>
    <col min="8961" max="8961" width="5.8515625" style="138" customWidth="1"/>
    <col min="8962" max="8962" width="5.7109375" style="138" customWidth="1"/>
    <col min="8963" max="8963" width="12.28125" style="138" customWidth="1"/>
    <col min="8964" max="8964" width="8.28125" style="138" customWidth="1"/>
    <col min="8965" max="8965" width="10.8515625" style="138" customWidth="1"/>
    <col min="8966" max="8966" width="14.28125" style="138" customWidth="1"/>
    <col min="8967" max="8967" width="13.28125" style="138" customWidth="1"/>
    <col min="8968" max="8968" width="12.421875" style="138" customWidth="1"/>
    <col min="8969" max="8969" width="11.421875" style="138" customWidth="1"/>
    <col min="8970" max="8970" width="9.140625" style="138" customWidth="1"/>
    <col min="8971" max="8971" width="8.8515625" style="138" customWidth="1"/>
    <col min="8972" max="9216" width="9.140625" style="138" customWidth="1"/>
    <col min="9217" max="9217" width="5.8515625" style="138" customWidth="1"/>
    <col min="9218" max="9218" width="5.7109375" style="138" customWidth="1"/>
    <col min="9219" max="9219" width="12.28125" style="138" customWidth="1"/>
    <col min="9220" max="9220" width="8.28125" style="138" customWidth="1"/>
    <col min="9221" max="9221" width="10.8515625" style="138" customWidth="1"/>
    <col min="9222" max="9222" width="14.28125" style="138" customWidth="1"/>
    <col min="9223" max="9223" width="13.28125" style="138" customWidth="1"/>
    <col min="9224" max="9224" width="12.421875" style="138" customWidth="1"/>
    <col min="9225" max="9225" width="11.421875" style="138" customWidth="1"/>
    <col min="9226" max="9226" width="9.140625" style="138" customWidth="1"/>
    <col min="9227" max="9227" width="8.8515625" style="138" customWidth="1"/>
    <col min="9228" max="9472" width="9.140625" style="138" customWidth="1"/>
    <col min="9473" max="9473" width="5.8515625" style="138" customWidth="1"/>
    <col min="9474" max="9474" width="5.7109375" style="138" customWidth="1"/>
    <col min="9475" max="9475" width="12.28125" style="138" customWidth="1"/>
    <col min="9476" max="9476" width="8.28125" style="138" customWidth="1"/>
    <col min="9477" max="9477" width="10.8515625" style="138" customWidth="1"/>
    <col min="9478" max="9478" width="14.28125" style="138" customWidth="1"/>
    <col min="9479" max="9479" width="13.28125" style="138" customWidth="1"/>
    <col min="9480" max="9480" width="12.421875" style="138" customWidth="1"/>
    <col min="9481" max="9481" width="11.421875" style="138" customWidth="1"/>
    <col min="9482" max="9482" width="9.140625" style="138" customWidth="1"/>
    <col min="9483" max="9483" width="8.8515625" style="138" customWidth="1"/>
    <col min="9484" max="9728" width="9.140625" style="138" customWidth="1"/>
    <col min="9729" max="9729" width="5.8515625" style="138" customWidth="1"/>
    <col min="9730" max="9730" width="5.7109375" style="138" customWidth="1"/>
    <col min="9731" max="9731" width="12.28125" style="138" customWidth="1"/>
    <col min="9732" max="9732" width="8.28125" style="138" customWidth="1"/>
    <col min="9733" max="9733" width="10.8515625" style="138" customWidth="1"/>
    <col min="9734" max="9734" width="14.28125" style="138" customWidth="1"/>
    <col min="9735" max="9735" width="13.28125" style="138" customWidth="1"/>
    <col min="9736" max="9736" width="12.421875" style="138" customWidth="1"/>
    <col min="9737" max="9737" width="11.421875" style="138" customWidth="1"/>
    <col min="9738" max="9738" width="9.140625" style="138" customWidth="1"/>
    <col min="9739" max="9739" width="8.8515625" style="138" customWidth="1"/>
    <col min="9740" max="9984" width="9.140625" style="138" customWidth="1"/>
    <col min="9985" max="9985" width="5.8515625" style="138" customWidth="1"/>
    <col min="9986" max="9986" width="5.7109375" style="138" customWidth="1"/>
    <col min="9987" max="9987" width="12.28125" style="138" customWidth="1"/>
    <col min="9988" max="9988" width="8.28125" style="138" customWidth="1"/>
    <col min="9989" max="9989" width="10.8515625" style="138" customWidth="1"/>
    <col min="9990" max="9990" width="14.28125" style="138" customWidth="1"/>
    <col min="9991" max="9991" width="13.28125" style="138" customWidth="1"/>
    <col min="9992" max="9992" width="12.421875" style="138" customWidth="1"/>
    <col min="9993" max="9993" width="11.421875" style="138" customWidth="1"/>
    <col min="9994" max="9994" width="9.140625" style="138" customWidth="1"/>
    <col min="9995" max="9995" width="8.8515625" style="138" customWidth="1"/>
    <col min="9996" max="10240" width="9.140625" style="138" customWidth="1"/>
    <col min="10241" max="10241" width="5.8515625" style="138" customWidth="1"/>
    <col min="10242" max="10242" width="5.7109375" style="138" customWidth="1"/>
    <col min="10243" max="10243" width="12.28125" style="138" customWidth="1"/>
    <col min="10244" max="10244" width="8.28125" style="138" customWidth="1"/>
    <col min="10245" max="10245" width="10.8515625" style="138" customWidth="1"/>
    <col min="10246" max="10246" width="14.28125" style="138" customWidth="1"/>
    <col min="10247" max="10247" width="13.28125" style="138" customWidth="1"/>
    <col min="10248" max="10248" width="12.421875" style="138" customWidth="1"/>
    <col min="10249" max="10249" width="11.421875" style="138" customWidth="1"/>
    <col min="10250" max="10250" width="9.140625" style="138" customWidth="1"/>
    <col min="10251" max="10251" width="8.8515625" style="138" customWidth="1"/>
    <col min="10252" max="10496" width="9.140625" style="138" customWidth="1"/>
    <col min="10497" max="10497" width="5.8515625" style="138" customWidth="1"/>
    <col min="10498" max="10498" width="5.7109375" style="138" customWidth="1"/>
    <col min="10499" max="10499" width="12.28125" style="138" customWidth="1"/>
    <col min="10500" max="10500" width="8.28125" style="138" customWidth="1"/>
    <col min="10501" max="10501" width="10.8515625" style="138" customWidth="1"/>
    <col min="10502" max="10502" width="14.28125" style="138" customWidth="1"/>
    <col min="10503" max="10503" width="13.28125" style="138" customWidth="1"/>
    <col min="10504" max="10504" width="12.421875" style="138" customWidth="1"/>
    <col min="10505" max="10505" width="11.421875" style="138" customWidth="1"/>
    <col min="10506" max="10506" width="9.140625" style="138" customWidth="1"/>
    <col min="10507" max="10507" width="8.8515625" style="138" customWidth="1"/>
    <col min="10508" max="10752" width="9.140625" style="138" customWidth="1"/>
    <col min="10753" max="10753" width="5.8515625" style="138" customWidth="1"/>
    <col min="10754" max="10754" width="5.7109375" style="138" customWidth="1"/>
    <col min="10755" max="10755" width="12.28125" style="138" customWidth="1"/>
    <col min="10756" max="10756" width="8.28125" style="138" customWidth="1"/>
    <col min="10757" max="10757" width="10.8515625" style="138" customWidth="1"/>
    <col min="10758" max="10758" width="14.28125" style="138" customWidth="1"/>
    <col min="10759" max="10759" width="13.28125" style="138" customWidth="1"/>
    <col min="10760" max="10760" width="12.421875" style="138" customWidth="1"/>
    <col min="10761" max="10761" width="11.421875" style="138" customWidth="1"/>
    <col min="10762" max="10762" width="9.140625" style="138" customWidth="1"/>
    <col min="10763" max="10763" width="8.8515625" style="138" customWidth="1"/>
    <col min="10764" max="11008" width="9.140625" style="138" customWidth="1"/>
    <col min="11009" max="11009" width="5.8515625" style="138" customWidth="1"/>
    <col min="11010" max="11010" width="5.7109375" style="138" customWidth="1"/>
    <col min="11011" max="11011" width="12.28125" style="138" customWidth="1"/>
    <col min="11012" max="11012" width="8.28125" style="138" customWidth="1"/>
    <col min="11013" max="11013" width="10.8515625" style="138" customWidth="1"/>
    <col min="11014" max="11014" width="14.28125" style="138" customWidth="1"/>
    <col min="11015" max="11015" width="13.28125" style="138" customWidth="1"/>
    <col min="11016" max="11016" width="12.421875" style="138" customWidth="1"/>
    <col min="11017" max="11017" width="11.421875" style="138" customWidth="1"/>
    <col min="11018" max="11018" width="9.140625" style="138" customWidth="1"/>
    <col min="11019" max="11019" width="8.8515625" style="138" customWidth="1"/>
    <col min="11020" max="11264" width="9.140625" style="138" customWidth="1"/>
    <col min="11265" max="11265" width="5.8515625" style="138" customWidth="1"/>
    <col min="11266" max="11266" width="5.7109375" style="138" customWidth="1"/>
    <col min="11267" max="11267" width="12.28125" style="138" customWidth="1"/>
    <col min="11268" max="11268" width="8.28125" style="138" customWidth="1"/>
    <col min="11269" max="11269" width="10.8515625" style="138" customWidth="1"/>
    <col min="11270" max="11270" width="14.28125" style="138" customWidth="1"/>
    <col min="11271" max="11271" width="13.28125" style="138" customWidth="1"/>
    <col min="11272" max="11272" width="12.421875" style="138" customWidth="1"/>
    <col min="11273" max="11273" width="11.421875" style="138" customWidth="1"/>
    <col min="11274" max="11274" width="9.140625" style="138" customWidth="1"/>
    <col min="11275" max="11275" width="8.8515625" style="138" customWidth="1"/>
    <col min="11276" max="11520" width="9.140625" style="138" customWidth="1"/>
    <col min="11521" max="11521" width="5.8515625" style="138" customWidth="1"/>
    <col min="11522" max="11522" width="5.7109375" style="138" customWidth="1"/>
    <col min="11523" max="11523" width="12.28125" style="138" customWidth="1"/>
    <col min="11524" max="11524" width="8.28125" style="138" customWidth="1"/>
    <col min="11525" max="11525" width="10.8515625" style="138" customWidth="1"/>
    <col min="11526" max="11526" width="14.28125" style="138" customWidth="1"/>
    <col min="11527" max="11527" width="13.28125" style="138" customWidth="1"/>
    <col min="11528" max="11528" width="12.421875" style="138" customWidth="1"/>
    <col min="11529" max="11529" width="11.421875" style="138" customWidth="1"/>
    <col min="11530" max="11530" width="9.140625" style="138" customWidth="1"/>
    <col min="11531" max="11531" width="8.8515625" style="138" customWidth="1"/>
    <col min="11532" max="11776" width="9.140625" style="138" customWidth="1"/>
    <col min="11777" max="11777" width="5.8515625" style="138" customWidth="1"/>
    <col min="11778" max="11778" width="5.7109375" style="138" customWidth="1"/>
    <col min="11779" max="11779" width="12.28125" style="138" customWidth="1"/>
    <col min="11780" max="11780" width="8.28125" style="138" customWidth="1"/>
    <col min="11781" max="11781" width="10.8515625" style="138" customWidth="1"/>
    <col min="11782" max="11782" width="14.28125" style="138" customWidth="1"/>
    <col min="11783" max="11783" width="13.28125" style="138" customWidth="1"/>
    <col min="11784" max="11784" width="12.421875" style="138" customWidth="1"/>
    <col min="11785" max="11785" width="11.421875" style="138" customWidth="1"/>
    <col min="11786" max="11786" width="9.140625" style="138" customWidth="1"/>
    <col min="11787" max="11787" width="8.8515625" style="138" customWidth="1"/>
    <col min="11788" max="12032" width="9.140625" style="138" customWidth="1"/>
    <col min="12033" max="12033" width="5.8515625" style="138" customWidth="1"/>
    <col min="12034" max="12034" width="5.7109375" style="138" customWidth="1"/>
    <col min="12035" max="12035" width="12.28125" style="138" customWidth="1"/>
    <col min="12036" max="12036" width="8.28125" style="138" customWidth="1"/>
    <col min="12037" max="12037" width="10.8515625" style="138" customWidth="1"/>
    <col min="12038" max="12038" width="14.28125" style="138" customWidth="1"/>
    <col min="12039" max="12039" width="13.28125" style="138" customWidth="1"/>
    <col min="12040" max="12040" width="12.421875" style="138" customWidth="1"/>
    <col min="12041" max="12041" width="11.421875" style="138" customWidth="1"/>
    <col min="12042" max="12042" width="9.140625" style="138" customWidth="1"/>
    <col min="12043" max="12043" width="8.8515625" style="138" customWidth="1"/>
    <col min="12044" max="12288" width="9.140625" style="138" customWidth="1"/>
    <col min="12289" max="12289" width="5.8515625" style="138" customWidth="1"/>
    <col min="12290" max="12290" width="5.7109375" style="138" customWidth="1"/>
    <col min="12291" max="12291" width="12.28125" style="138" customWidth="1"/>
    <col min="12292" max="12292" width="8.28125" style="138" customWidth="1"/>
    <col min="12293" max="12293" width="10.8515625" style="138" customWidth="1"/>
    <col min="12294" max="12294" width="14.28125" style="138" customWidth="1"/>
    <col min="12295" max="12295" width="13.28125" style="138" customWidth="1"/>
    <col min="12296" max="12296" width="12.421875" style="138" customWidth="1"/>
    <col min="12297" max="12297" width="11.421875" style="138" customWidth="1"/>
    <col min="12298" max="12298" width="9.140625" style="138" customWidth="1"/>
    <col min="12299" max="12299" width="8.8515625" style="138" customWidth="1"/>
    <col min="12300" max="12544" width="9.140625" style="138" customWidth="1"/>
    <col min="12545" max="12545" width="5.8515625" style="138" customWidth="1"/>
    <col min="12546" max="12546" width="5.7109375" style="138" customWidth="1"/>
    <col min="12547" max="12547" width="12.28125" style="138" customWidth="1"/>
    <col min="12548" max="12548" width="8.28125" style="138" customWidth="1"/>
    <col min="12549" max="12549" width="10.8515625" style="138" customWidth="1"/>
    <col min="12550" max="12550" width="14.28125" style="138" customWidth="1"/>
    <col min="12551" max="12551" width="13.28125" style="138" customWidth="1"/>
    <col min="12552" max="12552" width="12.421875" style="138" customWidth="1"/>
    <col min="12553" max="12553" width="11.421875" style="138" customWidth="1"/>
    <col min="12554" max="12554" width="9.140625" style="138" customWidth="1"/>
    <col min="12555" max="12555" width="8.8515625" style="138" customWidth="1"/>
    <col min="12556" max="12800" width="9.140625" style="138" customWidth="1"/>
    <col min="12801" max="12801" width="5.8515625" style="138" customWidth="1"/>
    <col min="12802" max="12802" width="5.7109375" style="138" customWidth="1"/>
    <col min="12803" max="12803" width="12.28125" style="138" customWidth="1"/>
    <col min="12804" max="12804" width="8.28125" style="138" customWidth="1"/>
    <col min="12805" max="12805" width="10.8515625" style="138" customWidth="1"/>
    <col min="12806" max="12806" width="14.28125" style="138" customWidth="1"/>
    <col min="12807" max="12807" width="13.28125" style="138" customWidth="1"/>
    <col min="12808" max="12808" width="12.421875" style="138" customWidth="1"/>
    <col min="12809" max="12809" width="11.421875" style="138" customWidth="1"/>
    <col min="12810" max="12810" width="9.140625" style="138" customWidth="1"/>
    <col min="12811" max="12811" width="8.8515625" style="138" customWidth="1"/>
    <col min="12812" max="13056" width="9.140625" style="138" customWidth="1"/>
    <col min="13057" max="13057" width="5.8515625" style="138" customWidth="1"/>
    <col min="13058" max="13058" width="5.7109375" style="138" customWidth="1"/>
    <col min="13059" max="13059" width="12.28125" style="138" customWidth="1"/>
    <col min="13060" max="13060" width="8.28125" style="138" customWidth="1"/>
    <col min="13061" max="13061" width="10.8515625" style="138" customWidth="1"/>
    <col min="13062" max="13062" width="14.28125" style="138" customWidth="1"/>
    <col min="13063" max="13063" width="13.28125" style="138" customWidth="1"/>
    <col min="13064" max="13064" width="12.421875" style="138" customWidth="1"/>
    <col min="13065" max="13065" width="11.421875" style="138" customWidth="1"/>
    <col min="13066" max="13066" width="9.140625" style="138" customWidth="1"/>
    <col min="13067" max="13067" width="8.8515625" style="138" customWidth="1"/>
    <col min="13068" max="13312" width="9.140625" style="138" customWidth="1"/>
    <col min="13313" max="13313" width="5.8515625" style="138" customWidth="1"/>
    <col min="13314" max="13314" width="5.7109375" style="138" customWidth="1"/>
    <col min="13315" max="13315" width="12.28125" style="138" customWidth="1"/>
    <col min="13316" max="13316" width="8.28125" style="138" customWidth="1"/>
    <col min="13317" max="13317" width="10.8515625" style="138" customWidth="1"/>
    <col min="13318" max="13318" width="14.28125" style="138" customWidth="1"/>
    <col min="13319" max="13319" width="13.28125" style="138" customWidth="1"/>
    <col min="13320" max="13320" width="12.421875" style="138" customWidth="1"/>
    <col min="13321" max="13321" width="11.421875" style="138" customWidth="1"/>
    <col min="13322" max="13322" width="9.140625" style="138" customWidth="1"/>
    <col min="13323" max="13323" width="8.8515625" style="138" customWidth="1"/>
    <col min="13324" max="13568" width="9.140625" style="138" customWidth="1"/>
    <col min="13569" max="13569" width="5.8515625" style="138" customWidth="1"/>
    <col min="13570" max="13570" width="5.7109375" style="138" customWidth="1"/>
    <col min="13571" max="13571" width="12.28125" style="138" customWidth="1"/>
    <col min="13572" max="13572" width="8.28125" style="138" customWidth="1"/>
    <col min="13573" max="13573" width="10.8515625" style="138" customWidth="1"/>
    <col min="13574" max="13574" width="14.28125" style="138" customWidth="1"/>
    <col min="13575" max="13575" width="13.28125" style="138" customWidth="1"/>
    <col min="13576" max="13576" width="12.421875" style="138" customWidth="1"/>
    <col min="13577" max="13577" width="11.421875" style="138" customWidth="1"/>
    <col min="13578" max="13578" width="9.140625" style="138" customWidth="1"/>
    <col min="13579" max="13579" width="8.8515625" style="138" customWidth="1"/>
    <col min="13580" max="13824" width="9.140625" style="138" customWidth="1"/>
    <col min="13825" max="13825" width="5.8515625" style="138" customWidth="1"/>
    <col min="13826" max="13826" width="5.7109375" style="138" customWidth="1"/>
    <col min="13827" max="13827" width="12.28125" style="138" customWidth="1"/>
    <col min="13828" max="13828" width="8.28125" style="138" customWidth="1"/>
    <col min="13829" max="13829" width="10.8515625" style="138" customWidth="1"/>
    <col min="13830" max="13830" width="14.28125" style="138" customWidth="1"/>
    <col min="13831" max="13831" width="13.28125" style="138" customWidth="1"/>
    <col min="13832" max="13832" width="12.421875" style="138" customWidth="1"/>
    <col min="13833" max="13833" width="11.421875" style="138" customWidth="1"/>
    <col min="13834" max="13834" width="9.140625" style="138" customWidth="1"/>
    <col min="13835" max="13835" width="8.8515625" style="138" customWidth="1"/>
    <col min="13836" max="14080" width="9.140625" style="138" customWidth="1"/>
    <col min="14081" max="14081" width="5.8515625" style="138" customWidth="1"/>
    <col min="14082" max="14082" width="5.7109375" style="138" customWidth="1"/>
    <col min="14083" max="14083" width="12.28125" style="138" customWidth="1"/>
    <col min="14084" max="14084" width="8.28125" style="138" customWidth="1"/>
    <col min="14085" max="14085" width="10.8515625" style="138" customWidth="1"/>
    <col min="14086" max="14086" width="14.28125" style="138" customWidth="1"/>
    <col min="14087" max="14087" width="13.28125" style="138" customWidth="1"/>
    <col min="14088" max="14088" width="12.421875" style="138" customWidth="1"/>
    <col min="14089" max="14089" width="11.421875" style="138" customWidth="1"/>
    <col min="14090" max="14090" width="9.140625" style="138" customWidth="1"/>
    <col min="14091" max="14091" width="8.8515625" style="138" customWidth="1"/>
    <col min="14092" max="14336" width="9.140625" style="138" customWidth="1"/>
    <col min="14337" max="14337" width="5.8515625" style="138" customWidth="1"/>
    <col min="14338" max="14338" width="5.7109375" style="138" customWidth="1"/>
    <col min="14339" max="14339" width="12.28125" style="138" customWidth="1"/>
    <col min="14340" max="14340" width="8.28125" style="138" customWidth="1"/>
    <col min="14341" max="14341" width="10.8515625" style="138" customWidth="1"/>
    <col min="14342" max="14342" width="14.28125" style="138" customWidth="1"/>
    <col min="14343" max="14343" width="13.28125" style="138" customWidth="1"/>
    <col min="14344" max="14344" width="12.421875" style="138" customWidth="1"/>
    <col min="14345" max="14345" width="11.421875" style="138" customWidth="1"/>
    <col min="14346" max="14346" width="9.140625" style="138" customWidth="1"/>
    <col min="14347" max="14347" width="8.8515625" style="138" customWidth="1"/>
    <col min="14348" max="14592" width="9.140625" style="138" customWidth="1"/>
    <col min="14593" max="14593" width="5.8515625" style="138" customWidth="1"/>
    <col min="14594" max="14594" width="5.7109375" style="138" customWidth="1"/>
    <col min="14595" max="14595" width="12.28125" style="138" customWidth="1"/>
    <col min="14596" max="14596" width="8.28125" style="138" customWidth="1"/>
    <col min="14597" max="14597" width="10.8515625" style="138" customWidth="1"/>
    <col min="14598" max="14598" width="14.28125" style="138" customWidth="1"/>
    <col min="14599" max="14599" width="13.28125" style="138" customWidth="1"/>
    <col min="14600" max="14600" width="12.421875" style="138" customWidth="1"/>
    <col min="14601" max="14601" width="11.421875" style="138" customWidth="1"/>
    <col min="14602" max="14602" width="9.140625" style="138" customWidth="1"/>
    <col min="14603" max="14603" width="8.8515625" style="138" customWidth="1"/>
    <col min="14604" max="14848" width="9.140625" style="138" customWidth="1"/>
    <col min="14849" max="14849" width="5.8515625" style="138" customWidth="1"/>
    <col min="14850" max="14850" width="5.7109375" style="138" customWidth="1"/>
    <col min="14851" max="14851" width="12.28125" style="138" customWidth="1"/>
    <col min="14852" max="14852" width="8.28125" style="138" customWidth="1"/>
    <col min="14853" max="14853" width="10.8515625" style="138" customWidth="1"/>
    <col min="14854" max="14854" width="14.28125" style="138" customWidth="1"/>
    <col min="14855" max="14855" width="13.28125" style="138" customWidth="1"/>
    <col min="14856" max="14856" width="12.421875" style="138" customWidth="1"/>
    <col min="14857" max="14857" width="11.421875" style="138" customWidth="1"/>
    <col min="14858" max="14858" width="9.140625" style="138" customWidth="1"/>
    <col min="14859" max="14859" width="8.8515625" style="138" customWidth="1"/>
    <col min="14860" max="15104" width="9.140625" style="138" customWidth="1"/>
    <col min="15105" max="15105" width="5.8515625" style="138" customWidth="1"/>
    <col min="15106" max="15106" width="5.7109375" style="138" customWidth="1"/>
    <col min="15107" max="15107" width="12.28125" style="138" customWidth="1"/>
    <col min="15108" max="15108" width="8.28125" style="138" customWidth="1"/>
    <col min="15109" max="15109" width="10.8515625" style="138" customWidth="1"/>
    <col min="15110" max="15110" width="14.28125" style="138" customWidth="1"/>
    <col min="15111" max="15111" width="13.28125" style="138" customWidth="1"/>
    <col min="15112" max="15112" width="12.421875" style="138" customWidth="1"/>
    <col min="15113" max="15113" width="11.421875" style="138" customWidth="1"/>
    <col min="15114" max="15114" width="9.140625" style="138" customWidth="1"/>
    <col min="15115" max="15115" width="8.8515625" style="138" customWidth="1"/>
    <col min="15116" max="15360" width="9.140625" style="138" customWidth="1"/>
    <col min="15361" max="15361" width="5.8515625" style="138" customWidth="1"/>
    <col min="15362" max="15362" width="5.7109375" style="138" customWidth="1"/>
    <col min="15363" max="15363" width="12.28125" style="138" customWidth="1"/>
    <col min="15364" max="15364" width="8.28125" style="138" customWidth="1"/>
    <col min="15365" max="15365" width="10.8515625" style="138" customWidth="1"/>
    <col min="15366" max="15366" width="14.28125" style="138" customWidth="1"/>
    <col min="15367" max="15367" width="13.28125" style="138" customWidth="1"/>
    <col min="15368" max="15368" width="12.421875" style="138" customWidth="1"/>
    <col min="15369" max="15369" width="11.421875" style="138" customWidth="1"/>
    <col min="15370" max="15370" width="9.140625" style="138" customWidth="1"/>
    <col min="15371" max="15371" width="8.8515625" style="138" customWidth="1"/>
    <col min="15372" max="15616" width="9.140625" style="138" customWidth="1"/>
    <col min="15617" max="15617" width="5.8515625" style="138" customWidth="1"/>
    <col min="15618" max="15618" width="5.7109375" style="138" customWidth="1"/>
    <col min="15619" max="15619" width="12.28125" style="138" customWidth="1"/>
    <col min="15620" max="15620" width="8.28125" style="138" customWidth="1"/>
    <col min="15621" max="15621" width="10.8515625" style="138" customWidth="1"/>
    <col min="15622" max="15622" width="14.28125" style="138" customWidth="1"/>
    <col min="15623" max="15623" width="13.28125" style="138" customWidth="1"/>
    <col min="15624" max="15624" width="12.421875" style="138" customWidth="1"/>
    <col min="15625" max="15625" width="11.421875" style="138" customWidth="1"/>
    <col min="15626" max="15626" width="9.140625" style="138" customWidth="1"/>
    <col min="15627" max="15627" width="8.8515625" style="138" customWidth="1"/>
    <col min="15628" max="15872" width="9.140625" style="138" customWidth="1"/>
    <col min="15873" max="15873" width="5.8515625" style="138" customWidth="1"/>
    <col min="15874" max="15874" width="5.7109375" style="138" customWidth="1"/>
    <col min="15875" max="15875" width="12.28125" style="138" customWidth="1"/>
    <col min="15876" max="15876" width="8.28125" style="138" customWidth="1"/>
    <col min="15877" max="15877" width="10.8515625" style="138" customWidth="1"/>
    <col min="15878" max="15878" width="14.28125" style="138" customWidth="1"/>
    <col min="15879" max="15879" width="13.28125" style="138" customWidth="1"/>
    <col min="15880" max="15880" width="12.421875" style="138" customWidth="1"/>
    <col min="15881" max="15881" width="11.421875" style="138" customWidth="1"/>
    <col min="15882" max="15882" width="9.140625" style="138" customWidth="1"/>
    <col min="15883" max="15883" width="8.8515625" style="138" customWidth="1"/>
    <col min="15884" max="16128" width="9.140625" style="138" customWidth="1"/>
    <col min="16129" max="16129" width="5.8515625" style="138" customWidth="1"/>
    <col min="16130" max="16130" width="5.7109375" style="138" customWidth="1"/>
    <col min="16131" max="16131" width="12.28125" style="138" customWidth="1"/>
    <col min="16132" max="16132" width="8.28125" style="138" customWidth="1"/>
    <col min="16133" max="16133" width="10.8515625" style="138" customWidth="1"/>
    <col min="16134" max="16134" width="14.28125" style="138" customWidth="1"/>
    <col min="16135" max="16135" width="13.28125" style="138" customWidth="1"/>
    <col min="16136" max="16136" width="12.421875" style="138" customWidth="1"/>
    <col min="16137" max="16137" width="11.421875" style="138" customWidth="1"/>
    <col min="16138" max="16138" width="9.140625" style="138" customWidth="1"/>
    <col min="16139" max="16139" width="8.8515625" style="138" customWidth="1"/>
    <col min="16140" max="16384" width="9.140625" style="138" customWidth="1"/>
  </cols>
  <sheetData>
    <row r="1" spans="1:10" ht="18">
      <c r="A1" s="81" t="s">
        <v>27</v>
      </c>
      <c r="C1" s="83"/>
      <c r="D1" s="84"/>
      <c r="E1" s="85"/>
      <c r="F1" s="86" t="s">
        <v>28</v>
      </c>
      <c r="G1" s="87"/>
      <c r="H1" s="88" t="s">
        <v>29</v>
      </c>
      <c r="I1" s="84"/>
      <c r="J1" s="89"/>
    </row>
    <row r="2" spans="2:10" ht="15">
      <c r="B2" s="93"/>
      <c r="C2" s="94"/>
      <c r="D2" s="95"/>
      <c r="E2" s="96" t="s">
        <v>30</v>
      </c>
      <c r="F2" s="97"/>
      <c r="G2" s="87"/>
      <c r="H2" s="98"/>
      <c r="I2" s="99"/>
      <c r="J2" s="100"/>
    </row>
    <row r="3" spans="1:10" ht="13.2">
      <c r="A3" s="101" t="s">
        <v>31</v>
      </c>
      <c r="B3" s="101"/>
      <c r="C3" s="101"/>
      <c r="D3" s="102" t="s">
        <v>14</v>
      </c>
      <c r="E3" s="101"/>
      <c r="F3" s="102" t="s">
        <v>32</v>
      </c>
      <c r="G3" s="102" t="s">
        <v>33</v>
      </c>
      <c r="H3" s="102" t="s">
        <v>34</v>
      </c>
      <c r="I3" s="101"/>
      <c r="J3" s="103" t="s">
        <v>35</v>
      </c>
    </row>
    <row r="4" spans="1:10" ht="12.75" thickBot="1">
      <c r="A4" s="104" t="s">
        <v>27</v>
      </c>
      <c r="B4" s="104"/>
      <c r="C4" s="105"/>
      <c r="D4" s="106"/>
      <c r="E4" s="106"/>
      <c r="F4" s="107"/>
      <c r="G4" s="108"/>
      <c r="H4" s="109"/>
      <c r="I4" s="325" t="s">
        <v>36</v>
      </c>
      <c r="J4" s="325"/>
    </row>
    <row r="5" spans="1:10" ht="13.2">
      <c r="A5" s="110" t="s">
        <v>37</v>
      </c>
      <c r="B5" s="110" t="s">
        <v>11</v>
      </c>
      <c r="C5" s="111" t="s">
        <v>12</v>
      </c>
      <c r="D5" s="111" t="s">
        <v>13</v>
      </c>
      <c r="E5" s="111"/>
      <c r="F5" s="110" t="s">
        <v>38</v>
      </c>
      <c r="G5" s="110" t="s">
        <v>39</v>
      </c>
      <c r="H5" s="110" t="s">
        <v>40</v>
      </c>
      <c r="I5" s="111" t="s">
        <v>41</v>
      </c>
      <c r="J5" s="112"/>
    </row>
    <row r="6" ht="12.75">
      <c r="F6" s="113"/>
    </row>
    <row r="7" spans="1:5" ht="19.95" customHeight="1">
      <c r="A7" s="115">
        <v>1</v>
      </c>
      <c r="B7" s="116" t="s">
        <v>42</v>
      </c>
      <c r="C7" s="117" t="s">
        <v>62</v>
      </c>
      <c r="D7" s="117"/>
      <c r="E7" s="117"/>
    </row>
    <row r="8" spans="2:6" ht="19.95" customHeight="1">
      <c r="B8" s="119"/>
      <c r="E8" s="120"/>
      <c r="F8" s="117" t="s">
        <v>62</v>
      </c>
    </row>
    <row r="9" spans="1:12" ht="19.95" customHeight="1">
      <c r="A9" s="115">
        <v>2</v>
      </c>
      <c r="B9" s="116" t="s">
        <v>43</v>
      </c>
      <c r="C9" s="121" t="s">
        <v>63</v>
      </c>
      <c r="D9" s="117"/>
      <c r="E9" s="122"/>
      <c r="F9" s="118" t="s">
        <v>56</v>
      </c>
      <c r="G9" s="123"/>
      <c r="H9" s="124"/>
      <c r="I9" s="124"/>
      <c r="J9" s="124"/>
      <c r="K9" s="125"/>
      <c r="L9" s="126"/>
    </row>
    <row r="10" spans="2:12" ht="19.95" customHeight="1">
      <c r="B10" s="119"/>
      <c r="C10" s="91"/>
      <c r="G10" s="121" t="s">
        <v>65</v>
      </c>
      <c r="H10" s="124"/>
      <c r="I10" s="124"/>
      <c r="J10" s="124"/>
      <c r="K10" s="125"/>
      <c r="L10" s="126"/>
    </row>
    <row r="11" spans="1:12" ht="19.95" customHeight="1">
      <c r="A11" s="115">
        <v>3</v>
      </c>
      <c r="B11" s="117" t="s">
        <v>44</v>
      </c>
      <c r="C11" s="121" t="s">
        <v>64</v>
      </c>
      <c r="D11" s="117"/>
      <c r="E11" s="117"/>
      <c r="G11" s="128" t="s">
        <v>56</v>
      </c>
      <c r="H11" s="124"/>
      <c r="I11" s="124"/>
      <c r="J11" s="124"/>
      <c r="K11" s="125"/>
      <c r="L11" s="126"/>
    </row>
    <row r="12" spans="2:12" ht="19.95" customHeight="1">
      <c r="B12" s="119"/>
      <c r="C12" s="91"/>
      <c r="E12" s="120"/>
      <c r="F12" s="121" t="s">
        <v>65</v>
      </c>
      <c r="G12" s="129"/>
      <c r="H12" s="124"/>
      <c r="I12" s="124"/>
      <c r="J12" s="124"/>
      <c r="K12" s="125"/>
      <c r="L12" s="126"/>
    </row>
    <row r="13" spans="1:12" ht="19.95" customHeight="1" thickBot="1">
      <c r="A13" s="115">
        <v>4</v>
      </c>
      <c r="B13" s="116" t="s">
        <v>45</v>
      </c>
      <c r="C13" s="121" t="s">
        <v>65</v>
      </c>
      <c r="D13" s="117"/>
      <c r="E13" s="122"/>
      <c r="F13" s="118" t="s">
        <v>56</v>
      </c>
      <c r="G13" s="130"/>
      <c r="H13" s="131"/>
      <c r="I13" s="124"/>
      <c r="J13" s="124"/>
      <c r="K13" s="125"/>
      <c r="L13" s="126"/>
    </row>
    <row r="14" spans="2:12" ht="19.95" customHeight="1">
      <c r="B14" s="119"/>
      <c r="C14" s="91"/>
      <c r="G14" s="130"/>
      <c r="H14" s="326" t="s">
        <v>69</v>
      </c>
      <c r="I14" s="327"/>
      <c r="J14" s="124"/>
      <c r="K14" s="125"/>
      <c r="L14" s="126"/>
    </row>
    <row r="15" spans="1:12" ht="19.95" customHeight="1" thickBot="1">
      <c r="A15" s="115">
        <v>5</v>
      </c>
      <c r="B15" s="116" t="s">
        <v>46</v>
      </c>
      <c r="C15" s="121" t="s">
        <v>66</v>
      </c>
      <c r="D15" s="117"/>
      <c r="E15" s="117"/>
      <c r="G15" s="130"/>
      <c r="H15" s="323" t="s">
        <v>60</v>
      </c>
      <c r="I15" s="324"/>
      <c r="J15" s="124"/>
      <c r="K15" s="125"/>
      <c r="L15" s="126"/>
    </row>
    <row r="16" spans="2:12" ht="19.95" customHeight="1">
      <c r="B16" s="119"/>
      <c r="C16" s="91"/>
      <c r="E16" s="120"/>
      <c r="F16" s="121" t="s">
        <v>66</v>
      </c>
      <c r="G16" s="132"/>
      <c r="H16" s="124"/>
      <c r="I16" s="124"/>
      <c r="J16" s="124"/>
      <c r="K16" s="125"/>
      <c r="L16" s="126"/>
    </row>
    <row r="17" spans="1:12" ht="19.95" customHeight="1">
      <c r="A17" s="115">
        <v>6</v>
      </c>
      <c r="B17" s="116" t="s">
        <v>47</v>
      </c>
      <c r="C17" s="121" t="s">
        <v>67</v>
      </c>
      <c r="D17" s="117"/>
      <c r="E17" s="122"/>
      <c r="F17" s="118" t="s">
        <v>56</v>
      </c>
      <c r="G17" s="129"/>
      <c r="H17" s="124"/>
      <c r="I17" s="124"/>
      <c r="J17" s="124"/>
      <c r="K17" s="125"/>
      <c r="L17" s="126"/>
    </row>
    <row r="18" spans="2:12" ht="19.95" customHeight="1">
      <c r="B18" s="119"/>
      <c r="C18" s="91"/>
      <c r="G18" s="151" t="s">
        <v>69</v>
      </c>
      <c r="H18" s="123"/>
      <c r="I18" s="124"/>
      <c r="J18" s="124"/>
      <c r="K18" s="125"/>
      <c r="L18" s="126"/>
    </row>
    <row r="19" spans="1:12" ht="19.95" customHeight="1">
      <c r="A19" s="115">
        <v>7</v>
      </c>
      <c r="B19" s="117" t="s">
        <v>48</v>
      </c>
      <c r="C19" s="121" t="s">
        <v>68</v>
      </c>
      <c r="D19" s="117"/>
      <c r="E19" s="117"/>
      <c r="G19" s="133" t="s">
        <v>60</v>
      </c>
      <c r="H19" s="124"/>
      <c r="I19" s="124"/>
      <c r="J19" s="124"/>
      <c r="K19" s="125"/>
      <c r="L19" s="126"/>
    </row>
    <row r="20" spans="2:12" ht="19.95" customHeight="1">
      <c r="B20" s="119"/>
      <c r="C20" s="91"/>
      <c r="E20" s="120"/>
      <c r="F20" s="121" t="s">
        <v>69</v>
      </c>
      <c r="G20" s="123"/>
      <c r="H20" s="124"/>
      <c r="I20" s="124"/>
      <c r="J20" s="124"/>
      <c r="K20" s="125"/>
      <c r="L20" s="126"/>
    </row>
    <row r="21" spans="1:12" ht="19.95" customHeight="1">
      <c r="A21" s="115">
        <v>8</v>
      </c>
      <c r="B21" s="116" t="s">
        <v>49</v>
      </c>
      <c r="C21" s="121" t="s">
        <v>69</v>
      </c>
      <c r="D21" s="117"/>
      <c r="E21" s="122"/>
      <c r="F21" s="118" t="s">
        <v>56</v>
      </c>
      <c r="G21" s="124"/>
      <c r="H21" s="124"/>
      <c r="I21" s="124"/>
      <c r="J21" s="124"/>
      <c r="K21" s="125"/>
      <c r="L21" s="126"/>
    </row>
    <row r="22" spans="2:12" ht="12" customHeight="1">
      <c r="B22" s="119"/>
      <c r="C22" s="91"/>
      <c r="G22" s="124"/>
      <c r="H22" s="124"/>
      <c r="K22" s="125"/>
      <c r="L22" s="126"/>
    </row>
    <row r="23" spans="2:12" ht="12.75">
      <c r="B23" s="114"/>
      <c r="G23" s="124"/>
      <c r="H23" s="124"/>
      <c r="I23" s="124"/>
      <c r="J23" s="328"/>
      <c r="K23" s="328"/>
      <c r="L23" s="134"/>
    </row>
    <row r="24" spans="2:12" ht="12.75">
      <c r="B24" s="114"/>
      <c r="F24" s="82"/>
      <c r="G24" s="124"/>
      <c r="H24" s="124"/>
      <c r="I24" s="124"/>
      <c r="J24" s="124"/>
      <c r="K24" s="135"/>
      <c r="L24" s="134"/>
    </row>
    <row r="25" spans="1:12" ht="12.75">
      <c r="A25" s="115">
        <v>1</v>
      </c>
      <c r="B25" s="116"/>
      <c r="C25" s="117" t="s">
        <v>76</v>
      </c>
      <c r="D25" s="117"/>
      <c r="E25" s="117"/>
      <c r="J25" s="124"/>
      <c r="K25" s="135"/>
      <c r="L25" s="134"/>
    </row>
    <row r="26" spans="2:12" ht="12.75">
      <c r="B26" s="119"/>
      <c r="E26" s="120"/>
      <c r="F26" s="117" t="s">
        <v>76</v>
      </c>
      <c r="J26" s="124"/>
      <c r="K26" s="135"/>
      <c r="L26" s="134"/>
    </row>
    <row r="27" spans="1:12" ht="12.75">
      <c r="A27" s="115">
        <v>2</v>
      </c>
      <c r="B27" s="116"/>
      <c r="C27" s="121" t="s">
        <v>88</v>
      </c>
      <c r="D27" s="117"/>
      <c r="E27" s="122"/>
      <c r="G27" s="123"/>
      <c r="H27" s="124"/>
      <c r="I27" s="124"/>
      <c r="J27" s="124"/>
      <c r="K27" s="135"/>
      <c r="L27" s="134"/>
    </row>
    <row r="28" spans="2:12" ht="12.75">
      <c r="B28" s="119"/>
      <c r="C28" s="91"/>
      <c r="G28" s="127" t="s">
        <v>76</v>
      </c>
      <c r="H28" s="124"/>
      <c r="I28" s="124"/>
      <c r="J28" s="124"/>
      <c r="K28" s="135"/>
      <c r="L28" s="134"/>
    </row>
    <row r="29" spans="1:12" ht="12.75">
      <c r="A29" s="115">
        <v>3</v>
      </c>
      <c r="B29" s="117"/>
      <c r="C29" s="121" t="s">
        <v>88</v>
      </c>
      <c r="D29" s="117"/>
      <c r="E29" s="117"/>
      <c r="G29" s="128" t="s">
        <v>56</v>
      </c>
      <c r="H29" s="124"/>
      <c r="I29" s="124"/>
      <c r="J29" s="124"/>
      <c r="K29" s="135"/>
      <c r="L29" s="134"/>
    </row>
    <row r="30" spans="2:12" ht="12.75">
      <c r="B30" s="119"/>
      <c r="C30" s="91"/>
      <c r="E30" s="120"/>
      <c r="F30" s="121" t="s">
        <v>77</v>
      </c>
      <c r="G30" s="129"/>
      <c r="H30" s="124"/>
      <c r="I30" s="124"/>
      <c r="J30" s="124"/>
      <c r="K30" s="135"/>
      <c r="L30" s="134"/>
    </row>
    <row r="31" spans="1:12" ht="14.4" thickBot="1">
      <c r="A31" s="115">
        <v>4</v>
      </c>
      <c r="B31" s="116"/>
      <c r="C31" s="121" t="s">
        <v>77</v>
      </c>
      <c r="D31" s="117"/>
      <c r="E31" s="122"/>
      <c r="G31" s="130"/>
      <c r="H31" s="131"/>
      <c r="I31" s="124"/>
      <c r="J31" s="124"/>
      <c r="K31" s="125"/>
      <c r="L31" s="126"/>
    </row>
    <row r="32" spans="2:12" ht="15.6">
      <c r="B32" s="119"/>
      <c r="C32" s="91"/>
      <c r="G32" s="130"/>
      <c r="H32" s="326" t="s">
        <v>76</v>
      </c>
      <c r="I32" s="327"/>
      <c r="J32" s="124"/>
      <c r="K32" s="125"/>
      <c r="L32" s="126"/>
    </row>
    <row r="33" spans="1:12" ht="16.2" thickBot="1">
      <c r="A33" s="115">
        <v>5</v>
      </c>
      <c r="B33" s="116"/>
      <c r="C33" s="121" t="s">
        <v>78</v>
      </c>
      <c r="D33" s="117"/>
      <c r="E33" s="117"/>
      <c r="G33" s="130"/>
      <c r="H33" s="323" t="s">
        <v>60</v>
      </c>
      <c r="I33" s="324"/>
      <c r="J33" s="124"/>
      <c r="K33" s="125"/>
      <c r="L33" s="126"/>
    </row>
    <row r="34" spans="2:12" ht="12.75">
      <c r="B34" s="119"/>
      <c r="C34" s="91"/>
      <c r="E34" s="120"/>
      <c r="F34" s="121" t="s">
        <v>150</v>
      </c>
      <c r="G34" s="132"/>
      <c r="H34" s="124"/>
      <c r="I34" s="124"/>
      <c r="J34" s="124"/>
      <c r="K34" s="125"/>
      <c r="L34" s="126"/>
    </row>
    <row r="35" spans="1:12" ht="12.75">
      <c r="A35" s="115">
        <v>6</v>
      </c>
      <c r="B35" s="116"/>
      <c r="C35" s="121" t="s">
        <v>88</v>
      </c>
      <c r="D35" s="117"/>
      <c r="E35" s="122"/>
      <c r="G35" s="129"/>
      <c r="H35" s="124"/>
      <c r="I35" s="124"/>
      <c r="J35" s="124"/>
      <c r="K35" s="125"/>
      <c r="L35" s="126"/>
    </row>
    <row r="36" spans="2:12" ht="12.75">
      <c r="B36" s="119"/>
      <c r="C36" s="91"/>
      <c r="G36" s="151" t="s">
        <v>80</v>
      </c>
      <c r="H36" s="123"/>
      <c r="I36" s="124"/>
      <c r="J36" s="124"/>
      <c r="K36" s="125"/>
      <c r="L36" s="126"/>
    </row>
    <row r="37" spans="1:12" ht="12.75">
      <c r="A37" s="115">
        <v>7</v>
      </c>
      <c r="B37" s="117"/>
      <c r="C37" s="121" t="s">
        <v>79</v>
      </c>
      <c r="D37" s="117"/>
      <c r="E37" s="117"/>
      <c r="G37" s="133" t="s">
        <v>60</v>
      </c>
      <c r="H37" s="124"/>
      <c r="I37" s="124"/>
      <c r="J37" s="124"/>
      <c r="K37" s="125"/>
      <c r="L37" s="126"/>
    </row>
    <row r="38" spans="2:12" ht="12.75">
      <c r="B38" s="119"/>
      <c r="C38" s="91"/>
      <c r="E38" s="120"/>
      <c r="F38" s="121" t="s">
        <v>80</v>
      </c>
      <c r="G38" s="123"/>
      <c r="H38" s="124"/>
      <c r="I38" s="124"/>
      <c r="J38" s="124"/>
      <c r="K38" s="125"/>
      <c r="L38" s="126"/>
    </row>
    <row r="39" spans="1:12" ht="12.75">
      <c r="A39" s="115">
        <v>8</v>
      </c>
      <c r="B39" s="116"/>
      <c r="C39" s="121" t="s">
        <v>80</v>
      </c>
      <c r="D39" s="117"/>
      <c r="E39" s="122"/>
      <c r="F39" s="118" t="s">
        <v>60</v>
      </c>
      <c r="G39" s="124"/>
      <c r="H39" s="124"/>
      <c r="I39" s="124"/>
      <c r="J39" s="124"/>
      <c r="K39" s="125"/>
      <c r="L39" s="126"/>
    </row>
    <row r="40" spans="2:12" ht="12.75">
      <c r="B40" s="114"/>
      <c r="F40" s="82"/>
      <c r="G40" s="124"/>
      <c r="H40" s="124"/>
      <c r="I40" s="124"/>
      <c r="J40" s="124"/>
      <c r="K40" s="125"/>
      <c r="L40" s="126"/>
    </row>
    <row r="41" spans="2:12" ht="12.75">
      <c r="B41" s="114"/>
      <c r="G41" s="124"/>
      <c r="H41" s="124"/>
      <c r="I41" s="124"/>
      <c r="J41" s="124"/>
      <c r="K41" s="125"/>
      <c r="L41" s="126"/>
    </row>
    <row r="42" spans="2:12" ht="12.75">
      <c r="B42" s="114"/>
      <c r="G42" s="82"/>
      <c r="H42" s="124"/>
      <c r="I42" s="124"/>
      <c r="J42" s="124"/>
      <c r="K42" s="125"/>
      <c r="L42" s="126"/>
    </row>
    <row r="43" spans="2:12" ht="12.75">
      <c r="B43" s="114"/>
      <c r="G43" s="131"/>
      <c r="H43" s="124"/>
      <c r="I43" s="124"/>
      <c r="J43" s="124"/>
      <c r="K43" s="125"/>
      <c r="L43" s="126"/>
    </row>
    <row r="44" spans="2:12" ht="12.75">
      <c r="B44" s="114"/>
      <c r="F44" s="82"/>
      <c r="G44" s="124"/>
      <c r="H44" s="124"/>
      <c r="I44" s="124"/>
      <c r="J44" s="124"/>
      <c r="K44" s="125"/>
      <c r="L44" s="126"/>
    </row>
    <row r="45" spans="2:12" ht="12.75">
      <c r="B45" s="114"/>
      <c r="G45" s="131"/>
      <c r="H45" s="131"/>
      <c r="I45" s="131"/>
      <c r="J45" s="124"/>
      <c r="K45" s="125"/>
      <c r="L45" s="126"/>
    </row>
    <row r="46" spans="2:12" ht="12.75">
      <c r="B46" s="114"/>
      <c r="G46" s="131"/>
      <c r="H46" s="82"/>
      <c r="I46" s="131"/>
      <c r="J46" s="124"/>
      <c r="K46" s="125"/>
      <c r="L46" s="126"/>
    </row>
    <row r="47" spans="2:12" ht="12.75">
      <c r="B47" s="114"/>
      <c r="G47" s="131"/>
      <c r="H47" s="131"/>
      <c r="I47" s="131"/>
      <c r="J47" s="124"/>
      <c r="K47" s="125"/>
      <c r="L47" s="126"/>
    </row>
    <row r="48" spans="2:12" ht="12.75">
      <c r="B48" s="114"/>
      <c r="F48" s="82"/>
      <c r="G48" s="131"/>
      <c r="H48" s="131"/>
      <c r="I48" s="131"/>
      <c r="J48" s="124"/>
      <c r="K48" s="125"/>
      <c r="L48" s="126"/>
    </row>
    <row r="49" spans="2:12" ht="12.75">
      <c r="B49" s="114"/>
      <c r="C49" s="124"/>
      <c r="G49" s="124"/>
      <c r="H49" s="124"/>
      <c r="I49" s="124"/>
      <c r="J49" s="124"/>
      <c r="K49" s="125"/>
      <c r="L49" s="126"/>
    </row>
    <row r="50" spans="2:12" ht="12.75">
      <c r="B50" s="114"/>
      <c r="G50" s="82"/>
      <c r="H50" s="124"/>
      <c r="I50" s="124"/>
      <c r="J50" s="124"/>
      <c r="K50" s="125"/>
      <c r="L50" s="126"/>
    </row>
    <row r="51" spans="2:12" ht="12.75">
      <c r="B51" s="114"/>
      <c r="G51" s="131"/>
      <c r="H51" s="124"/>
      <c r="I51" s="124"/>
      <c r="J51" s="124"/>
      <c r="K51" s="125"/>
      <c r="L51" s="126"/>
    </row>
    <row r="52" spans="2:12" ht="12.75">
      <c r="B52" s="114"/>
      <c r="F52" s="82"/>
      <c r="H52" s="124"/>
      <c r="I52" s="124"/>
      <c r="J52" s="124"/>
      <c r="K52" s="125"/>
      <c r="L52" s="126"/>
    </row>
    <row r="53" ht="12.75">
      <c r="B53" s="114"/>
    </row>
  </sheetData>
  <mergeCells count="6">
    <mergeCell ref="H33:I33"/>
    <mergeCell ref="I4:J4"/>
    <mergeCell ref="H14:I14"/>
    <mergeCell ref="H15:I15"/>
    <mergeCell ref="J23:K23"/>
    <mergeCell ref="H32:I32"/>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CDDDB-F491-4DC2-9EDD-1345231262CE}">
  <dimension ref="A1:IU213"/>
  <sheetViews>
    <sheetView showGridLines="0" showZeros="0" zoomScale="50" zoomScaleNormal="50" workbookViewId="0" topLeftCell="A10">
      <selection activeCell="AK18" sqref="AK18"/>
    </sheetView>
  </sheetViews>
  <sheetFormatPr defaultColWidth="15.28125" defaultRowHeight="12.75"/>
  <cols>
    <col min="1" max="1" width="7.57421875" style="74" customWidth="1"/>
    <col min="2" max="2" width="5.57421875" style="74" customWidth="1"/>
    <col min="3" max="3" width="13.7109375" style="74" customWidth="1"/>
    <col min="4" max="4" width="47.57421875" style="74" customWidth="1"/>
    <col min="5" max="5" width="31.140625" style="74" customWidth="1"/>
    <col min="6" max="6" width="19.28125" style="74" customWidth="1"/>
    <col min="7" max="10" width="18.57421875" style="74" customWidth="1"/>
    <col min="11" max="11" width="14.28125" style="74" customWidth="1"/>
    <col min="12" max="12" width="16.00390625" style="74" customWidth="1"/>
    <col min="13" max="13" width="5.00390625" style="75"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317" t="s">
        <v>0</v>
      </c>
      <c r="I1" s="317"/>
      <c r="J1" s="317"/>
      <c r="K1" s="317"/>
      <c r="L1" s="317"/>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18"/>
      <c r="I2" s="7" t="s">
        <v>1</v>
      </c>
      <c r="J2" s="7"/>
      <c r="K2" s="8">
        <v>2</v>
      </c>
      <c r="L2" s="9"/>
      <c r="N2" s="3"/>
      <c r="O2" s="10" t="str">
        <f>'[3]vnos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18"/>
      <c r="I3" s="12" t="s">
        <v>2</v>
      </c>
      <c r="J3" s="12"/>
      <c r="K3" s="13">
        <f>'[3]vnos podatkov'!$A$8</f>
        <v>0</v>
      </c>
      <c r="L3" s="139"/>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19" t="s">
        <v>3</v>
      </c>
      <c r="D4" s="319"/>
      <c r="E4" s="320" t="str">
        <f>'[3]vnos podatkov'!$C$10</f>
        <v>TK KRKA OTOČEC</v>
      </c>
      <c r="F4" s="320" t="str">
        <f>'[3]vnos podatkov'!$C$10</f>
        <v>TK KRKA OTOČEC</v>
      </c>
      <c r="G4" s="321" t="str">
        <f>'[3]vnos podatkov'!$C$10</f>
        <v>TK KRKA OTOČEC</v>
      </c>
      <c r="H4" s="321" t="str">
        <f>'[3]vnos podatkov'!$C$10</f>
        <v>TK KRKA OTOČEC</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19" t="s">
        <v>5</v>
      </c>
      <c r="D5" s="319"/>
      <c r="E5" s="320" t="str">
        <f>'[3]vnos podatkov'!$A$6</f>
        <v>OP 8-11 - MIDI TENIS</v>
      </c>
      <c r="F5" s="320"/>
      <c r="G5" s="321"/>
      <c r="H5" s="321"/>
      <c r="I5" s="322" t="s">
        <v>50</v>
      </c>
      <c r="J5" s="322"/>
      <c r="K5" s="21"/>
      <c r="L5" s="140"/>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67.5" customHeight="1" thickBot="1">
      <c r="A7" s="1"/>
      <c r="B7" s="329" t="s">
        <v>51</v>
      </c>
      <c r="C7" s="330"/>
      <c r="D7" s="331"/>
      <c r="E7" s="24"/>
      <c r="F7" s="25"/>
      <c r="G7" s="309"/>
      <c r="H7" s="309"/>
      <c r="I7" s="309"/>
      <c r="J7" s="309"/>
      <c r="K7" s="310" t="s">
        <v>8</v>
      </c>
      <c r="L7" s="310" t="s">
        <v>9</v>
      </c>
      <c r="M7" s="75"/>
      <c r="N7" s="28"/>
      <c r="O7" s="314" t="s">
        <v>10</v>
      </c>
      <c r="P7" s="315"/>
      <c r="Q7" s="315"/>
      <c r="R7" s="315"/>
      <c r="S7" s="316"/>
      <c r="T7" s="141"/>
      <c r="U7" s="141"/>
      <c r="V7" s="141"/>
      <c r="W7" s="141"/>
      <c r="X7" s="141"/>
      <c r="Y7" s="141"/>
      <c r="Z7" s="141"/>
      <c r="AA7" s="141"/>
      <c r="AB7" s="141"/>
      <c r="AC7" s="141"/>
      <c r="AD7" s="141"/>
      <c r="AE7" s="141"/>
      <c r="AF7" s="141"/>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11</v>
      </c>
      <c r="D8" s="30" t="s">
        <v>12</v>
      </c>
      <c r="E8" s="30" t="s">
        <v>13</v>
      </c>
      <c r="F8" s="30" t="s">
        <v>14</v>
      </c>
      <c r="G8" s="309"/>
      <c r="H8" s="309"/>
      <c r="I8" s="309"/>
      <c r="J8" s="309"/>
      <c r="K8" s="310"/>
      <c r="L8" s="310"/>
      <c r="M8" s="75"/>
      <c r="N8" s="32"/>
      <c r="O8" s="33" t="s">
        <v>11</v>
      </c>
      <c r="P8" s="33" t="s">
        <v>12</v>
      </c>
      <c r="Q8" s="33" t="s">
        <v>13</v>
      </c>
      <c r="R8" s="33" t="s">
        <v>14</v>
      </c>
      <c r="S8" s="34"/>
      <c r="T8" s="34"/>
      <c r="U8" s="34"/>
      <c r="V8" s="34"/>
      <c r="W8" s="142"/>
      <c r="X8" s="33" t="s">
        <v>11</v>
      </c>
      <c r="Y8" s="33" t="s">
        <v>12</v>
      </c>
      <c r="Z8" s="33" t="s">
        <v>13</v>
      </c>
      <c r="AA8" s="33" t="s">
        <v>14</v>
      </c>
      <c r="AB8" s="142"/>
      <c r="AC8" s="142"/>
      <c r="AD8" s="142"/>
      <c r="AE8" s="142"/>
      <c r="AF8" s="35" t="s">
        <v>15</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69" customHeight="1">
      <c r="A9" s="37">
        <v>4</v>
      </c>
      <c r="B9" s="38">
        <v>1</v>
      </c>
      <c r="C9" s="39" t="str">
        <f>UPPER(IF($A9="","",VLOOKUP($A9,'[3]ž round robin žrebna lista'!$A$7:$R$128,2)))</f>
        <v/>
      </c>
      <c r="D9" s="40" t="str">
        <f>UPPER(IF($A9="","",VLOOKUP($A9,'[3]ž round robin žrebna lista'!$A$7:$R$128,3)))</f>
        <v>LOVŠIN</v>
      </c>
      <c r="E9" s="40" t="str">
        <f>PROPER(IF($A9="","",VLOOKUP($A9,'[3]ž round robin žrebna lista'!$A$7:$R$128,4)))</f>
        <v>Ajda</v>
      </c>
      <c r="F9" s="41" t="str">
        <f>UPPER(IF($A9="","",VLOOKUP($A9,'[3]ž round robin žrebna lista'!$A$7:$R$128,5)))</f>
        <v/>
      </c>
      <c r="G9" s="42"/>
      <c r="H9" s="148"/>
      <c r="I9" s="43" t="s">
        <v>56</v>
      </c>
      <c r="J9" s="43" t="s">
        <v>56</v>
      </c>
      <c r="K9" s="44">
        <v>2</v>
      </c>
      <c r="L9" s="44">
        <v>1</v>
      </c>
      <c r="M9" s="75">
        <f>IF($A9="","",VLOOKUP($A9,'[3]ž round robin žrebna lista'!$A$7:$R$128,14))</f>
        <v>0</v>
      </c>
      <c r="N9" s="4">
        <v>1</v>
      </c>
      <c r="O9" s="46" t="str">
        <f>UPPER(IF($A9="","",VLOOKUP($A9,'[3]ž round robin žrebna lista'!$A$7:$R$128,2)))</f>
        <v/>
      </c>
      <c r="P9" s="46" t="str">
        <f>UPPER(IF($A9="","",VLOOKUP($A9,'[3]ž round robin žrebna lista'!$A$7:$R$128,3)))</f>
        <v>LOVŠIN</v>
      </c>
      <c r="Q9" s="46" t="str">
        <f>PROPER(IF($A9="","",VLOOKUP($A9,'[3]ž round robin žrebna lista'!$A$7:$R$128,4)))</f>
        <v>Ajda</v>
      </c>
      <c r="R9" s="46" t="str">
        <f>UPPER(IF($A9="","",VLOOKUP($A9,'[3]ž round robin žrebna lista'!$A$7:$R$128,5)))</f>
        <v/>
      </c>
      <c r="S9" s="143"/>
      <c r="T9" s="48"/>
      <c r="U9" s="48"/>
      <c r="V9" s="48"/>
      <c r="W9" s="4">
        <v>1</v>
      </c>
      <c r="X9" s="46" t="str">
        <f>UPPER(IF($A9="","",VLOOKUP($A9,'[3]ž round robin žrebna lista'!$A$7:$R$128,2)))</f>
        <v/>
      </c>
      <c r="Y9" s="46" t="str">
        <f>UPPER(IF($A9="","",VLOOKUP($A9,'[3]ž round robin žrebna lista'!$A$7:$R$128,3)))</f>
        <v>LOVŠIN</v>
      </c>
      <c r="Z9" s="46" t="str">
        <f>PROPER(IF($A9="","",VLOOKUP($A9,'[3]ž round robin žrebna lista'!$A$7:$R$128,4)))</f>
        <v>Ajda</v>
      </c>
      <c r="AA9" s="46" t="str">
        <f>UPPER(IF($A9="","",VLOOKUP($A9,'[3]ž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7">
        <v>1</v>
      </c>
      <c r="B10" s="38">
        <v>2</v>
      </c>
      <c r="C10" s="39" t="str">
        <f>UPPER(IF($A10="","",VLOOKUP($A10,'[3]ž round robin žrebna lista'!$A$7:$R$128,2)))</f>
        <v/>
      </c>
      <c r="D10" s="40" t="str">
        <f>UPPER(IF($A10="","",VLOOKUP($A10,'[3]ž round robin žrebna lista'!$A$7:$R$128,3)))</f>
        <v>BAJREKTAREVIĆ</v>
      </c>
      <c r="E10" s="40" t="str">
        <f>PROPER(IF($A10="","",VLOOKUP($A10,'[3]ž round robin žrebna lista'!$A$7:$R$128,4)))</f>
        <v>Sara</v>
      </c>
      <c r="F10" s="147" t="str">
        <f>UPPER(IF($A10="","",VLOOKUP($A10,'[3]ž round robin žrebna lista'!$A$7:$R$128,5)))</f>
        <v/>
      </c>
      <c r="G10" s="148"/>
      <c r="H10" s="149"/>
      <c r="I10" s="148"/>
      <c r="J10" s="148"/>
      <c r="K10" s="150"/>
      <c r="L10" s="150"/>
      <c r="M10" s="75">
        <f>IF($A10="","",VLOOKUP($A10,'[3]ž round robin žrebna lista'!$A$7:$R$128,14))</f>
        <v>0</v>
      </c>
      <c r="N10" s="4">
        <v>2</v>
      </c>
      <c r="O10" s="46" t="str">
        <f>UPPER(IF($A10="","",VLOOKUP($A10,'[3]ž round robin žrebna lista'!$A$7:$R$128,2)))</f>
        <v/>
      </c>
      <c r="P10" s="46" t="str">
        <f>UPPER(IF($A10="","",VLOOKUP($A10,'[3]ž round robin žrebna lista'!$A$7:$R$128,3)))</f>
        <v>BAJREKTAREVIĆ</v>
      </c>
      <c r="Q10" s="46" t="str">
        <f>PROPER(IF($A10="","",VLOOKUP($A10,'[3]ž round robin žrebna lista'!$A$7:$R$128,4)))</f>
        <v>Sara</v>
      </c>
      <c r="R10" s="46" t="str">
        <f>UPPER(IF($A10="","",VLOOKUP($A10,'[3]ž round robin žrebna lista'!$A$7:$R$128,5)))</f>
        <v/>
      </c>
      <c r="S10" s="48"/>
      <c r="T10" s="143"/>
      <c r="U10" s="48"/>
      <c r="V10" s="48"/>
      <c r="W10" s="4">
        <v>2</v>
      </c>
      <c r="X10" s="46" t="str">
        <f>UPPER(IF($A10="","",VLOOKUP($A10,'[3]ž round robin žrebna lista'!$A$7:$R$128,2)))</f>
        <v/>
      </c>
      <c r="Y10" s="46" t="str">
        <f>UPPER(IF($A10="","",VLOOKUP($A10,'[3]ž round robin žrebna lista'!$A$7:$R$128,3)))</f>
        <v>BAJREKTAREVIĆ</v>
      </c>
      <c r="Z10" s="46" t="str">
        <f>PROPER(IF($A10="","",VLOOKUP($A10,'[3]ž round robin žrebna lista'!$A$7:$R$128,4)))</f>
        <v>Sara</v>
      </c>
      <c r="AA10" s="46" t="str">
        <f>UPPER(IF($A10="","",VLOOKUP($A10,'[3]ž round robin žrebna lista'!$A$7:$R$128,5)))</f>
        <v/>
      </c>
      <c r="AB10" s="48" t="str">
        <f>IF(S10="","",IF(S10="1bb","1bb",IF(S10="2bb","2bb",IF(S10=1,0,M9))))</f>
        <v/>
      </c>
      <c r="AC10" s="47"/>
      <c r="AD10" s="48" t="str">
        <f>IF(U10="","",IF(U10="2bb","2bb",IF(U10="3bb","3bb",IF(U10=2,M11,0))))</f>
        <v/>
      </c>
      <c r="AE10" s="48" t="str">
        <f>IF(V10="","",IF(V10="2bb","2bb",IF(V10="4bb","4bb",IF(V10=2,M12,0))))</f>
        <v/>
      </c>
      <c r="AF10" s="49">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7">
        <v>5</v>
      </c>
      <c r="B11" s="50">
        <v>3</v>
      </c>
      <c r="C11" s="39" t="str">
        <f>UPPER(IF($A11="","",VLOOKUP($A11,'[3]ž round robin žrebna lista'!$A$7:$R$128,2)))</f>
        <v/>
      </c>
      <c r="D11" s="40" t="str">
        <f>UPPER(IF($A11="","",VLOOKUP($A11,'[3]ž round robin žrebna lista'!$A$7:$R$128,3)))</f>
        <v>MARINCIC MOZE</v>
      </c>
      <c r="E11" s="40" t="str">
        <f>PROPER(IF($A11="","",VLOOKUP($A11,'[3]ž round robin žrebna lista'!$A$7:$R$128,4)))</f>
        <v>Mila</v>
      </c>
      <c r="F11" s="41" t="str">
        <f>UPPER(IF($A11="","",VLOOKUP($A11,'[3]ž round robin žrebna lista'!$A$7:$R$128,5)))</f>
        <v/>
      </c>
      <c r="G11" s="43" t="s">
        <v>58</v>
      </c>
      <c r="H11" s="148"/>
      <c r="I11" s="42"/>
      <c r="J11" s="43" t="s">
        <v>56</v>
      </c>
      <c r="K11" s="44">
        <v>1</v>
      </c>
      <c r="L11" s="44">
        <v>2</v>
      </c>
      <c r="M11" s="75">
        <f>IF($A11="","",VLOOKUP($A11,'[3]ž round robin žrebna lista'!$A$7:$R$128,14))</f>
        <v>0</v>
      </c>
      <c r="N11" s="4">
        <v>3</v>
      </c>
      <c r="O11" s="46" t="str">
        <f>UPPER(IF($A11="","",VLOOKUP($A11,'[3]ž round robin žrebna lista'!$A$7:$R$128,2)))</f>
        <v/>
      </c>
      <c r="P11" s="46" t="str">
        <f>UPPER(IF($A11="","",VLOOKUP($A11,'[3]ž round robin žrebna lista'!$A$7:$R$128,3)))</f>
        <v>MARINCIC MOZE</v>
      </c>
      <c r="Q11" s="46" t="str">
        <f>PROPER(IF($A11="","",VLOOKUP($A11,'[3]ž round robin žrebna lista'!$A$7:$R$128,4)))</f>
        <v>Mila</v>
      </c>
      <c r="R11" s="46" t="str">
        <f>UPPER(IF($A11="","",VLOOKUP($A11,'[3]ž round robin žrebna lista'!$A$7:$R$128,5)))</f>
        <v/>
      </c>
      <c r="S11" s="48"/>
      <c r="T11" s="48"/>
      <c r="U11" s="143"/>
      <c r="V11" s="48"/>
      <c r="W11" s="4">
        <v>3</v>
      </c>
      <c r="X11" s="46" t="str">
        <f>UPPER(IF($A11="","",VLOOKUP($A11,'[3]ž round robin žrebna lista'!$A$7:$R$128,2)))</f>
        <v/>
      </c>
      <c r="Y11" s="46" t="str">
        <f>UPPER(IF($A11="","",VLOOKUP($A11,'[3]ž round robin žrebna lista'!$A$7:$R$128,3)))</f>
        <v>MARINCIC MOZE</v>
      </c>
      <c r="Z11" s="46" t="str">
        <f>PROPER(IF($A11="","",VLOOKUP($A11,'[3]ž round robin žrebna lista'!$A$7:$R$128,4)))</f>
        <v>Mila</v>
      </c>
      <c r="AA11" s="46" t="str">
        <f>UPPER(IF($A11="","",VLOOKUP($A11,'[3]ž round robin žrebna lista'!$A$7:$R$128,5)))</f>
        <v/>
      </c>
      <c r="AB11" s="48" t="str">
        <f>IF(S11="","",IF(S11="1bb","1bb",IF(S11="3bb","3bb",IF(S11=1,0,M9))))</f>
        <v/>
      </c>
      <c r="AC11" s="48" t="str">
        <f>IF(T11="","",IF(T11="2bb","2bb",IF(T11="3bb","3bb",IF(T11=2,0,M10))))</f>
        <v/>
      </c>
      <c r="AD11" s="47"/>
      <c r="AE11" s="48" t="str">
        <f>IF(V11="","",IF(V11="3bb","3bb",IF(V11="4bb","4bb",IF(V11=3,M12,0))))</f>
        <v/>
      </c>
      <c r="AF11" s="49">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7">
        <v>6</v>
      </c>
      <c r="B12" s="38">
        <v>4</v>
      </c>
      <c r="C12" s="39" t="str">
        <f>UPPER(IF($A12="","",VLOOKUP($A12,'[3]ž round robin žrebna lista'!$A$7:$R$128,2)))</f>
        <v/>
      </c>
      <c r="D12" s="40" t="str">
        <f>UPPER(IF($A12="","",VLOOKUP($A12,'[3]ž round robin žrebna lista'!$A$7:$R$128,3)))</f>
        <v>OLUP</v>
      </c>
      <c r="E12" s="40" t="str">
        <f>PROPER(IF($A12="","",VLOOKUP($A12,'[3]ž round robin žrebna lista'!$A$7:$R$128,4)))</f>
        <v>Zoja</v>
      </c>
      <c r="F12" s="41" t="str">
        <f>UPPER(IF($A12="","",VLOOKUP($A12,'[3]ž round robin žrebna lista'!$A$7:$R$128,5)))</f>
        <v/>
      </c>
      <c r="G12" s="43" t="s">
        <v>58</v>
      </c>
      <c r="H12" s="148"/>
      <c r="I12" s="43" t="s">
        <v>58</v>
      </c>
      <c r="J12" s="42"/>
      <c r="K12" s="44"/>
      <c r="L12" s="44">
        <v>3</v>
      </c>
      <c r="M12" s="75">
        <f>IF($A12="","",VLOOKUP($A12,'[3]ž round robin žrebna lista'!$A$7:$R$128,14))</f>
        <v>0</v>
      </c>
      <c r="N12" s="4">
        <v>4</v>
      </c>
      <c r="O12" s="46" t="str">
        <f>UPPER(IF($A12="","",VLOOKUP($A12,'[3]ž round robin žrebna lista'!$A$7:$R$128,2)))</f>
        <v/>
      </c>
      <c r="P12" s="46" t="str">
        <f>UPPER(IF($A12="","",VLOOKUP($A12,'[3]ž round robin žrebna lista'!$A$7:$R$128,3)))</f>
        <v>OLUP</v>
      </c>
      <c r="Q12" s="46" t="str">
        <f>PROPER(IF($A12="","",VLOOKUP($A12,'[3]ž round robin žrebna lista'!$A$7:$R$128,4)))</f>
        <v>Zoja</v>
      </c>
      <c r="R12" s="46" t="str">
        <f>UPPER(IF($A12="","",VLOOKUP($A12,'[3]ž round robin žrebna lista'!$A$7:$R$128,5)))</f>
        <v/>
      </c>
      <c r="S12" s="48"/>
      <c r="T12" s="48"/>
      <c r="U12" s="48"/>
      <c r="V12" s="143"/>
      <c r="W12" s="4">
        <v>4</v>
      </c>
      <c r="X12" s="46" t="str">
        <f>UPPER(IF($A12="","",VLOOKUP($A12,'[3]ž round robin žrebna lista'!$A$7:$R$128,2)))</f>
        <v/>
      </c>
      <c r="Y12" s="46" t="str">
        <f>UPPER(IF($A12="","",VLOOKUP($A12,'[3]ž round robin žrebna lista'!$A$7:$R$128,3)))</f>
        <v>OLUP</v>
      </c>
      <c r="Z12" s="46" t="str">
        <f>PROPER(IF($A12="","",VLOOKUP($A12,'[3]ž round robin žrebna lista'!$A$7:$R$128,4)))</f>
        <v>Zoja</v>
      </c>
      <c r="AA12" s="46" t="str">
        <f>UPPER(IF($A12="","",VLOOKUP($A12,'[3]ž round robin žrebna lista'!$A$7:$R$128,5)))</f>
        <v/>
      </c>
      <c r="AB12" s="48" t="str">
        <f>IF(S12="","",IF(S12="1bb","1bb",IF(S12="4bb","4bb",IF(S12=1,0,M9))))</f>
        <v/>
      </c>
      <c r="AC12" s="48" t="str">
        <f>IF(T12="","",IF(T12="2bb","2bb",IF(T12="4bb","4bb",IF(T12=2,0,M10))))</f>
        <v/>
      </c>
      <c r="AD12" s="48" t="str">
        <f>IF(U12="","",IF(U12="3bb","3bb",IF(U12="4bb","4bb",IF(U12=3,0,M11))))</f>
        <v/>
      </c>
      <c r="AE12" s="47"/>
      <c r="AF12" s="49">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1"/>
      <c r="B13" s="52"/>
      <c r="C13" s="53"/>
      <c r="D13" s="54"/>
      <c r="E13" s="54"/>
      <c r="F13" s="55"/>
      <c r="G13" s="56"/>
      <c r="H13" s="56"/>
      <c r="I13" s="56"/>
      <c r="J13" s="57"/>
      <c r="K13" s="58"/>
      <c r="L13" s="58"/>
      <c r="N13" s="4"/>
      <c r="O13" s="11"/>
      <c r="P13" s="11"/>
      <c r="Q13" s="11"/>
      <c r="R13" s="11"/>
      <c r="S13" s="34"/>
      <c r="T13" s="34"/>
      <c r="U13" s="34"/>
      <c r="V13" s="144"/>
      <c r="W13" s="4"/>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329" t="s">
        <v>52</v>
      </c>
      <c r="C14" s="330"/>
      <c r="D14" s="331"/>
      <c r="E14" s="24"/>
      <c r="F14" s="25"/>
      <c r="G14" s="309"/>
      <c r="H14" s="309"/>
      <c r="I14" s="309"/>
      <c r="J14" s="309"/>
      <c r="K14" s="310" t="s">
        <v>8</v>
      </c>
      <c r="L14" s="310"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11</v>
      </c>
      <c r="D15" s="30" t="s">
        <v>12</v>
      </c>
      <c r="E15" s="60" t="s">
        <v>13</v>
      </c>
      <c r="F15" s="30" t="s">
        <v>14</v>
      </c>
      <c r="G15" s="309"/>
      <c r="H15" s="309"/>
      <c r="I15" s="309"/>
      <c r="J15" s="309"/>
      <c r="K15" s="310"/>
      <c r="L15" s="310"/>
      <c r="M15" s="75"/>
      <c r="N15" s="32"/>
      <c r="O15" s="33" t="s">
        <v>11</v>
      </c>
      <c r="P15" s="33" t="s">
        <v>12</v>
      </c>
      <c r="Q15" s="33" t="s">
        <v>13</v>
      </c>
      <c r="R15" s="33" t="s">
        <v>14</v>
      </c>
      <c r="S15" s="34"/>
      <c r="T15" s="32"/>
      <c r="U15" s="32"/>
      <c r="V15" s="32"/>
      <c r="W15" s="32"/>
      <c r="X15" s="33" t="s">
        <v>11</v>
      </c>
      <c r="Y15" s="33" t="s">
        <v>12</v>
      </c>
      <c r="Z15" s="33" t="s">
        <v>13</v>
      </c>
      <c r="AA15" s="33" t="s">
        <v>14</v>
      </c>
      <c r="AB15" s="142"/>
      <c r="AC15" s="142"/>
      <c r="AD15" s="142"/>
      <c r="AE15" s="142"/>
      <c r="AF15" s="35" t="s">
        <v>15</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69" customHeight="1">
      <c r="A16" s="37">
        <v>2</v>
      </c>
      <c r="B16" s="38">
        <v>1</v>
      </c>
      <c r="C16" s="39" t="str">
        <f>UPPER(IF($A16="","",VLOOKUP($A16,'[3]ž round robin žrebna lista'!$A$7:$R$128,2)))</f>
        <v/>
      </c>
      <c r="D16" s="40" t="str">
        <f>UPPER(IF($A16="","",VLOOKUP($A16,'[3]ž round robin žrebna lista'!$A$7:$R$128,3)))</f>
        <v>BODIROŽA</v>
      </c>
      <c r="E16" s="40" t="str">
        <f>PROPER(IF($A16="","",VLOOKUP($A16,'[3]ž round robin žrebna lista'!$A$7:$R$128,4)))</f>
        <v>Lana</v>
      </c>
      <c r="F16" s="41" t="str">
        <f>UPPER(IF($A16="","",VLOOKUP($A16,'[3]ž round robin žrebna lista'!$A$7:$R$128,5)))</f>
        <v/>
      </c>
      <c r="G16" s="42"/>
      <c r="H16" s="43" t="s">
        <v>60</v>
      </c>
      <c r="I16" s="43" t="s">
        <v>56</v>
      </c>
      <c r="J16" s="43"/>
      <c r="K16" s="44">
        <v>2</v>
      </c>
      <c r="L16" s="44">
        <v>1</v>
      </c>
      <c r="M16" s="75">
        <f>IF($A16="","",VLOOKUP($A16,'[3]ž round robin žrebna lista'!$A$7:$R$128,14))</f>
        <v>0</v>
      </c>
      <c r="N16" s="4">
        <v>1</v>
      </c>
      <c r="O16" s="46" t="str">
        <f>UPPER(IF($A16="","",VLOOKUP($A16,'[3]ž round robin žrebna lista'!$A$7:$R$128,2)))</f>
        <v/>
      </c>
      <c r="P16" s="46" t="str">
        <f>UPPER(IF($A16="","",VLOOKUP($A16,'[3]ž round robin žrebna lista'!$A$7:$R$128,3)))</f>
        <v>BODIROŽA</v>
      </c>
      <c r="Q16" s="46" t="str">
        <f>PROPER(IF($A16="","",VLOOKUP($A16,'[3]ž round robin žrebna lista'!$A$7:$R$128,4)))</f>
        <v>Lana</v>
      </c>
      <c r="R16" s="46" t="str">
        <f>UPPER(IF($A16="","",VLOOKUP($A16,'[3]ž round robin žrebna lista'!$A$7:$R$128,5)))</f>
        <v/>
      </c>
      <c r="S16" s="143"/>
      <c r="T16" s="48"/>
      <c r="U16" s="48"/>
      <c r="V16" s="48"/>
      <c r="W16" s="4">
        <v>1</v>
      </c>
      <c r="X16" s="46" t="str">
        <f>UPPER(IF($A16="","",VLOOKUP($A16,'[3]ž round robin žrebna lista'!$A$7:$R$128,2)))</f>
        <v/>
      </c>
      <c r="Y16" s="46" t="str">
        <f>UPPER(IF($A16="","",VLOOKUP($A16,'[3]ž round robin žrebna lista'!$A$7:$R$128,3)))</f>
        <v>BODIROŽA</v>
      </c>
      <c r="Z16" s="46" t="str">
        <f>PROPER(IF($A16="","",VLOOKUP($A16,'[3]ž round robin žrebna lista'!$A$7:$R$128,4)))</f>
        <v>Lana</v>
      </c>
      <c r="AA16" s="46" t="str">
        <f>UPPER(IF($A16="","",VLOOKUP($A16,'[3]ž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7">
        <v>3</v>
      </c>
      <c r="B17" s="38">
        <v>2</v>
      </c>
      <c r="C17" s="39" t="str">
        <f>UPPER(IF($A17="","",VLOOKUP($A17,'[3]ž round robin žrebna lista'!$A$7:$R$128,2)))</f>
        <v/>
      </c>
      <c r="D17" s="40" t="str">
        <f>UPPER(IF($A17="","",VLOOKUP($A17,'[3]ž round robin žrebna lista'!$A$7:$R$128,3)))</f>
        <v>HOČEVAR</v>
      </c>
      <c r="E17" s="40" t="str">
        <f>PROPER(IF($A17="","",VLOOKUP($A17,'[3]ž round robin žrebna lista'!$A$7:$R$128,4)))</f>
        <v>Ela</v>
      </c>
      <c r="F17" s="41" t="str">
        <f>UPPER(IF($A17="","",VLOOKUP($A17,'[3]ž round robin žrebna lista'!$A$7:$R$128,5)))</f>
        <v/>
      </c>
      <c r="G17" s="43" t="s">
        <v>59</v>
      </c>
      <c r="H17" s="42"/>
      <c r="I17" s="43" t="s">
        <v>58</v>
      </c>
      <c r="J17" s="43"/>
      <c r="K17" s="44"/>
      <c r="L17" s="44">
        <v>3</v>
      </c>
      <c r="M17" s="75">
        <f>IF($A17="","",VLOOKUP($A17,'[3]ž round robin žrebna lista'!$A$7:$R$128,14))</f>
        <v>0</v>
      </c>
      <c r="N17" s="4">
        <v>2</v>
      </c>
      <c r="O17" s="46" t="str">
        <f>UPPER(IF($A17="","",VLOOKUP($A17,'[3]ž round robin žrebna lista'!$A$7:$R$128,2)))</f>
        <v/>
      </c>
      <c r="P17" s="46" t="str">
        <f>UPPER(IF($A17="","",VLOOKUP($A17,'[3]ž round robin žrebna lista'!$A$7:$R$128,3)))</f>
        <v>HOČEVAR</v>
      </c>
      <c r="Q17" s="46" t="str">
        <f>PROPER(IF($A17="","",VLOOKUP($A17,'[3]ž round robin žrebna lista'!$A$7:$R$128,4)))</f>
        <v>Ela</v>
      </c>
      <c r="R17" s="46" t="str">
        <f>UPPER(IF($A17="","",VLOOKUP($A17,'[3]ž round robin žrebna lista'!$A$7:$R$128,5)))</f>
        <v/>
      </c>
      <c r="S17" s="48"/>
      <c r="T17" s="143"/>
      <c r="U17" s="48"/>
      <c r="V17" s="48"/>
      <c r="W17" s="4">
        <v>2</v>
      </c>
      <c r="X17" s="46" t="str">
        <f>UPPER(IF($A17="","",VLOOKUP($A17,'[3]ž round robin žrebna lista'!$A$7:$R$128,2)))</f>
        <v/>
      </c>
      <c r="Y17" s="46" t="str">
        <f>UPPER(IF($A17="","",VLOOKUP($A17,'[3]ž round robin žrebna lista'!$A$7:$R$128,3)))</f>
        <v>HOČEVAR</v>
      </c>
      <c r="Z17" s="46" t="str">
        <f>PROPER(IF($A17="","",VLOOKUP($A17,'[3]ž round robin žrebna lista'!$A$7:$R$128,4)))</f>
        <v>Ela</v>
      </c>
      <c r="AA17" s="46" t="str">
        <f>UPPER(IF($A17="","",VLOOKUP($A17,'[3]ž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7">
        <v>7</v>
      </c>
      <c r="B18" s="38">
        <v>3</v>
      </c>
      <c r="C18" s="39" t="str">
        <f>UPPER(IF($A18="","",VLOOKUP($A18,'[3]ž round robin žrebna lista'!$A$7:$R$128,2)))</f>
        <v/>
      </c>
      <c r="D18" s="40" t="str">
        <f>UPPER(IF($A18="","",VLOOKUP($A18,'[3]ž round robin žrebna lista'!$A$7:$R$128,3)))</f>
        <v>SAVICIC</v>
      </c>
      <c r="E18" s="40" t="str">
        <f>PROPER(IF($A18="","",VLOOKUP($A18,'[3]ž round robin žrebna lista'!$A$7:$R$128,4)))</f>
        <v>Nikolina</v>
      </c>
      <c r="F18" s="41" t="str">
        <f>UPPER(IF($A18="","",VLOOKUP($A18,'[3]ž round robin žrebna lista'!$A$7:$R$128,5)))</f>
        <v/>
      </c>
      <c r="G18" s="43" t="s">
        <v>58</v>
      </c>
      <c r="H18" s="43" t="s">
        <v>56</v>
      </c>
      <c r="I18" s="42"/>
      <c r="J18" s="43"/>
      <c r="K18" s="44">
        <v>1</v>
      </c>
      <c r="L18" s="44">
        <v>2</v>
      </c>
      <c r="M18" s="75">
        <f>IF($A18="","",VLOOKUP($A18,'[3]ž round robin žrebna lista'!$A$7:$R$128,14))</f>
        <v>0</v>
      </c>
      <c r="N18" s="4">
        <v>3</v>
      </c>
      <c r="O18" s="46" t="str">
        <f>UPPER(IF($A18="","",VLOOKUP($A18,'[3]ž round robin žrebna lista'!$A$7:$R$128,2)))</f>
        <v/>
      </c>
      <c r="P18" s="46" t="str">
        <f>UPPER(IF($A18="","",VLOOKUP($A18,'[3]ž round robin žrebna lista'!$A$7:$R$128,3)))</f>
        <v>SAVICIC</v>
      </c>
      <c r="Q18" s="46" t="str">
        <f>PROPER(IF($A18="","",VLOOKUP($A18,'[3]ž round robin žrebna lista'!$A$7:$R$128,4)))</f>
        <v>Nikolina</v>
      </c>
      <c r="R18" s="46" t="str">
        <f>UPPER(IF($A18="","",VLOOKUP($A18,'[3]ž round robin žrebna lista'!$A$7:$R$128,5)))</f>
        <v/>
      </c>
      <c r="S18" s="48"/>
      <c r="T18" s="48"/>
      <c r="U18" s="143"/>
      <c r="V18" s="48"/>
      <c r="W18" s="4">
        <v>3</v>
      </c>
      <c r="X18" s="46" t="str">
        <f>UPPER(IF($A18="","",VLOOKUP($A18,'[3]ž round robin žrebna lista'!$A$7:$R$128,2)))</f>
        <v/>
      </c>
      <c r="Y18" s="46" t="str">
        <f>UPPER(IF($A18="","",VLOOKUP($A18,'[3]ž round robin žrebna lista'!$A$7:$R$128,3)))</f>
        <v>SAVICIC</v>
      </c>
      <c r="Z18" s="46" t="str">
        <f>PROPER(IF($A18="","",VLOOKUP($A18,'[3]ž round robin žrebna lista'!$A$7:$R$128,4)))</f>
        <v>Nikolina</v>
      </c>
      <c r="AA18" s="46" t="str">
        <f>UPPER(IF($A18="","",VLOOKUP($A18,'[3]ž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7"/>
      <c r="B19" s="38">
        <v>4</v>
      </c>
      <c r="C19" s="39" t="str">
        <f>UPPER(IF($A19="","",VLOOKUP($A19,'[3]ž round robin žrebna lista'!$A$7:$R$128,2)))</f>
        <v/>
      </c>
      <c r="D19" s="40" t="str">
        <f>UPPER(IF($A19="","",VLOOKUP($A19,'[3]ž round robin žrebna lista'!$A$7:$R$128,3)))</f>
        <v/>
      </c>
      <c r="E19" s="40" t="str">
        <f>PROPER(IF($A19="","",VLOOKUP($A19,'[3]ž round robin žrebna lista'!$A$7:$R$128,4)))</f>
        <v/>
      </c>
      <c r="F19" s="41" t="str">
        <f>UPPER(IF($A19="","",VLOOKUP($A19,'[3]ž round robin žrebna lista'!$A$7:$R$128,5)))</f>
        <v/>
      </c>
      <c r="G19" s="43"/>
      <c r="H19" s="43"/>
      <c r="I19" s="43"/>
      <c r="J19" s="42"/>
      <c r="K19" s="44"/>
      <c r="L19" s="44"/>
      <c r="M19" s="75" t="str">
        <f>IF($A19="","",VLOOKUP($A19,'[3]ž round robin žrebna lista'!$A$7:$R$128,14))</f>
        <v/>
      </c>
      <c r="N19" s="4">
        <v>4</v>
      </c>
      <c r="O19" s="46" t="str">
        <f>UPPER(IF($A19="","",VLOOKUP($A19,'[3]ž round robin žrebna lista'!$A$7:$R$128,2)))</f>
        <v/>
      </c>
      <c r="P19" s="46" t="str">
        <f>UPPER(IF($A19="","",VLOOKUP($A19,'[3]ž round robin žrebna lista'!$A$7:$R$128,3)))</f>
        <v/>
      </c>
      <c r="Q19" s="46" t="str">
        <f>PROPER(IF($A19="","",VLOOKUP($A19,'[3]ž round robin žrebna lista'!$A$7:$R$128,4)))</f>
        <v/>
      </c>
      <c r="R19" s="46" t="str">
        <f>UPPER(IF($A19="","",VLOOKUP($A19,'[3]ž round robin žrebna lista'!$A$7:$R$128,5)))</f>
        <v/>
      </c>
      <c r="S19" s="48"/>
      <c r="T19" s="48"/>
      <c r="U19" s="48"/>
      <c r="V19" s="143"/>
      <c r="W19" s="4">
        <v>4</v>
      </c>
      <c r="X19" s="46" t="str">
        <f>UPPER(IF($A19="","",VLOOKUP($A19,'[3]ž round robin žrebna lista'!$A$7:$R$128,2)))</f>
        <v/>
      </c>
      <c r="Y19" s="46" t="str">
        <f>UPPER(IF($A19="","",VLOOKUP($A19,'[3]ž round robin žrebna lista'!$A$7:$R$128,3)))</f>
        <v/>
      </c>
      <c r="Z19" s="46" t="str">
        <f>PROPER(IF($A19="","",VLOOKUP($A19,'[3]ž round robin žrebna lista'!$A$7:$R$128,4)))</f>
        <v/>
      </c>
      <c r="AA19" s="46" t="str">
        <f>UPPER(IF($A19="","",VLOOKUP($A19,'[3]ž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1"/>
      <c r="B20" s="52"/>
      <c r="C20" s="53"/>
      <c r="D20" s="54"/>
      <c r="E20" s="54"/>
      <c r="F20" s="55"/>
      <c r="G20" s="56"/>
      <c r="H20" s="56"/>
      <c r="I20" s="56"/>
      <c r="J20" s="57"/>
      <c r="K20" s="58"/>
      <c r="L20" s="58"/>
      <c r="N20" s="4"/>
      <c r="O20" s="11"/>
      <c r="P20" s="11"/>
      <c r="Q20" s="11"/>
      <c r="R20" s="11"/>
      <c r="S20" s="34"/>
      <c r="T20" s="34"/>
      <c r="U20" s="34"/>
      <c r="V20" s="144"/>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329"/>
      <c r="C21" s="330"/>
      <c r="D21" s="331"/>
      <c r="E21" s="24"/>
      <c r="F21" s="25"/>
      <c r="G21" s="309"/>
      <c r="H21" s="309"/>
      <c r="I21" s="309"/>
      <c r="J21" s="309"/>
      <c r="K21" s="310" t="s">
        <v>8</v>
      </c>
      <c r="L21" s="310"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6" customFormat="1" ht="40.5" customHeight="1">
      <c r="A22" s="145"/>
      <c r="B22" s="145"/>
      <c r="C22" s="30" t="s">
        <v>11</v>
      </c>
      <c r="D22" s="30" t="s">
        <v>12</v>
      </c>
      <c r="E22" s="60" t="s">
        <v>13</v>
      </c>
      <c r="F22" s="30" t="s">
        <v>14</v>
      </c>
      <c r="G22" s="309"/>
      <c r="H22" s="309"/>
      <c r="I22" s="309"/>
      <c r="J22" s="309"/>
      <c r="K22" s="310"/>
      <c r="L22" s="310"/>
      <c r="M22" s="75"/>
      <c r="N22" s="32"/>
      <c r="O22" s="33" t="s">
        <v>11</v>
      </c>
      <c r="P22" s="33" t="s">
        <v>12</v>
      </c>
      <c r="Q22" s="33" t="s">
        <v>13</v>
      </c>
      <c r="R22" s="33" t="s">
        <v>14</v>
      </c>
      <c r="S22" s="34"/>
      <c r="T22" s="32"/>
      <c r="U22" s="32"/>
      <c r="V22" s="32"/>
      <c r="W22" s="32"/>
      <c r="X22" s="33" t="s">
        <v>11</v>
      </c>
      <c r="Y22" s="33" t="s">
        <v>12</v>
      </c>
      <c r="Z22" s="33" t="s">
        <v>13</v>
      </c>
      <c r="AA22" s="33" t="s">
        <v>14</v>
      </c>
      <c r="AB22" s="142"/>
      <c r="AC22" s="142"/>
      <c r="AD22" s="142"/>
      <c r="AE22" s="142"/>
      <c r="AF22" s="35" t="s">
        <v>15</v>
      </c>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row>
    <row r="23" spans="1:255" ht="69" customHeight="1">
      <c r="A23" s="37"/>
      <c r="B23" s="38">
        <v>1</v>
      </c>
      <c r="C23" s="39" t="str">
        <f>UPPER(IF($A23="","",VLOOKUP($A23,'[3]ž round robin žrebna lista'!$A$7:$R$128,2)))</f>
        <v/>
      </c>
      <c r="D23" s="40" t="str">
        <f>UPPER(IF($A23="","",VLOOKUP($A23,'[3]ž round robin žrebna lista'!$A$7:$R$128,3)))</f>
        <v/>
      </c>
      <c r="E23" s="40" t="str">
        <f>PROPER(IF($A23="","",VLOOKUP($A23,'[3]ž round robin žrebna lista'!$A$7:$R$128,4)))</f>
        <v/>
      </c>
      <c r="F23" s="41" t="str">
        <f>UPPER(IF($A23="","",VLOOKUP($A23,'[3]ž round robin žrebna lista'!$A$7:$R$128,5)))</f>
        <v/>
      </c>
      <c r="G23" s="42"/>
      <c r="H23" s="43"/>
      <c r="I23" s="43"/>
      <c r="J23" s="43"/>
      <c r="K23" s="44"/>
      <c r="L23" s="44"/>
      <c r="M23" s="75" t="str">
        <f>IF($A23="","",VLOOKUP($A23,'[3]ž round robin žrebna lista'!$A$7:$R$128,14))</f>
        <v/>
      </c>
      <c r="N23" s="4">
        <v>1</v>
      </c>
      <c r="O23" s="46" t="str">
        <f>UPPER(IF($A23="","",VLOOKUP($A23,'[3]ž round robin žrebna lista'!$A$7:$R$128,2)))</f>
        <v/>
      </c>
      <c r="P23" s="46" t="str">
        <f>UPPER(IF($A23="","",VLOOKUP($A23,'[3]ž round robin žrebna lista'!$A$7:$R$128,3)))</f>
        <v/>
      </c>
      <c r="Q23" s="46" t="str">
        <f>PROPER(IF($A23="","",VLOOKUP($A23,'[3]ž round robin žrebna lista'!$A$7:$R$128,4)))</f>
        <v/>
      </c>
      <c r="R23" s="46" t="str">
        <f>UPPER(IF($A23="","",VLOOKUP($A23,'[3]ž round robin žrebna lista'!$A$7:$R$128,5)))</f>
        <v/>
      </c>
      <c r="S23" s="143"/>
      <c r="T23" s="48"/>
      <c r="U23" s="48"/>
      <c r="V23" s="48"/>
      <c r="W23" s="4">
        <v>1</v>
      </c>
      <c r="X23" s="46" t="str">
        <f>UPPER(IF($A23="","",VLOOKUP($A23,'[3]ž round robin žrebna lista'!$A$7:$R$128,2)))</f>
        <v/>
      </c>
      <c r="Y23" s="46" t="str">
        <f>UPPER(IF($A23="","",VLOOKUP($A23,'[3]ž round robin žrebna lista'!$A$7:$R$128,3)))</f>
        <v/>
      </c>
      <c r="Z23" s="46" t="str">
        <f>PROPER(IF($A23="","",VLOOKUP($A23,'[3]ž round robin žrebna lista'!$A$7:$R$128,4)))</f>
        <v/>
      </c>
      <c r="AA23" s="46" t="str">
        <f>UPPER(IF($A23="","",VLOOKUP($A23,'[3]ž round robin žrebna lista'!$A$7:$R$128,5)))</f>
        <v/>
      </c>
      <c r="AB23" s="47"/>
      <c r="AC23" s="48" t="str">
        <f>IF(T23="","",IF(T23="1bb","1bb",IF(T23="2bb","2bb",IF(T23=1,$M24,0))))</f>
        <v/>
      </c>
      <c r="AD23" s="48" t="str">
        <f>IF(U23="","",IF(U23="1bb","1bb",IF(U23="3bb","3bb",IF(U23=1,$M25,0))))</f>
        <v/>
      </c>
      <c r="AE23" s="48" t="str">
        <f>IF(V23="","",IF(V23="1bb","1bb",IF(V23="4bb","4bb",IF(V23=1,$M26,0))))</f>
        <v/>
      </c>
      <c r="AF23" s="49">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7"/>
      <c r="B24" s="38">
        <v>2</v>
      </c>
      <c r="C24" s="39" t="str">
        <f>UPPER(IF($A24="","",VLOOKUP($A24,'[3]ž round robin žrebna lista'!$A$7:$R$128,2)))</f>
        <v/>
      </c>
      <c r="D24" s="40" t="str">
        <f>UPPER(IF($A24="","",VLOOKUP($A24,'[3]ž round robin žrebna lista'!$A$7:$R$128,3)))</f>
        <v/>
      </c>
      <c r="E24" s="40" t="str">
        <f>PROPER(IF($A24="","",VLOOKUP($A24,'[3]ž round robin žrebna lista'!$A$7:$R$128,4)))</f>
        <v/>
      </c>
      <c r="F24" s="41" t="str">
        <f>UPPER(IF($A24="","",VLOOKUP($A24,'[3]ž round robin žrebna lista'!$A$7:$R$128,5)))</f>
        <v/>
      </c>
      <c r="G24" s="43"/>
      <c r="H24" s="42"/>
      <c r="I24" s="43"/>
      <c r="J24" s="43"/>
      <c r="K24" s="44"/>
      <c r="L24" s="44"/>
      <c r="M24" s="75" t="str">
        <f>IF($A24="","",VLOOKUP($A24,'[3]ž round robin žrebna lista'!$A$7:$R$128,14))</f>
        <v/>
      </c>
      <c r="N24" s="4">
        <v>2</v>
      </c>
      <c r="O24" s="46" t="str">
        <f>UPPER(IF($A24="","",VLOOKUP($A24,'[3]ž round robin žrebna lista'!$A$7:$R$128,2)))</f>
        <v/>
      </c>
      <c r="P24" s="46" t="str">
        <f>UPPER(IF($A24="","",VLOOKUP($A24,'[3]ž round robin žrebna lista'!$A$7:$R$128,3)))</f>
        <v/>
      </c>
      <c r="Q24" s="46" t="str">
        <f>PROPER(IF($A24="","",VLOOKUP($A24,'[3]ž round robin žrebna lista'!$A$7:$R$128,4)))</f>
        <v/>
      </c>
      <c r="R24" s="46" t="str">
        <f>UPPER(IF($A24="","",VLOOKUP($A24,'[3]ž round robin žrebna lista'!$A$7:$R$128,5)))</f>
        <v/>
      </c>
      <c r="S24" s="48"/>
      <c r="T24" s="143"/>
      <c r="U24" s="48"/>
      <c r="V24" s="48"/>
      <c r="W24" s="4">
        <v>2</v>
      </c>
      <c r="X24" s="46" t="str">
        <f>UPPER(IF($A24="","",VLOOKUP($A24,'[3]ž round robin žrebna lista'!$A$7:$R$128,2)))</f>
        <v/>
      </c>
      <c r="Y24" s="46" t="str">
        <f>UPPER(IF($A24="","",VLOOKUP($A24,'[3]ž round robin žrebna lista'!$A$7:$R$128,3)))</f>
        <v/>
      </c>
      <c r="Z24" s="46" t="str">
        <f>PROPER(IF($A24="","",VLOOKUP($A24,'[3]ž round robin žrebna lista'!$A$7:$R$128,4)))</f>
        <v/>
      </c>
      <c r="AA24" s="46" t="str">
        <f>UPPER(IF($A24="","",VLOOKUP($A24,'[3]ž round robin žrebna lista'!$A$7:$R$128,5)))</f>
        <v/>
      </c>
      <c r="AB24" s="48" t="str">
        <f>IF(S24="","",IF(S24="1bb","1bb",IF(S24="2bb","2bb",IF(S24=1,0,M23))))</f>
        <v/>
      </c>
      <c r="AC24" s="47"/>
      <c r="AD24" s="48" t="str">
        <f>IF(U24="","",IF(U24="2bb","2bb",IF(U24="3bb","3bb",IF(U24=2,M25,0))))</f>
        <v/>
      </c>
      <c r="AE24" s="48" t="str">
        <f>IF(V24="","",IF(V24="2bb","2bb",IF(V24="4bb","4bb",IF(V24=2,M26,0))))</f>
        <v/>
      </c>
      <c r="AF24" s="49">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7"/>
      <c r="B25" s="38">
        <v>3</v>
      </c>
      <c r="C25" s="39" t="str">
        <f>UPPER(IF($A25="","",VLOOKUP($A25,'[3]ž round robin žrebna lista'!$A$7:$R$128,2)))</f>
        <v/>
      </c>
      <c r="D25" s="40" t="str">
        <f>UPPER(IF($A25="","",VLOOKUP($A25,'[3]ž round robin žrebna lista'!$A$7:$R$128,3)))</f>
        <v/>
      </c>
      <c r="E25" s="40" t="str">
        <f>PROPER(IF($A25="","",VLOOKUP($A25,'[3]ž round robin žrebna lista'!$A$7:$R$128,4)))</f>
        <v/>
      </c>
      <c r="F25" s="41" t="str">
        <f>UPPER(IF($A25="","",VLOOKUP($A25,'[3]ž round robin žrebna lista'!$A$7:$R$128,5)))</f>
        <v/>
      </c>
      <c r="G25" s="43"/>
      <c r="H25" s="43"/>
      <c r="I25" s="42"/>
      <c r="J25" s="43"/>
      <c r="K25" s="44"/>
      <c r="L25" s="44"/>
      <c r="M25" s="75" t="str">
        <f>IF($A25="","",VLOOKUP($A25,'[3]ž round robin žrebna lista'!$A$7:$R$128,14))</f>
        <v/>
      </c>
      <c r="N25" s="4">
        <v>3</v>
      </c>
      <c r="O25" s="46" t="str">
        <f>UPPER(IF($A25="","",VLOOKUP($A25,'[3]ž round robin žrebna lista'!$A$7:$R$128,2)))</f>
        <v/>
      </c>
      <c r="P25" s="46" t="str">
        <f>UPPER(IF($A25="","",VLOOKUP($A25,'[3]ž round robin žrebna lista'!$A$7:$R$128,3)))</f>
        <v/>
      </c>
      <c r="Q25" s="46" t="str">
        <f>PROPER(IF($A25="","",VLOOKUP($A25,'[3]ž round robin žrebna lista'!$A$7:$R$128,4)))</f>
        <v/>
      </c>
      <c r="R25" s="46" t="str">
        <f>UPPER(IF($A25="","",VLOOKUP($A25,'[3]ž round robin žrebna lista'!$A$7:$R$128,5)))</f>
        <v/>
      </c>
      <c r="S25" s="48"/>
      <c r="T25" s="48"/>
      <c r="U25" s="143"/>
      <c r="V25" s="48"/>
      <c r="W25" s="4">
        <v>3</v>
      </c>
      <c r="X25" s="46" t="str">
        <f>UPPER(IF($A25="","",VLOOKUP($A25,'[3]ž round robin žrebna lista'!$A$7:$R$128,2)))</f>
        <v/>
      </c>
      <c r="Y25" s="46" t="str">
        <f>UPPER(IF($A25="","",VLOOKUP($A25,'[3]ž round robin žrebna lista'!$A$7:$R$128,3)))</f>
        <v/>
      </c>
      <c r="Z25" s="46" t="str">
        <f>PROPER(IF($A25="","",VLOOKUP($A25,'[3]ž round robin žrebna lista'!$A$7:$R$128,4)))</f>
        <v/>
      </c>
      <c r="AA25" s="46" t="str">
        <f>UPPER(IF($A25="","",VLOOKUP($A25,'[3]ž round robin žrebna lista'!$A$7:$R$128,5)))</f>
        <v/>
      </c>
      <c r="AB25" s="48" t="str">
        <f>IF(S25="","",IF(S25="1bb","1bb",IF(S25="3bb","3bb",IF(S25=1,0,M23))))</f>
        <v/>
      </c>
      <c r="AC25" s="48" t="str">
        <f>IF(T25="","",IF(T25="2bb","2bb",IF(T25="3bb","3bb",IF(T25=2,0,M24))))</f>
        <v/>
      </c>
      <c r="AD25" s="47"/>
      <c r="AE25" s="48" t="str">
        <f>IF(V25="","",IF(V25="3bb","3bb",IF(V25="4bb","4bb",IF(V25=3,M26,0))))</f>
        <v/>
      </c>
      <c r="AF25" s="49">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7"/>
      <c r="B26" s="38">
        <v>4</v>
      </c>
      <c r="C26" s="39" t="str">
        <f>UPPER(IF($A26="","",VLOOKUP($A26,'[3]ž round robin žrebna lista'!$A$7:$R$128,2)))</f>
        <v/>
      </c>
      <c r="D26" s="40" t="str">
        <f>UPPER(IF($A26="","",VLOOKUP($A26,'[3]ž round robin žrebna lista'!$A$7:$R$128,3)))</f>
        <v/>
      </c>
      <c r="E26" s="40" t="str">
        <f>PROPER(IF($A26="","",VLOOKUP($A26,'[3]ž round robin žrebna lista'!$A$7:$R$128,4)))</f>
        <v/>
      </c>
      <c r="F26" s="41" t="str">
        <f>UPPER(IF($A26="","",VLOOKUP($A26,'[3]ž round robin žrebna lista'!$A$7:$R$128,5)))</f>
        <v/>
      </c>
      <c r="G26" s="43"/>
      <c r="H26" s="43"/>
      <c r="I26" s="43"/>
      <c r="J26" s="42"/>
      <c r="K26" s="44"/>
      <c r="L26" s="44"/>
      <c r="M26" s="75" t="str">
        <f>IF($A26="","",VLOOKUP($A26,'[3]ž round robin žrebna lista'!$A$7:$R$128,14))</f>
        <v/>
      </c>
      <c r="N26" s="4">
        <v>4</v>
      </c>
      <c r="O26" s="46" t="str">
        <f>UPPER(IF($A26="","",VLOOKUP($A26,'[3]ž round robin žrebna lista'!$A$7:$R$128,2)))</f>
        <v/>
      </c>
      <c r="P26" s="46" t="str">
        <f>UPPER(IF($A26="","",VLOOKUP($A26,'[3]ž round robin žrebna lista'!$A$7:$R$128,3)))</f>
        <v/>
      </c>
      <c r="Q26" s="46" t="str">
        <f>PROPER(IF($A26="","",VLOOKUP($A26,'[3]ž round robin žrebna lista'!$A$7:$R$128,4)))</f>
        <v/>
      </c>
      <c r="R26" s="46" t="str">
        <f>UPPER(IF($A26="","",VLOOKUP($A26,'[3]ž round robin žrebna lista'!$A$7:$R$128,5)))</f>
        <v/>
      </c>
      <c r="S26" s="48"/>
      <c r="T26" s="48"/>
      <c r="U26" s="48"/>
      <c r="V26" s="143"/>
      <c r="W26" s="4">
        <v>4</v>
      </c>
      <c r="X26" s="46" t="str">
        <f>UPPER(IF($A26="","",VLOOKUP($A26,'[3]ž round robin žrebna lista'!$A$7:$R$128,2)))</f>
        <v/>
      </c>
      <c r="Y26" s="46" t="str">
        <f>UPPER(IF($A26="","",VLOOKUP($A26,'[3]ž round robin žrebna lista'!$A$7:$R$128,3)))</f>
        <v/>
      </c>
      <c r="Z26" s="46" t="str">
        <f>PROPER(IF($A26="","",VLOOKUP($A26,'[3]ž round robin žrebna lista'!$A$7:$R$128,4)))</f>
        <v/>
      </c>
      <c r="AA26" s="46" t="str">
        <f>UPPER(IF($A26="","",VLOOKUP($A26,'[3]ž round robin žrebna lista'!$A$7:$R$128,5)))</f>
        <v/>
      </c>
      <c r="AB26" s="48" t="str">
        <f>IF(S26="","",IF(S26="1bb","1bb",IF(S26="4bb","4bb",IF(S26=1,0,M23))))</f>
        <v/>
      </c>
      <c r="AC26" s="48" t="str">
        <f>IF(T26="","",IF(T26="2bb","2bb",IF(T26="4bb","4bb",IF(T26=2,0,M24))))</f>
        <v/>
      </c>
      <c r="AD26" s="48" t="str">
        <f>IF(U26="","",IF(U26="3bb","3bb",IF(U26="4bb","4bb",IF(U26=3,0,M25))))</f>
        <v/>
      </c>
      <c r="AE26" s="47"/>
      <c r="AF26" s="49">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308"/>
      <c r="B27" s="308"/>
      <c r="C27" s="311"/>
      <c r="D27" s="311"/>
      <c r="E27" s="1"/>
      <c r="F27" s="61" t="s">
        <v>18</v>
      </c>
      <c r="G27" s="62"/>
      <c r="H27" s="62"/>
      <c r="I27" s="62"/>
      <c r="J27" s="63" t="s">
        <v>19</v>
      </c>
      <c r="K27" s="312"/>
      <c r="L27" s="312"/>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9" customFormat="1" ht="50.1" customHeight="1">
      <c r="A28" s="308"/>
      <c r="B28" s="308"/>
      <c r="C28" s="64" t="s">
        <v>20</v>
      </c>
      <c r="D28" s="1"/>
      <c r="E28" s="1"/>
      <c r="F28" s="65" t="s">
        <v>21</v>
      </c>
      <c r="G28" s="313" t="str">
        <f>'[3]vnos podatkov'!$E$10</f>
        <v>ANJA REGENT</v>
      </c>
      <c r="H28" s="313" t="str">
        <f>'[3]vnos podatkov'!$E$10</f>
        <v>ANJA REGENT</v>
      </c>
      <c r="I28" s="313" t="str">
        <f>'[3]vnos podatkov'!$E$10</f>
        <v>ANJA REGENT</v>
      </c>
      <c r="J28" s="63" t="s">
        <v>19</v>
      </c>
      <c r="K28" s="307"/>
      <c r="L28" s="307"/>
      <c r="M28" s="75"/>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row>
    <row r="29" spans="1:12" ht="50.1" customHeight="1">
      <c r="A29" s="308"/>
      <c r="B29" s="308"/>
      <c r="C29" s="67" t="s">
        <v>22</v>
      </c>
      <c r="D29" s="1"/>
      <c r="E29" s="1"/>
      <c r="F29" s="61" t="s">
        <v>53</v>
      </c>
      <c r="G29" s="313"/>
      <c r="H29" s="313"/>
      <c r="I29" s="313"/>
      <c r="J29" s="63" t="s">
        <v>19</v>
      </c>
      <c r="K29" s="307"/>
      <c r="L29" s="307"/>
    </row>
    <row r="30" spans="1:255" ht="12.75">
      <c r="A30" s="308"/>
      <c r="B30" s="308"/>
      <c r="C30" s="308"/>
      <c r="D30" s="308"/>
      <c r="E30" s="308"/>
      <c r="F30" s="308"/>
      <c r="G30" s="308"/>
      <c r="H30" s="308"/>
      <c r="I30" s="308"/>
      <c r="J30" s="308"/>
      <c r="K30" s="308"/>
      <c r="L30" s="308"/>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9" customFormat="1" ht="30.6">
      <c r="A31" s="64"/>
      <c r="B31" s="64"/>
      <c r="C31" s="64"/>
      <c r="D31" s="64"/>
      <c r="E31" s="64"/>
      <c r="F31" s="5"/>
      <c r="G31" s="64"/>
      <c r="H31" s="64"/>
      <c r="I31" s="64"/>
      <c r="J31" s="64"/>
      <c r="K31" s="64"/>
      <c r="L31" s="64"/>
      <c r="M31" s="146"/>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row>
    <row r="32" spans="1:255" ht="12.75">
      <c r="A32" s="6"/>
      <c r="B32" s="72"/>
      <c r="C32" s="72"/>
      <c r="D32" s="72"/>
      <c r="E32" s="72"/>
      <c r="F32" s="72"/>
      <c r="G32" s="72"/>
      <c r="H32" s="72"/>
      <c r="I32" s="72"/>
      <c r="J32" s="72"/>
      <c r="K32" s="72"/>
      <c r="L32" s="72"/>
      <c r="M32" s="146"/>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6"/>
      <c r="K35" s="76"/>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6"/>
      <c r="K36" s="76"/>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6"/>
      <c r="K37" s="76"/>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6"/>
      <c r="K38" s="76"/>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6"/>
      <c r="K39" s="76"/>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6"/>
      <c r="K42" s="76"/>
      <c r="N42" s="77"/>
      <c r="O42" s="77"/>
      <c r="P42" s="77"/>
      <c r="Q42" s="77"/>
      <c r="R42" s="77"/>
      <c r="S42" s="77"/>
      <c r="T42" s="77"/>
    </row>
    <row r="43" spans="10:20" ht="30">
      <c r="J43" s="76"/>
      <c r="K43" s="76"/>
      <c r="N43" s="77"/>
      <c r="O43" s="77"/>
      <c r="P43" s="77"/>
      <c r="Q43" s="77"/>
      <c r="R43" s="77"/>
      <c r="S43" s="77"/>
      <c r="T43" s="77"/>
    </row>
    <row r="44" spans="10:20" ht="30">
      <c r="J44" s="76"/>
      <c r="K44" s="76"/>
      <c r="N44" s="77"/>
      <c r="O44" s="77"/>
      <c r="P44" s="77"/>
      <c r="Q44" s="77"/>
      <c r="R44" s="77"/>
      <c r="S44" s="77"/>
      <c r="T44" s="77"/>
    </row>
    <row r="45" spans="10:20" ht="30">
      <c r="J45" s="76"/>
      <c r="K45" s="76"/>
      <c r="N45" s="77"/>
      <c r="O45" s="77"/>
      <c r="P45" s="77"/>
      <c r="Q45" s="77"/>
      <c r="R45" s="77"/>
      <c r="S45" s="77"/>
      <c r="T45" s="77"/>
    </row>
    <row r="46" spans="10:20" ht="30">
      <c r="J46" s="76"/>
      <c r="K46" s="76"/>
      <c r="N46" s="77"/>
      <c r="O46" s="77"/>
      <c r="P46" s="77"/>
      <c r="Q46" s="77"/>
      <c r="R46" s="77"/>
      <c r="S46" s="77"/>
      <c r="T46" s="77"/>
    </row>
    <row r="47" spans="10:20" ht="30">
      <c r="J47" s="76"/>
      <c r="K47" s="76"/>
      <c r="N47" s="77"/>
      <c r="O47" s="77"/>
      <c r="P47" s="77"/>
      <c r="Q47" s="77"/>
      <c r="R47" s="77"/>
      <c r="S47" s="77"/>
      <c r="T47" s="77"/>
    </row>
    <row r="48" spans="10:20" ht="30">
      <c r="J48" s="76"/>
      <c r="K48" s="76"/>
      <c r="N48" s="77"/>
      <c r="O48" s="77"/>
      <c r="P48" s="77"/>
      <c r="Q48" s="77"/>
      <c r="R48" s="77"/>
      <c r="S48" s="77"/>
      <c r="T48" s="77"/>
    </row>
    <row r="49" spans="10:20" ht="30">
      <c r="J49" s="76"/>
      <c r="K49" s="76"/>
      <c r="N49" s="77"/>
      <c r="O49" s="77"/>
      <c r="P49" s="77"/>
      <c r="Q49" s="77"/>
      <c r="R49" s="77"/>
      <c r="S49" s="77"/>
      <c r="T49" s="77"/>
    </row>
    <row r="50" spans="10:20" ht="30">
      <c r="J50" s="76"/>
      <c r="K50" s="76"/>
      <c r="N50" s="77"/>
      <c r="O50" s="77"/>
      <c r="P50" s="77"/>
      <c r="Q50" s="77"/>
      <c r="R50" s="77"/>
      <c r="S50" s="77"/>
      <c r="T50" s="77"/>
    </row>
    <row r="51" spans="10:20" ht="30">
      <c r="J51" s="76"/>
      <c r="K51" s="76"/>
      <c r="N51" s="77"/>
      <c r="O51" s="77"/>
      <c r="P51" s="77"/>
      <c r="Q51" s="77"/>
      <c r="R51" s="77"/>
      <c r="S51" s="77"/>
      <c r="T51" s="77"/>
    </row>
    <row r="52" spans="10:20" ht="30">
      <c r="J52" s="76"/>
      <c r="K52" s="76"/>
      <c r="N52" s="77"/>
      <c r="O52" s="77"/>
      <c r="P52" s="77"/>
      <c r="Q52" s="77"/>
      <c r="R52" s="77"/>
      <c r="S52" s="77"/>
      <c r="T52" s="77"/>
    </row>
    <row r="53" spans="10:20" ht="30">
      <c r="J53" s="76"/>
      <c r="K53" s="76"/>
      <c r="N53" s="77"/>
      <c r="O53" s="77"/>
      <c r="P53" s="77"/>
      <c r="Q53" s="77"/>
      <c r="R53" s="77"/>
      <c r="S53" s="77"/>
      <c r="T53" s="77"/>
    </row>
    <row r="54" spans="10:20" ht="30">
      <c r="J54" s="76"/>
      <c r="K54" s="76"/>
      <c r="N54" s="77"/>
      <c r="O54" s="77"/>
      <c r="P54" s="77"/>
      <c r="Q54" s="77"/>
      <c r="R54" s="77"/>
      <c r="S54" s="77"/>
      <c r="T54" s="77"/>
    </row>
    <row r="55" spans="10:20" ht="30">
      <c r="J55" s="76"/>
      <c r="K55" s="76"/>
      <c r="N55" s="77"/>
      <c r="O55" s="77"/>
      <c r="P55" s="77"/>
      <c r="Q55" s="77"/>
      <c r="R55" s="77"/>
      <c r="S55" s="77"/>
      <c r="T55" s="77"/>
    </row>
    <row r="56" spans="10:20" ht="30">
      <c r="J56" s="76"/>
      <c r="K56" s="76"/>
      <c r="N56" s="77"/>
      <c r="O56" s="77"/>
      <c r="P56" s="77"/>
      <c r="Q56" s="77"/>
      <c r="R56" s="77"/>
      <c r="S56" s="77"/>
      <c r="T56" s="77"/>
    </row>
    <row r="57" spans="10:20" ht="30">
      <c r="J57" s="76"/>
      <c r="K57" s="76"/>
      <c r="N57" s="77"/>
      <c r="O57" s="77"/>
      <c r="P57" s="77"/>
      <c r="Q57" s="77"/>
      <c r="R57" s="77"/>
      <c r="S57" s="77"/>
      <c r="T57" s="77"/>
    </row>
    <row r="58" spans="10:20" ht="30">
      <c r="J58" s="76"/>
      <c r="K58" s="76"/>
      <c r="N58" s="77"/>
      <c r="O58" s="77"/>
      <c r="P58" s="77"/>
      <c r="Q58" s="77"/>
      <c r="R58" s="77"/>
      <c r="S58" s="77"/>
      <c r="T58" s="77"/>
    </row>
    <row r="59" spans="10:20" ht="30">
      <c r="J59" s="76"/>
      <c r="K59" s="76"/>
      <c r="N59" s="77"/>
      <c r="O59" s="77"/>
      <c r="P59" s="77"/>
      <c r="Q59" s="77"/>
      <c r="R59" s="77"/>
      <c r="S59" s="77"/>
      <c r="T59" s="77"/>
    </row>
    <row r="60" spans="10:20" ht="30">
      <c r="J60" s="76"/>
      <c r="K60" s="76"/>
      <c r="N60" s="77"/>
      <c r="O60" s="77"/>
      <c r="P60" s="77"/>
      <c r="Q60" s="77"/>
      <c r="R60" s="77"/>
      <c r="S60" s="77"/>
      <c r="T60" s="77"/>
    </row>
    <row r="61" spans="10:20" ht="30">
      <c r="J61" s="76"/>
      <c r="K61" s="76"/>
      <c r="N61" s="77"/>
      <c r="O61" s="77"/>
      <c r="P61" s="77"/>
      <c r="Q61" s="77"/>
      <c r="R61" s="77"/>
      <c r="S61" s="77"/>
      <c r="T61" s="77"/>
    </row>
    <row r="62" spans="10:20" ht="30">
      <c r="J62" s="76"/>
      <c r="K62" s="76"/>
      <c r="N62" s="77"/>
      <c r="O62" s="77"/>
      <c r="P62" s="77"/>
      <c r="Q62" s="77"/>
      <c r="R62" s="77"/>
      <c r="S62" s="77"/>
      <c r="T62" s="77"/>
    </row>
    <row r="63" spans="10:20" ht="30">
      <c r="J63" s="76"/>
      <c r="K63" s="76"/>
      <c r="N63" s="77"/>
      <c r="O63" s="77"/>
      <c r="P63" s="77"/>
      <c r="Q63" s="77"/>
      <c r="R63" s="77"/>
      <c r="S63" s="77"/>
      <c r="T63" s="77"/>
    </row>
    <row r="64" spans="10:20" ht="30">
      <c r="J64" s="76"/>
      <c r="K64" s="76"/>
      <c r="N64" s="77"/>
      <c r="O64" s="77"/>
      <c r="P64" s="77"/>
      <c r="Q64" s="77"/>
      <c r="R64" s="77"/>
      <c r="S64" s="77"/>
      <c r="T64" s="77"/>
    </row>
    <row r="65" spans="10:20" ht="30">
      <c r="J65" s="76"/>
      <c r="K65" s="76"/>
      <c r="N65" s="77"/>
      <c r="O65" s="77"/>
      <c r="P65" s="77"/>
      <c r="Q65" s="77"/>
      <c r="R65" s="77"/>
      <c r="S65" s="77"/>
      <c r="T65" s="77"/>
    </row>
    <row r="66" spans="10:20" ht="30">
      <c r="J66" s="76"/>
      <c r="K66" s="76"/>
      <c r="N66" s="77"/>
      <c r="O66" s="77"/>
      <c r="P66" s="77"/>
      <c r="Q66" s="77"/>
      <c r="R66" s="77"/>
      <c r="S66" s="77"/>
      <c r="T66" s="77"/>
    </row>
    <row r="67" spans="10:20" ht="30">
      <c r="J67" s="76"/>
      <c r="K67" s="76"/>
      <c r="N67" s="77"/>
      <c r="O67" s="77"/>
      <c r="P67" s="77"/>
      <c r="Q67" s="77"/>
      <c r="R67" s="77"/>
      <c r="S67" s="77"/>
      <c r="T67" s="77"/>
    </row>
    <row r="68" spans="10:20" ht="30">
      <c r="J68" s="76"/>
      <c r="K68" s="76"/>
      <c r="N68" s="77"/>
      <c r="O68" s="77"/>
      <c r="P68" s="77"/>
      <c r="Q68" s="77"/>
      <c r="R68" s="77"/>
      <c r="S68" s="77"/>
      <c r="T68" s="77"/>
    </row>
    <row r="69" spans="10:20" ht="30">
      <c r="J69" s="76"/>
      <c r="K69" s="76"/>
      <c r="N69" s="77"/>
      <c r="O69" s="77"/>
      <c r="P69" s="77"/>
      <c r="Q69" s="77"/>
      <c r="R69" s="77"/>
      <c r="S69" s="77"/>
      <c r="T69" s="77"/>
    </row>
    <row r="70" spans="10:20" ht="30">
      <c r="J70" s="76"/>
      <c r="K70" s="76"/>
      <c r="N70" s="77"/>
      <c r="O70" s="77"/>
      <c r="P70" s="77"/>
      <c r="Q70" s="77"/>
      <c r="R70" s="77"/>
      <c r="S70" s="77"/>
      <c r="T70" s="77"/>
    </row>
    <row r="71" spans="10:20" ht="30">
      <c r="J71" s="76"/>
      <c r="K71" s="76"/>
      <c r="N71" s="77"/>
      <c r="O71" s="77"/>
      <c r="P71" s="77"/>
      <c r="Q71" s="77"/>
      <c r="R71" s="77"/>
      <c r="S71" s="77"/>
      <c r="T71" s="77"/>
    </row>
    <row r="72" spans="10:20" ht="30">
      <c r="J72" s="76"/>
      <c r="K72" s="76"/>
      <c r="N72" s="77"/>
      <c r="O72" s="77"/>
      <c r="P72" s="77"/>
      <c r="Q72" s="77"/>
      <c r="R72" s="77"/>
      <c r="S72" s="77"/>
      <c r="T72" s="77"/>
    </row>
    <row r="73" spans="10:20" ht="30">
      <c r="J73" s="76"/>
      <c r="K73" s="76"/>
      <c r="N73" s="77"/>
      <c r="O73" s="77"/>
      <c r="P73" s="77"/>
      <c r="Q73" s="77"/>
      <c r="R73" s="77"/>
      <c r="S73" s="77"/>
      <c r="T73" s="77"/>
    </row>
    <row r="74" spans="10:20" ht="30">
      <c r="J74" s="76"/>
      <c r="K74" s="76"/>
      <c r="N74" s="77"/>
      <c r="O74" s="77"/>
      <c r="P74" s="77"/>
      <c r="Q74" s="77"/>
      <c r="R74" s="77"/>
      <c r="S74" s="77"/>
      <c r="T74" s="77"/>
    </row>
    <row r="75" spans="10:20" ht="30">
      <c r="J75" s="76"/>
      <c r="K75" s="76"/>
      <c r="N75" s="77"/>
      <c r="O75" s="77"/>
      <c r="P75" s="77"/>
      <c r="Q75" s="77"/>
      <c r="R75" s="77"/>
      <c r="S75" s="77"/>
      <c r="T75" s="77"/>
    </row>
    <row r="76" spans="10:20" ht="30">
      <c r="J76" s="76"/>
      <c r="K76" s="76"/>
      <c r="N76" s="77"/>
      <c r="O76" s="77"/>
      <c r="P76" s="77"/>
      <c r="Q76" s="77"/>
      <c r="R76" s="77"/>
      <c r="S76" s="77"/>
      <c r="T76" s="77"/>
    </row>
    <row r="77" spans="10:20" ht="30">
      <c r="J77" s="76"/>
      <c r="K77" s="76"/>
      <c r="N77" s="77"/>
      <c r="O77" s="77"/>
      <c r="P77" s="77"/>
      <c r="Q77" s="77"/>
      <c r="R77" s="77"/>
      <c r="S77" s="77"/>
      <c r="T77" s="77"/>
    </row>
    <row r="78" spans="10:20" ht="30">
      <c r="J78" s="76"/>
      <c r="K78" s="76"/>
      <c r="N78" s="77"/>
      <c r="O78" s="77"/>
      <c r="P78" s="77"/>
      <c r="Q78" s="77"/>
      <c r="R78" s="77"/>
      <c r="S78" s="77"/>
      <c r="T78" s="77"/>
    </row>
    <row r="79" spans="10:20" ht="30">
      <c r="J79" s="76"/>
      <c r="K79" s="76"/>
      <c r="N79" s="77"/>
      <c r="O79" s="77"/>
      <c r="P79" s="77"/>
      <c r="Q79" s="77"/>
      <c r="R79" s="77"/>
      <c r="S79" s="77"/>
      <c r="T79" s="77"/>
    </row>
    <row r="80" spans="10:20" ht="30">
      <c r="J80" s="76"/>
      <c r="K80" s="76"/>
      <c r="N80" s="77"/>
      <c r="O80" s="77"/>
      <c r="P80" s="77"/>
      <c r="Q80" s="77"/>
      <c r="R80" s="77"/>
      <c r="S80" s="77"/>
      <c r="T80" s="77"/>
    </row>
    <row r="81" spans="10:20" ht="30">
      <c r="J81" s="76"/>
      <c r="K81" s="76"/>
      <c r="N81" s="77"/>
      <c r="O81" s="77"/>
      <c r="P81" s="77"/>
      <c r="Q81" s="77"/>
      <c r="R81" s="77"/>
      <c r="S81" s="77"/>
      <c r="T81" s="77"/>
    </row>
    <row r="82" spans="10:20" ht="30">
      <c r="J82" s="76"/>
      <c r="K82" s="76"/>
      <c r="N82" s="77"/>
      <c r="O82" s="77"/>
      <c r="P82" s="77"/>
      <c r="Q82" s="77"/>
      <c r="R82" s="77"/>
      <c r="S82" s="77"/>
      <c r="T82" s="77"/>
    </row>
    <row r="83" spans="10:20" ht="30">
      <c r="J83" s="76"/>
      <c r="K83" s="79"/>
      <c r="N83" s="77"/>
      <c r="O83" s="77"/>
      <c r="P83" s="77"/>
      <c r="Q83" s="77"/>
      <c r="R83" s="77"/>
      <c r="S83" s="77"/>
      <c r="T83" s="77"/>
    </row>
    <row r="84" spans="10:20" ht="30">
      <c r="J84" s="76"/>
      <c r="K84" s="76"/>
      <c r="N84" s="77"/>
      <c r="O84" s="77"/>
      <c r="P84" s="77"/>
      <c r="Q84" s="77"/>
      <c r="R84" s="77"/>
      <c r="S84" s="77"/>
      <c r="T84" s="77"/>
    </row>
    <row r="85" spans="10:20" ht="30">
      <c r="J85" s="76"/>
      <c r="K85" s="76"/>
      <c r="N85" s="77"/>
      <c r="O85" s="77"/>
      <c r="P85" s="77"/>
      <c r="Q85" s="77"/>
      <c r="R85" s="77"/>
      <c r="S85" s="77"/>
      <c r="T85" s="77"/>
    </row>
    <row r="86" spans="10:20" ht="30">
      <c r="J86" s="76"/>
      <c r="K86" s="76"/>
      <c r="N86" s="77"/>
      <c r="O86" s="77"/>
      <c r="P86" s="77"/>
      <c r="Q86" s="77"/>
      <c r="R86" s="77"/>
      <c r="S86" s="77"/>
      <c r="T86" s="77"/>
    </row>
    <row r="87" spans="10:20" ht="30">
      <c r="J87" s="76"/>
      <c r="K87" s="76"/>
      <c r="N87" s="77"/>
      <c r="O87" s="77"/>
      <c r="P87" s="77"/>
      <c r="Q87" s="77"/>
      <c r="R87" s="77"/>
      <c r="S87" s="77"/>
      <c r="T87" s="77"/>
    </row>
    <row r="88" spans="10:20" ht="30">
      <c r="J88" s="76"/>
      <c r="K88" s="76"/>
      <c r="N88" s="77"/>
      <c r="O88" s="77"/>
      <c r="P88" s="77"/>
      <c r="Q88" s="77"/>
      <c r="R88" s="77"/>
      <c r="S88" s="77"/>
      <c r="T88" s="77"/>
    </row>
    <row r="89" spans="10:20" ht="30">
      <c r="J89" s="76"/>
      <c r="K89" s="76"/>
      <c r="N89" s="77"/>
      <c r="O89" s="77"/>
      <c r="P89" s="77"/>
      <c r="Q89" s="77"/>
      <c r="R89" s="77"/>
      <c r="S89" s="77"/>
      <c r="T89" s="77"/>
    </row>
    <row r="90" spans="10:20" ht="30">
      <c r="J90" s="76"/>
      <c r="K90" s="76"/>
      <c r="N90" s="77"/>
      <c r="O90" s="77"/>
      <c r="P90" s="77"/>
      <c r="Q90" s="77"/>
      <c r="R90" s="77"/>
      <c r="S90" s="77"/>
      <c r="T90" s="77"/>
    </row>
    <row r="91" spans="10:20" ht="30">
      <c r="J91" s="76"/>
      <c r="K91" s="76"/>
      <c r="N91" s="77"/>
      <c r="O91" s="77"/>
      <c r="P91" s="77"/>
      <c r="Q91" s="77"/>
      <c r="R91" s="77"/>
      <c r="S91" s="77"/>
      <c r="T91" s="77"/>
    </row>
    <row r="92" spans="10:20" ht="30">
      <c r="J92" s="76"/>
      <c r="K92" s="76"/>
      <c r="N92" s="77"/>
      <c r="O92" s="77"/>
      <c r="P92" s="77"/>
      <c r="Q92" s="77"/>
      <c r="R92" s="77"/>
      <c r="S92" s="77"/>
      <c r="T92" s="77"/>
    </row>
    <row r="93" spans="10:20" ht="30">
      <c r="J93" s="76"/>
      <c r="K93" s="76"/>
      <c r="N93" s="77"/>
      <c r="O93" s="77"/>
      <c r="P93" s="77"/>
      <c r="Q93" s="77"/>
      <c r="R93" s="77"/>
      <c r="S93" s="77"/>
      <c r="T93" s="77"/>
    </row>
    <row r="94" spans="10:20" ht="30">
      <c r="J94" s="76"/>
      <c r="K94" s="76"/>
      <c r="N94" s="77"/>
      <c r="O94" s="77"/>
      <c r="P94" s="77"/>
      <c r="Q94" s="77"/>
      <c r="R94" s="77"/>
      <c r="S94" s="77"/>
      <c r="T94" s="77"/>
    </row>
    <row r="95" spans="10:20" ht="30">
      <c r="J95" s="76"/>
      <c r="K95" s="76"/>
      <c r="N95" s="77"/>
      <c r="O95" s="77"/>
      <c r="P95" s="77"/>
      <c r="Q95" s="77"/>
      <c r="R95" s="77"/>
      <c r="S95" s="77"/>
      <c r="T95" s="77"/>
    </row>
    <row r="96" spans="10:20" ht="30">
      <c r="J96" s="76"/>
      <c r="K96" s="76"/>
      <c r="N96" s="77"/>
      <c r="O96" s="77"/>
      <c r="P96" s="77"/>
      <c r="Q96" s="77"/>
      <c r="R96" s="77"/>
      <c r="S96" s="77"/>
      <c r="T96" s="77"/>
    </row>
    <row r="97" spans="10:20" ht="30">
      <c r="J97" s="76"/>
      <c r="K97" s="76"/>
      <c r="N97" s="77"/>
      <c r="O97" s="77"/>
      <c r="P97" s="77"/>
      <c r="Q97" s="77"/>
      <c r="R97" s="77"/>
      <c r="S97" s="77"/>
      <c r="T97" s="77"/>
    </row>
    <row r="98" spans="10:20" ht="30">
      <c r="J98" s="76"/>
      <c r="K98" s="76"/>
      <c r="N98" s="77"/>
      <c r="O98" s="77"/>
      <c r="P98" s="77"/>
      <c r="Q98" s="77"/>
      <c r="R98" s="77"/>
      <c r="S98" s="77"/>
      <c r="T98" s="77"/>
    </row>
    <row r="99" spans="10:20" ht="30">
      <c r="J99" s="76"/>
      <c r="K99" s="76"/>
      <c r="N99" s="77"/>
      <c r="O99" s="77"/>
      <c r="P99" s="77"/>
      <c r="Q99" s="77"/>
      <c r="R99" s="77"/>
      <c r="S99" s="77"/>
      <c r="T99" s="77"/>
    </row>
    <row r="100" spans="10:20" ht="30">
      <c r="J100" s="76"/>
      <c r="K100" s="76"/>
      <c r="N100" s="77"/>
      <c r="O100" s="77"/>
      <c r="P100" s="77"/>
      <c r="Q100" s="77"/>
      <c r="R100" s="77"/>
      <c r="S100" s="77"/>
      <c r="T100" s="77"/>
    </row>
    <row r="101" spans="10:20" ht="30">
      <c r="J101" s="76"/>
      <c r="K101" s="76"/>
      <c r="N101" s="77"/>
      <c r="O101" s="77"/>
      <c r="P101" s="77"/>
      <c r="Q101" s="77"/>
      <c r="R101" s="77"/>
      <c r="S101" s="77"/>
      <c r="T101" s="77"/>
    </row>
    <row r="102" spans="10:20" ht="30">
      <c r="J102" s="76"/>
      <c r="K102" s="76"/>
      <c r="N102" s="77"/>
      <c r="O102" s="77"/>
      <c r="P102" s="77"/>
      <c r="Q102" s="77"/>
      <c r="R102" s="77"/>
      <c r="S102" s="77"/>
      <c r="T102" s="77"/>
    </row>
    <row r="103" spans="10:20" ht="30">
      <c r="J103" s="76"/>
      <c r="K103" s="76"/>
      <c r="N103" s="77"/>
      <c r="O103" s="77"/>
      <c r="P103" s="77"/>
      <c r="Q103" s="77"/>
      <c r="R103" s="77"/>
      <c r="S103" s="77"/>
      <c r="T103" s="77"/>
    </row>
    <row r="104" spans="10:20" ht="30">
      <c r="J104" s="76"/>
      <c r="K104" s="76"/>
      <c r="N104" s="77"/>
      <c r="O104" s="77"/>
      <c r="P104" s="77"/>
      <c r="Q104" s="77"/>
      <c r="R104" s="77"/>
      <c r="S104" s="77"/>
      <c r="T104" s="77"/>
    </row>
    <row r="105" spans="10:20" ht="30">
      <c r="J105" s="76"/>
      <c r="K105" s="76"/>
      <c r="N105" s="77"/>
      <c r="O105" s="77"/>
      <c r="P105" s="77"/>
      <c r="Q105" s="77"/>
      <c r="R105" s="77"/>
      <c r="S105" s="77"/>
      <c r="T105" s="77"/>
    </row>
    <row r="106" spans="10:20" ht="30">
      <c r="J106" s="76"/>
      <c r="K106" s="76"/>
      <c r="N106" s="77"/>
      <c r="O106" s="77"/>
      <c r="P106" s="77"/>
      <c r="Q106" s="77"/>
      <c r="R106" s="77"/>
      <c r="S106" s="77"/>
      <c r="T106" s="77"/>
    </row>
    <row r="107" spans="10:20" ht="30">
      <c r="J107" s="76"/>
      <c r="K107" s="76"/>
      <c r="N107" s="77"/>
      <c r="O107" s="77"/>
      <c r="P107" s="77"/>
      <c r="Q107" s="77"/>
      <c r="R107" s="77"/>
      <c r="S107" s="77"/>
      <c r="T107" s="77"/>
    </row>
    <row r="108" spans="10:20" ht="30">
      <c r="J108" s="76"/>
      <c r="K108" s="76"/>
      <c r="N108" s="77"/>
      <c r="O108" s="77"/>
      <c r="P108" s="77"/>
      <c r="Q108" s="77"/>
      <c r="R108" s="77"/>
      <c r="S108" s="77"/>
      <c r="T108" s="77"/>
    </row>
    <row r="109" spans="10:20" ht="30">
      <c r="J109" s="76"/>
      <c r="K109" s="76"/>
      <c r="N109" s="77"/>
      <c r="O109" s="77"/>
      <c r="P109" s="77"/>
      <c r="Q109" s="77"/>
      <c r="R109" s="77"/>
      <c r="S109" s="77"/>
      <c r="T109" s="77"/>
    </row>
    <row r="110" spans="10:20" ht="30">
      <c r="J110" s="76"/>
      <c r="K110" s="76"/>
      <c r="N110" s="77"/>
      <c r="O110" s="77"/>
      <c r="P110" s="77"/>
      <c r="Q110" s="77"/>
      <c r="R110" s="77"/>
      <c r="S110" s="77"/>
      <c r="T110" s="77"/>
    </row>
    <row r="111" spans="10:20" ht="30">
      <c r="J111" s="76"/>
      <c r="K111" s="76"/>
      <c r="N111" s="77"/>
      <c r="O111" s="77"/>
      <c r="P111" s="77"/>
      <c r="Q111" s="77"/>
      <c r="R111" s="77"/>
      <c r="S111" s="77"/>
      <c r="T111" s="77"/>
    </row>
    <row r="112" spans="10:20" ht="30">
      <c r="J112" s="76"/>
      <c r="K112" s="76"/>
      <c r="N112" s="77"/>
      <c r="O112" s="77"/>
      <c r="P112" s="77"/>
      <c r="Q112" s="77"/>
      <c r="R112" s="77"/>
      <c r="S112" s="77"/>
      <c r="T112" s="77"/>
    </row>
    <row r="113" spans="10:20" ht="30">
      <c r="J113" s="76"/>
      <c r="K113" s="76"/>
      <c r="N113" s="77"/>
      <c r="O113" s="77"/>
      <c r="P113" s="77"/>
      <c r="Q113" s="77"/>
      <c r="R113" s="77"/>
      <c r="S113" s="77"/>
      <c r="T113" s="77"/>
    </row>
    <row r="114" spans="10:20" ht="30">
      <c r="J114" s="76"/>
      <c r="K114" s="76"/>
      <c r="N114" s="77"/>
      <c r="O114" s="77"/>
      <c r="P114" s="77"/>
      <c r="Q114" s="77"/>
      <c r="R114" s="77"/>
      <c r="S114" s="77"/>
      <c r="T114" s="77"/>
    </row>
    <row r="115" spans="10:20" ht="30">
      <c r="J115" s="76"/>
      <c r="K115" s="76"/>
      <c r="N115" s="77"/>
      <c r="O115" s="77"/>
      <c r="P115" s="77"/>
      <c r="Q115" s="77"/>
      <c r="R115" s="77"/>
      <c r="S115" s="77"/>
      <c r="T115" s="77"/>
    </row>
    <row r="116" spans="10:20" ht="30">
      <c r="J116" s="76"/>
      <c r="K116" s="76"/>
      <c r="N116" s="77"/>
      <c r="O116" s="77"/>
      <c r="P116" s="77"/>
      <c r="Q116" s="77"/>
      <c r="R116" s="77"/>
      <c r="S116" s="77"/>
      <c r="T116" s="77"/>
    </row>
    <row r="117" spans="10:20" ht="30">
      <c r="J117" s="76"/>
      <c r="K117" s="76"/>
      <c r="N117" s="77"/>
      <c r="O117" s="77"/>
      <c r="P117" s="77"/>
      <c r="Q117" s="77"/>
      <c r="R117" s="77"/>
      <c r="S117" s="77"/>
      <c r="T117" s="77"/>
    </row>
    <row r="118" spans="10:20" ht="30">
      <c r="J118" s="76"/>
      <c r="K118" s="76"/>
      <c r="N118" s="77"/>
      <c r="O118" s="77"/>
      <c r="P118" s="77"/>
      <c r="Q118" s="77"/>
      <c r="R118" s="77"/>
      <c r="S118" s="77"/>
      <c r="T118" s="77"/>
    </row>
    <row r="119" spans="10:20" ht="30">
      <c r="J119" s="76"/>
      <c r="K119" s="76"/>
      <c r="N119" s="77"/>
      <c r="O119" s="77"/>
      <c r="P119" s="77"/>
      <c r="Q119" s="77"/>
      <c r="R119" s="77"/>
      <c r="S119" s="77"/>
      <c r="T119" s="77"/>
    </row>
    <row r="120" spans="10:20" ht="30">
      <c r="J120" s="76"/>
      <c r="K120" s="76"/>
      <c r="N120" s="77"/>
      <c r="O120" s="77"/>
      <c r="P120" s="77"/>
      <c r="Q120" s="77"/>
      <c r="R120" s="77"/>
      <c r="S120" s="77"/>
      <c r="T120" s="77"/>
    </row>
    <row r="121" spans="10:20" ht="30">
      <c r="J121" s="76"/>
      <c r="K121" s="76"/>
      <c r="N121" s="77"/>
      <c r="O121" s="77"/>
      <c r="P121" s="77"/>
      <c r="Q121" s="77"/>
      <c r="R121" s="77"/>
      <c r="S121" s="77"/>
      <c r="T121" s="77"/>
    </row>
    <row r="122" spans="10:20" ht="30">
      <c r="J122" s="76"/>
      <c r="K122" s="76"/>
      <c r="N122" s="77"/>
      <c r="O122" s="77"/>
      <c r="P122" s="77"/>
      <c r="Q122" s="77"/>
      <c r="R122" s="77"/>
      <c r="S122" s="77"/>
      <c r="T122" s="77"/>
    </row>
    <row r="123" spans="10:20" ht="30">
      <c r="J123" s="76"/>
      <c r="K123" s="76"/>
      <c r="N123" s="77"/>
      <c r="O123" s="77"/>
      <c r="P123" s="77"/>
      <c r="Q123" s="77"/>
      <c r="R123" s="77"/>
      <c r="S123" s="77"/>
      <c r="T123" s="77"/>
    </row>
    <row r="124" spans="10:20" ht="30">
      <c r="J124" s="76"/>
      <c r="K124" s="76"/>
      <c r="N124" s="77"/>
      <c r="O124" s="77"/>
      <c r="P124" s="77"/>
      <c r="Q124" s="77"/>
      <c r="R124" s="77"/>
      <c r="S124" s="77"/>
      <c r="T124" s="77"/>
    </row>
    <row r="125" spans="10:20" ht="30">
      <c r="J125" s="76"/>
      <c r="K125" s="76"/>
      <c r="N125" s="77"/>
      <c r="O125" s="77"/>
      <c r="P125" s="77"/>
      <c r="Q125" s="77"/>
      <c r="R125" s="77"/>
      <c r="S125" s="77"/>
      <c r="T125" s="77"/>
    </row>
    <row r="126" spans="10:20" ht="30">
      <c r="J126" s="76"/>
      <c r="K126" s="76"/>
      <c r="N126" s="77"/>
      <c r="O126" s="77"/>
      <c r="P126" s="77"/>
      <c r="Q126" s="77"/>
      <c r="R126" s="77"/>
      <c r="S126" s="77"/>
      <c r="T126" s="77"/>
    </row>
    <row r="127" spans="10:20" ht="30">
      <c r="J127" s="76"/>
      <c r="K127" s="76"/>
      <c r="N127" s="77"/>
      <c r="O127" s="77"/>
      <c r="P127" s="77"/>
      <c r="Q127" s="77"/>
      <c r="R127" s="77"/>
      <c r="S127" s="77"/>
      <c r="T127" s="77"/>
    </row>
    <row r="128" spans="10:20" ht="30">
      <c r="J128" s="76"/>
      <c r="K128" s="76"/>
      <c r="N128" s="77"/>
      <c r="O128" s="77"/>
      <c r="P128" s="77"/>
      <c r="Q128" s="77"/>
      <c r="R128" s="77"/>
      <c r="S128" s="77"/>
      <c r="T128" s="77"/>
    </row>
    <row r="129" spans="10:20" ht="30">
      <c r="J129" s="76"/>
      <c r="K129" s="76"/>
      <c r="N129" s="77"/>
      <c r="O129" s="77"/>
      <c r="P129" s="77"/>
      <c r="Q129" s="77"/>
      <c r="R129" s="77"/>
      <c r="S129" s="77"/>
      <c r="T129" s="77"/>
    </row>
    <row r="130" spans="10:20" ht="30">
      <c r="J130" s="76"/>
      <c r="K130" s="76"/>
      <c r="N130" s="77"/>
      <c r="O130" s="77"/>
      <c r="P130" s="77"/>
      <c r="Q130" s="77"/>
      <c r="R130" s="77"/>
      <c r="S130" s="77"/>
      <c r="T130" s="77"/>
    </row>
    <row r="131" spans="10:20" ht="30">
      <c r="J131" s="76"/>
      <c r="K131" s="76"/>
      <c r="N131" s="77"/>
      <c r="O131" s="77"/>
      <c r="P131" s="77"/>
      <c r="Q131" s="77"/>
      <c r="R131" s="77"/>
      <c r="S131" s="77"/>
      <c r="T131" s="77"/>
    </row>
    <row r="132" spans="10:20" ht="30">
      <c r="J132" s="76"/>
      <c r="K132" s="76"/>
      <c r="N132" s="77"/>
      <c r="O132" s="77"/>
      <c r="P132" s="77"/>
      <c r="Q132" s="77"/>
      <c r="R132" s="77"/>
      <c r="S132" s="77"/>
      <c r="T132" s="77"/>
    </row>
    <row r="133" spans="10:20" ht="30">
      <c r="J133" s="76"/>
      <c r="K133" s="76"/>
      <c r="N133" s="77"/>
      <c r="O133" s="77"/>
      <c r="P133" s="77"/>
      <c r="Q133" s="77"/>
      <c r="R133" s="77"/>
      <c r="S133" s="77"/>
      <c r="T133" s="77"/>
    </row>
    <row r="134" spans="10:20" ht="30">
      <c r="J134" s="76"/>
      <c r="K134" s="76"/>
      <c r="N134" s="77"/>
      <c r="O134" s="77"/>
      <c r="P134" s="77"/>
      <c r="Q134" s="77"/>
      <c r="R134" s="77"/>
      <c r="S134" s="77"/>
      <c r="T134" s="77"/>
    </row>
    <row r="135" spans="10:20" ht="30">
      <c r="J135" s="76"/>
      <c r="K135" s="76"/>
      <c r="N135" s="77"/>
      <c r="O135" s="77"/>
      <c r="P135" s="77"/>
      <c r="Q135" s="77"/>
      <c r="R135" s="77"/>
      <c r="S135" s="77"/>
      <c r="T135" s="77"/>
    </row>
    <row r="136" spans="10:20" ht="30">
      <c r="J136" s="76"/>
      <c r="K136" s="76"/>
      <c r="N136" s="77"/>
      <c r="O136" s="77"/>
      <c r="P136" s="77"/>
      <c r="Q136" s="77"/>
      <c r="R136" s="77"/>
      <c r="S136" s="77"/>
      <c r="T136" s="77"/>
    </row>
    <row r="137" spans="10:20" ht="30">
      <c r="J137" s="76"/>
      <c r="K137" s="76"/>
      <c r="N137" s="77"/>
      <c r="O137" s="77"/>
      <c r="P137" s="77"/>
      <c r="Q137" s="77"/>
      <c r="R137" s="77"/>
      <c r="S137" s="77"/>
      <c r="T137" s="77"/>
    </row>
    <row r="138" spans="10:20" ht="30">
      <c r="J138" s="76"/>
      <c r="K138" s="76"/>
      <c r="N138" s="77"/>
      <c r="O138" s="77"/>
      <c r="P138" s="77"/>
      <c r="Q138" s="77"/>
      <c r="R138" s="77"/>
      <c r="S138" s="77"/>
      <c r="T138" s="77"/>
    </row>
    <row r="139" spans="10:20" ht="30">
      <c r="J139" s="76"/>
      <c r="K139" s="76"/>
      <c r="N139" s="77"/>
      <c r="O139" s="77"/>
      <c r="P139" s="77"/>
      <c r="Q139" s="77"/>
      <c r="R139" s="77"/>
      <c r="S139" s="77"/>
      <c r="T139" s="77"/>
    </row>
    <row r="140" spans="10:20" ht="30">
      <c r="J140" s="76"/>
      <c r="K140" s="76"/>
      <c r="N140" s="77"/>
      <c r="O140" s="77"/>
      <c r="P140" s="77"/>
      <c r="Q140" s="77"/>
      <c r="R140" s="77"/>
      <c r="S140" s="77"/>
      <c r="T140" s="77"/>
    </row>
    <row r="141" spans="10:20" ht="30">
      <c r="J141" s="76"/>
      <c r="K141" s="76"/>
      <c r="N141" s="77"/>
      <c r="O141" s="77"/>
      <c r="P141" s="77"/>
      <c r="Q141" s="77"/>
      <c r="R141" s="77"/>
      <c r="S141" s="77"/>
      <c r="T141" s="77"/>
    </row>
    <row r="142" spans="10:20" ht="30">
      <c r="J142" s="76"/>
      <c r="K142" s="76"/>
      <c r="N142" s="77"/>
      <c r="O142" s="77"/>
      <c r="P142" s="77"/>
      <c r="Q142" s="77"/>
      <c r="R142" s="77"/>
      <c r="S142" s="77"/>
      <c r="T142" s="77"/>
    </row>
    <row r="143" spans="10:20" ht="30">
      <c r="J143" s="76"/>
      <c r="K143" s="76"/>
      <c r="N143" s="77"/>
      <c r="O143" s="77"/>
      <c r="P143" s="77"/>
      <c r="Q143" s="77"/>
      <c r="R143" s="77"/>
      <c r="S143" s="77"/>
      <c r="T143" s="77"/>
    </row>
    <row r="144" spans="10:20" ht="30">
      <c r="J144" s="76"/>
      <c r="K144" s="76"/>
      <c r="N144" s="77"/>
      <c r="O144" s="77"/>
      <c r="P144" s="77"/>
      <c r="Q144" s="77"/>
      <c r="R144" s="77"/>
      <c r="S144" s="77"/>
      <c r="T144" s="77"/>
    </row>
    <row r="145" spans="10:20" ht="30">
      <c r="J145" s="76"/>
      <c r="K145" s="76"/>
      <c r="N145" s="77"/>
      <c r="O145" s="77"/>
      <c r="P145" s="77"/>
      <c r="Q145" s="77"/>
      <c r="R145" s="77"/>
      <c r="S145" s="77"/>
      <c r="T145" s="77"/>
    </row>
    <row r="146" spans="10:20" ht="30">
      <c r="J146" s="76"/>
      <c r="K146" s="76"/>
      <c r="N146" s="77"/>
      <c r="O146" s="77"/>
      <c r="P146" s="77"/>
      <c r="Q146" s="77"/>
      <c r="R146" s="77"/>
      <c r="S146" s="77"/>
      <c r="T146" s="77"/>
    </row>
    <row r="147" spans="10:20" ht="30">
      <c r="J147" s="76"/>
      <c r="K147" s="76"/>
      <c r="N147" s="77"/>
      <c r="O147" s="77"/>
      <c r="P147" s="77"/>
      <c r="Q147" s="77"/>
      <c r="R147" s="77"/>
      <c r="S147" s="77"/>
      <c r="T147" s="77"/>
    </row>
    <row r="148" spans="10:20" ht="30">
      <c r="J148" s="76"/>
      <c r="K148" s="76"/>
      <c r="N148" s="77"/>
      <c r="O148" s="77"/>
      <c r="P148" s="77"/>
      <c r="Q148" s="77"/>
      <c r="R148" s="77"/>
      <c r="S148" s="77"/>
      <c r="T148" s="77"/>
    </row>
    <row r="149" spans="10:20" ht="30">
      <c r="J149" s="76"/>
      <c r="K149" s="76"/>
      <c r="N149" s="77"/>
      <c r="O149" s="77"/>
      <c r="P149" s="77"/>
      <c r="Q149" s="77"/>
      <c r="R149" s="77"/>
      <c r="S149" s="77"/>
      <c r="T149" s="77"/>
    </row>
    <row r="150" spans="10:20" ht="30">
      <c r="J150" s="76"/>
      <c r="K150" s="76"/>
      <c r="N150" s="77"/>
      <c r="O150" s="77"/>
      <c r="P150" s="77"/>
      <c r="Q150" s="77"/>
      <c r="R150" s="77"/>
      <c r="S150" s="77"/>
      <c r="T150" s="77"/>
    </row>
    <row r="151" spans="10:20" ht="30">
      <c r="J151" s="76"/>
      <c r="K151" s="76"/>
      <c r="N151" s="77"/>
      <c r="O151" s="77"/>
      <c r="P151" s="77"/>
      <c r="Q151" s="77"/>
      <c r="R151" s="77"/>
      <c r="S151" s="77"/>
      <c r="T151" s="77"/>
    </row>
    <row r="152" spans="10:20" ht="30">
      <c r="J152" s="76"/>
      <c r="K152" s="76"/>
      <c r="N152" s="77"/>
      <c r="O152" s="77"/>
      <c r="P152" s="77"/>
      <c r="Q152" s="77"/>
      <c r="R152" s="77"/>
      <c r="S152" s="77"/>
      <c r="T152" s="77"/>
    </row>
    <row r="153" spans="10:20" ht="30">
      <c r="J153" s="76"/>
      <c r="K153" s="76"/>
      <c r="N153" s="77"/>
      <c r="O153" s="77"/>
      <c r="P153" s="77"/>
      <c r="Q153" s="77"/>
      <c r="R153" s="77"/>
      <c r="S153" s="77"/>
      <c r="T153" s="77"/>
    </row>
    <row r="154" spans="10:20" ht="30">
      <c r="J154" s="76"/>
      <c r="K154" s="76"/>
      <c r="N154" s="77"/>
      <c r="O154" s="77"/>
      <c r="P154" s="77"/>
      <c r="Q154" s="77"/>
      <c r="R154" s="77"/>
      <c r="S154" s="77"/>
      <c r="T154" s="77"/>
    </row>
    <row r="155" spans="10:20" ht="30">
      <c r="J155" s="76"/>
      <c r="K155" s="76"/>
      <c r="N155" s="77"/>
      <c r="O155" s="77"/>
      <c r="P155" s="77"/>
      <c r="Q155" s="77"/>
      <c r="R155" s="77"/>
      <c r="S155" s="77"/>
      <c r="T155" s="77"/>
    </row>
    <row r="156" spans="10:20" ht="30">
      <c r="J156" s="76"/>
      <c r="K156" s="76"/>
      <c r="N156" s="77"/>
      <c r="O156" s="77"/>
      <c r="P156" s="77"/>
      <c r="Q156" s="77"/>
      <c r="R156" s="77"/>
      <c r="S156" s="77"/>
      <c r="T156" s="77"/>
    </row>
    <row r="157" spans="10:20" ht="30">
      <c r="J157" s="76"/>
      <c r="K157" s="76"/>
      <c r="N157" s="77"/>
      <c r="O157" s="77"/>
      <c r="P157" s="77"/>
      <c r="Q157" s="77"/>
      <c r="R157" s="77"/>
      <c r="S157" s="77"/>
      <c r="T157" s="77"/>
    </row>
    <row r="158" spans="10:20" ht="30">
      <c r="J158" s="76"/>
      <c r="K158" s="76"/>
      <c r="N158" s="77"/>
      <c r="O158" s="77"/>
      <c r="P158" s="77"/>
      <c r="Q158" s="77"/>
      <c r="R158" s="77"/>
      <c r="S158" s="77"/>
      <c r="T158" s="77"/>
    </row>
    <row r="159" spans="10:20" ht="30">
      <c r="J159" s="76"/>
      <c r="K159" s="76"/>
      <c r="N159" s="77"/>
      <c r="O159" s="77"/>
      <c r="P159" s="77"/>
      <c r="Q159" s="77"/>
      <c r="R159" s="77"/>
      <c r="S159" s="77"/>
      <c r="T159" s="77"/>
    </row>
    <row r="160" spans="10:20" ht="30">
      <c r="J160" s="76"/>
      <c r="K160" s="76"/>
      <c r="N160" s="77"/>
      <c r="O160" s="77"/>
      <c r="P160" s="77"/>
      <c r="Q160" s="77"/>
      <c r="R160" s="77"/>
      <c r="S160" s="77"/>
      <c r="T160" s="77"/>
    </row>
    <row r="161" spans="10:20" ht="30">
      <c r="J161" s="76"/>
      <c r="K161" s="76"/>
      <c r="N161" s="77"/>
      <c r="O161" s="77"/>
      <c r="P161" s="77"/>
      <c r="Q161" s="77"/>
      <c r="R161" s="77"/>
      <c r="S161" s="77"/>
      <c r="T161" s="77"/>
    </row>
    <row r="162" spans="10:20" ht="30">
      <c r="J162" s="76"/>
      <c r="K162" s="76"/>
      <c r="N162" s="77"/>
      <c r="O162" s="77"/>
      <c r="P162" s="77"/>
      <c r="Q162" s="77"/>
      <c r="R162" s="77"/>
      <c r="S162" s="77"/>
      <c r="T162" s="77"/>
    </row>
    <row r="163" spans="10:20" ht="30">
      <c r="J163" s="76"/>
      <c r="K163" s="76"/>
      <c r="N163" s="77"/>
      <c r="O163" s="77"/>
      <c r="P163" s="77"/>
      <c r="Q163" s="77"/>
      <c r="R163" s="77"/>
      <c r="S163" s="77"/>
      <c r="T163" s="77"/>
    </row>
    <row r="164" spans="10:20" ht="30">
      <c r="J164" s="76"/>
      <c r="K164" s="76"/>
      <c r="N164" s="77"/>
      <c r="O164" s="77"/>
      <c r="P164" s="77"/>
      <c r="Q164" s="77"/>
      <c r="R164" s="77"/>
      <c r="S164" s="77"/>
      <c r="T164" s="77"/>
    </row>
    <row r="165" spans="10:20" ht="30">
      <c r="J165" s="76"/>
      <c r="K165" s="76"/>
      <c r="N165" s="77"/>
      <c r="O165" s="77"/>
      <c r="P165" s="77"/>
      <c r="Q165" s="77"/>
      <c r="R165" s="77"/>
      <c r="S165" s="77"/>
      <c r="T165" s="77"/>
    </row>
    <row r="166" spans="10:20" ht="30">
      <c r="J166" s="76"/>
      <c r="K166" s="76"/>
      <c r="N166" s="77"/>
      <c r="O166" s="77"/>
      <c r="P166" s="77"/>
      <c r="Q166" s="77"/>
      <c r="R166" s="77"/>
      <c r="S166" s="77"/>
      <c r="T166" s="77"/>
    </row>
    <row r="167" spans="10:20" ht="30">
      <c r="J167" s="76"/>
      <c r="K167" s="76"/>
      <c r="N167" s="77"/>
      <c r="O167" s="77"/>
      <c r="P167" s="77"/>
      <c r="Q167" s="77"/>
      <c r="R167" s="77"/>
      <c r="S167" s="77"/>
      <c r="T167" s="77"/>
    </row>
    <row r="168" spans="10:20" ht="30">
      <c r="J168" s="76"/>
      <c r="K168" s="76"/>
      <c r="N168" s="77"/>
      <c r="O168" s="77"/>
      <c r="P168" s="77"/>
      <c r="Q168" s="77"/>
      <c r="R168" s="77"/>
      <c r="S168" s="77"/>
      <c r="T168" s="77"/>
    </row>
    <row r="169" spans="10:20" ht="30">
      <c r="J169" s="76"/>
      <c r="K169" s="76"/>
      <c r="N169" s="77"/>
      <c r="O169" s="77"/>
      <c r="P169" s="77"/>
      <c r="Q169" s="77"/>
      <c r="R169" s="77"/>
      <c r="S169" s="77"/>
      <c r="T169" s="77"/>
    </row>
    <row r="170" spans="10:20" ht="30">
      <c r="J170" s="76"/>
      <c r="K170" s="76"/>
      <c r="N170" s="77"/>
      <c r="O170" s="77"/>
      <c r="P170" s="77"/>
      <c r="Q170" s="77"/>
      <c r="R170" s="77"/>
      <c r="S170" s="77"/>
      <c r="T170" s="77"/>
    </row>
    <row r="171" spans="10:20" ht="30">
      <c r="J171" s="76"/>
      <c r="K171" s="76"/>
      <c r="N171" s="77"/>
      <c r="O171" s="77"/>
      <c r="P171" s="77"/>
      <c r="Q171" s="77"/>
      <c r="R171" s="77"/>
      <c r="S171" s="77"/>
      <c r="T171" s="77"/>
    </row>
    <row r="172" spans="10:20" ht="30">
      <c r="J172" s="76"/>
      <c r="K172" s="76"/>
      <c r="N172" s="77"/>
      <c r="O172" s="77"/>
      <c r="P172" s="77"/>
      <c r="Q172" s="77"/>
      <c r="R172" s="77"/>
      <c r="S172" s="77"/>
      <c r="T172" s="77"/>
    </row>
    <row r="173" spans="14:20" ht="12.75">
      <c r="N173" s="77"/>
      <c r="O173" s="77"/>
      <c r="P173" s="77"/>
      <c r="Q173" s="77"/>
      <c r="R173" s="77"/>
      <c r="S173" s="77"/>
      <c r="T173" s="77"/>
    </row>
    <row r="174" spans="14:20" ht="12.75">
      <c r="N174" s="77"/>
      <c r="O174" s="77"/>
      <c r="P174" s="77"/>
      <c r="Q174" s="77"/>
      <c r="R174" s="77"/>
      <c r="S174" s="77"/>
      <c r="T174" s="77"/>
    </row>
    <row r="175" spans="14:20" ht="12.75">
      <c r="N175" s="77"/>
      <c r="O175" s="77"/>
      <c r="P175" s="77"/>
      <c r="Q175" s="77"/>
      <c r="R175" s="77"/>
      <c r="S175" s="77"/>
      <c r="T175" s="77"/>
    </row>
    <row r="176" spans="14:20" ht="12.75">
      <c r="N176" s="77"/>
      <c r="O176" s="77"/>
      <c r="P176" s="77"/>
      <c r="Q176" s="77"/>
      <c r="R176" s="77"/>
      <c r="S176" s="77"/>
      <c r="T176" s="77"/>
    </row>
    <row r="177" spans="14:20" ht="12.75">
      <c r="N177" s="77"/>
      <c r="O177" s="77"/>
      <c r="P177" s="77"/>
      <c r="Q177" s="77"/>
      <c r="R177" s="77"/>
      <c r="S177" s="77"/>
      <c r="T177" s="77"/>
    </row>
    <row r="178" spans="14:20" ht="12.75">
      <c r="N178" s="77"/>
      <c r="O178" s="77"/>
      <c r="P178" s="77"/>
      <c r="Q178" s="77"/>
      <c r="R178" s="77"/>
      <c r="S178" s="77"/>
      <c r="T178" s="77"/>
    </row>
    <row r="179" spans="14:20" ht="12.75">
      <c r="N179" s="77"/>
      <c r="O179" s="77"/>
      <c r="P179" s="77"/>
      <c r="Q179" s="77"/>
      <c r="R179" s="77"/>
      <c r="S179" s="77"/>
      <c r="T179" s="77"/>
    </row>
    <row r="180" spans="14:20" ht="12.75">
      <c r="N180" s="77"/>
      <c r="O180" s="77"/>
      <c r="P180" s="77"/>
      <c r="Q180" s="77"/>
      <c r="R180" s="77"/>
      <c r="S180" s="77"/>
      <c r="T180" s="77"/>
    </row>
    <row r="181" spans="14:20" ht="12.75">
      <c r="N181" s="77"/>
      <c r="O181" s="77"/>
      <c r="P181" s="77"/>
      <c r="Q181" s="77"/>
      <c r="R181" s="77"/>
      <c r="S181" s="77"/>
      <c r="T181" s="77"/>
    </row>
    <row r="182" spans="14:20" ht="12.75">
      <c r="N182" s="77"/>
      <c r="O182" s="77"/>
      <c r="P182" s="77"/>
      <c r="Q182" s="77"/>
      <c r="R182" s="77"/>
      <c r="S182" s="77"/>
      <c r="T182" s="77"/>
    </row>
    <row r="183" spans="14:20" ht="12.75">
      <c r="N183" s="77"/>
      <c r="O183" s="77"/>
      <c r="P183" s="77"/>
      <c r="Q183" s="77"/>
      <c r="R183" s="77"/>
      <c r="S183" s="77"/>
      <c r="T183" s="77"/>
    </row>
    <row r="184" spans="14:20" ht="12.75">
      <c r="N184" s="77"/>
      <c r="O184" s="77"/>
      <c r="P184" s="77"/>
      <c r="Q184" s="77"/>
      <c r="R184" s="77"/>
      <c r="S184" s="77"/>
      <c r="T184" s="77"/>
    </row>
    <row r="185" spans="14:20" ht="12.75">
      <c r="N185" s="77"/>
      <c r="O185" s="77"/>
      <c r="P185" s="77"/>
      <c r="Q185" s="77"/>
      <c r="R185" s="77"/>
      <c r="S185" s="77"/>
      <c r="T185" s="77"/>
    </row>
    <row r="186" spans="14:20" ht="12.75">
      <c r="N186" s="77"/>
      <c r="O186" s="77"/>
      <c r="P186" s="77"/>
      <c r="Q186" s="77"/>
      <c r="R186" s="77"/>
      <c r="S186" s="77"/>
      <c r="T186" s="77"/>
    </row>
    <row r="187" spans="14:20" ht="12.75">
      <c r="N187" s="77"/>
      <c r="O187" s="77"/>
      <c r="P187" s="77"/>
      <c r="Q187" s="77"/>
      <c r="R187" s="77"/>
      <c r="S187" s="77"/>
      <c r="T187" s="77"/>
    </row>
    <row r="188" spans="14:20" ht="12.75">
      <c r="N188" s="77"/>
      <c r="O188" s="77"/>
      <c r="P188" s="77"/>
      <c r="Q188" s="77"/>
      <c r="R188" s="77"/>
      <c r="S188" s="77"/>
      <c r="T188" s="77"/>
    </row>
    <row r="189" spans="14:20" ht="12.75">
      <c r="N189" s="77"/>
      <c r="O189" s="77"/>
      <c r="P189" s="77"/>
      <c r="Q189" s="77"/>
      <c r="R189" s="77"/>
      <c r="S189" s="77"/>
      <c r="T189" s="77"/>
    </row>
    <row r="190" spans="14:20" ht="12.75">
      <c r="N190" s="77"/>
      <c r="O190" s="77"/>
      <c r="P190" s="77"/>
      <c r="Q190" s="77"/>
      <c r="R190" s="77"/>
      <c r="S190" s="77"/>
      <c r="T190" s="77"/>
    </row>
    <row r="191" spans="14:20" ht="12.75">
      <c r="N191" s="77"/>
      <c r="O191" s="77"/>
      <c r="P191" s="77"/>
      <c r="Q191" s="77"/>
      <c r="R191" s="77"/>
      <c r="S191" s="77"/>
      <c r="T191" s="77"/>
    </row>
    <row r="192" spans="14:20" ht="12.75">
      <c r="N192" s="77"/>
      <c r="O192" s="77"/>
      <c r="P192" s="77"/>
      <c r="Q192" s="77"/>
      <c r="R192" s="77"/>
      <c r="S192" s="77"/>
      <c r="T192" s="77"/>
    </row>
    <row r="193" spans="14:20" ht="12.75">
      <c r="N193" s="77"/>
      <c r="O193" s="77"/>
      <c r="P193" s="77"/>
      <c r="Q193" s="77"/>
      <c r="R193" s="77"/>
      <c r="S193" s="77"/>
      <c r="T193" s="77"/>
    </row>
    <row r="194" spans="14:20" ht="12.75">
      <c r="N194" s="77"/>
      <c r="O194" s="77"/>
      <c r="P194" s="77"/>
      <c r="Q194" s="77"/>
      <c r="R194" s="77"/>
      <c r="S194" s="77"/>
      <c r="T194" s="77"/>
    </row>
    <row r="195" spans="14:20" ht="12.75">
      <c r="N195" s="77"/>
      <c r="O195" s="77"/>
      <c r="P195" s="77"/>
      <c r="Q195" s="77"/>
      <c r="R195" s="77"/>
      <c r="S195" s="77"/>
      <c r="T195" s="77"/>
    </row>
    <row r="196" spans="14:20" ht="12.75">
      <c r="N196" s="77"/>
      <c r="O196" s="77"/>
      <c r="P196" s="77"/>
      <c r="Q196" s="77"/>
      <c r="R196" s="77"/>
      <c r="S196" s="77"/>
      <c r="T196" s="77"/>
    </row>
    <row r="197" spans="14:20" ht="12.75">
      <c r="N197" s="77"/>
      <c r="O197" s="77"/>
      <c r="P197" s="77"/>
      <c r="Q197" s="77"/>
      <c r="R197" s="77"/>
      <c r="S197" s="77"/>
      <c r="T197" s="77"/>
    </row>
    <row r="198" spans="14:20" ht="12.75">
      <c r="N198" s="77"/>
      <c r="O198" s="77"/>
      <c r="P198" s="77"/>
      <c r="Q198" s="77"/>
      <c r="R198" s="77"/>
      <c r="S198" s="77"/>
      <c r="T198" s="77"/>
    </row>
    <row r="199" spans="14:20" ht="12.75">
      <c r="N199" s="77"/>
      <c r="O199" s="77"/>
      <c r="P199" s="77"/>
      <c r="Q199" s="77"/>
      <c r="R199" s="77"/>
      <c r="S199" s="77"/>
      <c r="T199" s="77"/>
    </row>
    <row r="200" spans="14:20" ht="12.75">
      <c r="N200" s="77"/>
      <c r="O200" s="77"/>
      <c r="P200" s="77"/>
      <c r="Q200" s="77"/>
      <c r="R200" s="77"/>
      <c r="S200" s="77"/>
      <c r="T200" s="77"/>
    </row>
    <row r="201" spans="14:20" ht="12.75">
      <c r="N201" s="77"/>
      <c r="O201" s="77"/>
      <c r="P201" s="77"/>
      <c r="Q201" s="77"/>
      <c r="R201" s="77"/>
      <c r="S201" s="77"/>
      <c r="T201" s="77"/>
    </row>
    <row r="202" spans="14:20" ht="12.75">
      <c r="N202" s="77"/>
      <c r="O202" s="77"/>
      <c r="P202" s="77"/>
      <c r="Q202" s="77"/>
      <c r="R202" s="77"/>
      <c r="S202" s="77"/>
      <c r="T202" s="77"/>
    </row>
    <row r="203" spans="14:20" ht="12.75">
      <c r="N203" s="77"/>
      <c r="O203" s="77"/>
      <c r="P203" s="77"/>
      <c r="Q203" s="77"/>
      <c r="R203" s="77"/>
      <c r="S203" s="77"/>
      <c r="T203" s="77"/>
    </row>
    <row r="204" spans="14:20" ht="12.75">
      <c r="N204" s="77"/>
      <c r="O204" s="77"/>
      <c r="P204" s="77"/>
      <c r="Q204" s="77"/>
      <c r="R204" s="77"/>
      <c r="S204" s="77"/>
      <c r="T204" s="77"/>
    </row>
    <row r="205" spans="14:20" ht="12.75">
      <c r="N205" s="77"/>
      <c r="O205" s="77"/>
      <c r="P205" s="77"/>
      <c r="Q205" s="77"/>
      <c r="R205" s="77"/>
      <c r="S205" s="77"/>
      <c r="T205" s="77"/>
    </row>
    <row r="206" spans="14:20" ht="12.75">
      <c r="N206" s="77"/>
      <c r="O206" s="77"/>
      <c r="P206" s="77"/>
      <c r="Q206" s="77"/>
      <c r="R206" s="77"/>
      <c r="S206" s="77"/>
      <c r="T206" s="77"/>
    </row>
    <row r="207" spans="14:20" ht="12.75">
      <c r="N207" s="77"/>
      <c r="O207" s="77"/>
      <c r="P207" s="77"/>
      <c r="Q207" s="77"/>
      <c r="R207" s="77"/>
      <c r="S207" s="77"/>
      <c r="T207" s="77"/>
    </row>
    <row r="208" spans="14:20" ht="12.75">
      <c r="N208" s="77"/>
      <c r="O208" s="77"/>
      <c r="P208" s="77"/>
      <c r="Q208" s="77"/>
      <c r="R208" s="77"/>
      <c r="S208" s="77"/>
      <c r="T208" s="77"/>
    </row>
    <row r="209" spans="14:20" ht="12.75">
      <c r="N209" s="77"/>
      <c r="O209" s="77"/>
      <c r="P209" s="77"/>
      <c r="Q209" s="77"/>
      <c r="R209" s="77"/>
      <c r="S209" s="77"/>
      <c r="T209" s="77"/>
    </row>
    <row r="210" spans="14:20" ht="12.75">
      <c r="N210" s="77"/>
      <c r="O210" s="77"/>
      <c r="P210" s="77"/>
      <c r="Q210" s="77"/>
      <c r="R210" s="77"/>
      <c r="S210" s="77"/>
      <c r="T210" s="77"/>
    </row>
    <row r="211" spans="14:20" ht="12.75">
      <c r="N211" s="77"/>
      <c r="O211" s="77"/>
      <c r="P211" s="77"/>
      <c r="Q211" s="77"/>
      <c r="R211" s="77"/>
      <c r="S211" s="77"/>
      <c r="T211" s="77"/>
    </row>
    <row r="212" spans="14:20" ht="12.75">
      <c r="N212" s="77"/>
      <c r="O212" s="77"/>
      <c r="P212" s="77"/>
      <c r="Q212" s="77"/>
      <c r="R212" s="77"/>
      <c r="S212" s="77"/>
      <c r="T212" s="77"/>
    </row>
    <row r="213" spans="14:20" ht="12.75">
      <c r="N213" s="77"/>
      <c r="O213" s="77"/>
      <c r="P213" s="77"/>
      <c r="Q213" s="77"/>
      <c r="R213" s="77"/>
      <c r="S213" s="77"/>
      <c r="T213" s="77"/>
    </row>
  </sheetData>
  <mergeCells count="2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610E3-9B52-4D8A-802A-D0A6DC02E222}">
  <dimension ref="A1:V54"/>
  <sheetViews>
    <sheetView zoomScale="85" zoomScaleNormal="85" workbookViewId="0" topLeftCell="A1">
      <selection activeCell="K19" sqref="K19"/>
    </sheetView>
  </sheetViews>
  <sheetFormatPr defaultColWidth="9.140625" defaultRowHeight="12.75"/>
  <cols>
    <col min="1" max="1" width="5.8515625" style="92" customWidth="1"/>
    <col min="2" max="2" width="5.7109375" style="82" customWidth="1"/>
    <col min="3" max="3" width="17.00390625" style="82" customWidth="1"/>
    <col min="4" max="4" width="11.28125" style="82" customWidth="1"/>
    <col min="5" max="5" width="2.28125" style="82" customWidth="1"/>
    <col min="6" max="6" width="19.57421875" style="118" customWidth="1"/>
    <col min="7" max="7" width="13.28125" style="114" customWidth="1"/>
    <col min="8" max="8" width="12.421875" style="114" customWidth="1"/>
    <col min="9" max="9" width="11.421875" style="82" customWidth="1"/>
    <col min="10" max="10" width="9.140625" style="82" customWidth="1"/>
    <col min="11" max="11" width="8.8515625" style="90" customWidth="1"/>
    <col min="12" max="21" width="9.140625" style="91" customWidth="1"/>
    <col min="22" max="22" width="9.140625" style="137" customWidth="1"/>
    <col min="23" max="26" width="9.140625" style="91" customWidth="1"/>
    <col min="27" max="256" width="9.140625" style="138" customWidth="1"/>
    <col min="257" max="257" width="5.8515625" style="138" customWidth="1"/>
    <col min="258" max="258" width="5.7109375" style="138" customWidth="1"/>
    <col min="259" max="259" width="17.00390625" style="138" customWidth="1"/>
    <col min="260" max="260" width="11.28125" style="138" customWidth="1"/>
    <col min="261" max="261" width="10.8515625" style="138" customWidth="1"/>
    <col min="262" max="262" width="14.28125" style="138" customWidth="1"/>
    <col min="263" max="263" width="13.28125" style="138" customWidth="1"/>
    <col min="264" max="264" width="12.421875" style="138" customWidth="1"/>
    <col min="265" max="265" width="11.421875" style="138" customWidth="1"/>
    <col min="266" max="266" width="9.140625" style="138" customWidth="1"/>
    <col min="267" max="267" width="8.8515625" style="138" customWidth="1"/>
    <col min="268" max="512" width="9.140625" style="138" customWidth="1"/>
    <col min="513" max="513" width="5.8515625" style="138" customWidth="1"/>
    <col min="514" max="514" width="5.7109375" style="138" customWidth="1"/>
    <col min="515" max="515" width="17.00390625" style="138" customWidth="1"/>
    <col min="516" max="516" width="11.28125" style="138" customWidth="1"/>
    <col min="517" max="517" width="10.8515625" style="138" customWidth="1"/>
    <col min="518" max="518" width="14.28125" style="138" customWidth="1"/>
    <col min="519" max="519" width="13.28125" style="138" customWidth="1"/>
    <col min="520" max="520" width="12.421875" style="138" customWidth="1"/>
    <col min="521" max="521" width="11.421875" style="138" customWidth="1"/>
    <col min="522" max="522" width="9.140625" style="138" customWidth="1"/>
    <col min="523" max="523" width="8.8515625" style="138" customWidth="1"/>
    <col min="524" max="768" width="9.140625" style="138" customWidth="1"/>
    <col min="769" max="769" width="5.8515625" style="138" customWidth="1"/>
    <col min="770" max="770" width="5.7109375" style="138" customWidth="1"/>
    <col min="771" max="771" width="17.00390625" style="138" customWidth="1"/>
    <col min="772" max="772" width="11.28125" style="138" customWidth="1"/>
    <col min="773" max="773" width="10.8515625" style="138" customWidth="1"/>
    <col min="774" max="774" width="14.28125" style="138" customWidth="1"/>
    <col min="775" max="775" width="13.28125" style="138" customWidth="1"/>
    <col min="776" max="776" width="12.421875" style="138" customWidth="1"/>
    <col min="777" max="777" width="11.421875" style="138" customWidth="1"/>
    <col min="778" max="778" width="9.140625" style="138" customWidth="1"/>
    <col min="779" max="779" width="8.8515625" style="138" customWidth="1"/>
    <col min="780" max="1024" width="9.140625" style="138" customWidth="1"/>
    <col min="1025" max="1025" width="5.8515625" style="138" customWidth="1"/>
    <col min="1026" max="1026" width="5.7109375" style="138" customWidth="1"/>
    <col min="1027" max="1027" width="17.00390625" style="138" customWidth="1"/>
    <col min="1028" max="1028" width="11.28125" style="138" customWidth="1"/>
    <col min="1029" max="1029" width="10.8515625" style="138" customWidth="1"/>
    <col min="1030" max="1030" width="14.28125" style="138" customWidth="1"/>
    <col min="1031" max="1031" width="13.28125" style="138" customWidth="1"/>
    <col min="1032" max="1032" width="12.421875" style="138" customWidth="1"/>
    <col min="1033" max="1033" width="11.421875" style="138" customWidth="1"/>
    <col min="1034" max="1034" width="9.140625" style="138" customWidth="1"/>
    <col min="1035" max="1035" width="8.8515625" style="138" customWidth="1"/>
    <col min="1036" max="1280" width="9.140625" style="138" customWidth="1"/>
    <col min="1281" max="1281" width="5.8515625" style="138" customWidth="1"/>
    <col min="1282" max="1282" width="5.7109375" style="138" customWidth="1"/>
    <col min="1283" max="1283" width="17.00390625" style="138" customWidth="1"/>
    <col min="1284" max="1284" width="11.28125" style="138" customWidth="1"/>
    <col min="1285" max="1285" width="10.8515625" style="138" customWidth="1"/>
    <col min="1286" max="1286" width="14.28125" style="138" customWidth="1"/>
    <col min="1287" max="1287" width="13.28125" style="138" customWidth="1"/>
    <col min="1288" max="1288" width="12.421875" style="138" customWidth="1"/>
    <col min="1289" max="1289" width="11.421875" style="138" customWidth="1"/>
    <col min="1290" max="1290" width="9.140625" style="138" customWidth="1"/>
    <col min="1291" max="1291" width="8.8515625" style="138" customWidth="1"/>
    <col min="1292" max="1536" width="9.140625" style="138" customWidth="1"/>
    <col min="1537" max="1537" width="5.8515625" style="138" customWidth="1"/>
    <col min="1538" max="1538" width="5.7109375" style="138" customWidth="1"/>
    <col min="1539" max="1539" width="17.00390625" style="138" customWidth="1"/>
    <col min="1540" max="1540" width="11.28125" style="138" customWidth="1"/>
    <col min="1541" max="1541" width="10.8515625" style="138" customWidth="1"/>
    <col min="1542" max="1542" width="14.28125" style="138" customWidth="1"/>
    <col min="1543" max="1543" width="13.28125" style="138" customWidth="1"/>
    <col min="1544" max="1544" width="12.421875" style="138" customWidth="1"/>
    <col min="1545" max="1545" width="11.421875" style="138" customWidth="1"/>
    <col min="1546" max="1546" width="9.140625" style="138" customWidth="1"/>
    <col min="1547" max="1547" width="8.8515625" style="138" customWidth="1"/>
    <col min="1548" max="1792" width="9.140625" style="138" customWidth="1"/>
    <col min="1793" max="1793" width="5.8515625" style="138" customWidth="1"/>
    <col min="1794" max="1794" width="5.7109375" style="138" customWidth="1"/>
    <col min="1795" max="1795" width="17.00390625" style="138" customWidth="1"/>
    <col min="1796" max="1796" width="11.28125" style="138" customWidth="1"/>
    <col min="1797" max="1797" width="10.8515625" style="138" customWidth="1"/>
    <col min="1798" max="1798" width="14.28125" style="138" customWidth="1"/>
    <col min="1799" max="1799" width="13.28125" style="138" customWidth="1"/>
    <col min="1800" max="1800" width="12.421875" style="138" customWidth="1"/>
    <col min="1801" max="1801" width="11.421875" style="138" customWidth="1"/>
    <col min="1802" max="1802" width="9.140625" style="138" customWidth="1"/>
    <col min="1803" max="1803" width="8.8515625" style="138" customWidth="1"/>
    <col min="1804" max="2048" width="9.140625" style="138" customWidth="1"/>
    <col min="2049" max="2049" width="5.8515625" style="138" customWidth="1"/>
    <col min="2050" max="2050" width="5.7109375" style="138" customWidth="1"/>
    <col min="2051" max="2051" width="17.00390625" style="138" customWidth="1"/>
    <col min="2052" max="2052" width="11.28125" style="138" customWidth="1"/>
    <col min="2053" max="2053" width="10.8515625" style="138" customWidth="1"/>
    <col min="2054" max="2054" width="14.28125" style="138" customWidth="1"/>
    <col min="2055" max="2055" width="13.28125" style="138" customWidth="1"/>
    <col min="2056" max="2056" width="12.421875" style="138" customWidth="1"/>
    <col min="2057" max="2057" width="11.421875" style="138" customWidth="1"/>
    <col min="2058" max="2058" width="9.140625" style="138" customWidth="1"/>
    <col min="2059" max="2059" width="8.8515625" style="138" customWidth="1"/>
    <col min="2060" max="2304" width="9.140625" style="138" customWidth="1"/>
    <col min="2305" max="2305" width="5.8515625" style="138" customWidth="1"/>
    <col min="2306" max="2306" width="5.7109375" style="138" customWidth="1"/>
    <col min="2307" max="2307" width="17.00390625" style="138" customWidth="1"/>
    <col min="2308" max="2308" width="11.28125" style="138" customWidth="1"/>
    <col min="2309" max="2309" width="10.8515625" style="138" customWidth="1"/>
    <col min="2310" max="2310" width="14.28125" style="138" customWidth="1"/>
    <col min="2311" max="2311" width="13.28125" style="138" customWidth="1"/>
    <col min="2312" max="2312" width="12.421875" style="138" customWidth="1"/>
    <col min="2313" max="2313" width="11.421875" style="138" customWidth="1"/>
    <col min="2314" max="2314" width="9.140625" style="138" customWidth="1"/>
    <col min="2315" max="2315" width="8.8515625" style="138" customWidth="1"/>
    <col min="2316" max="2560" width="9.140625" style="138" customWidth="1"/>
    <col min="2561" max="2561" width="5.8515625" style="138" customWidth="1"/>
    <col min="2562" max="2562" width="5.7109375" style="138" customWidth="1"/>
    <col min="2563" max="2563" width="17.00390625" style="138" customWidth="1"/>
    <col min="2564" max="2564" width="11.28125" style="138" customWidth="1"/>
    <col min="2565" max="2565" width="10.8515625" style="138" customWidth="1"/>
    <col min="2566" max="2566" width="14.28125" style="138" customWidth="1"/>
    <col min="2567" max="2567" width="13.28125" style="138" customWidth="1"/>
    <col min="2568" max="2568" width="12.421875" style="138" customWidth="1"/>
    <col min="2569" max="2569" width="11.421875" style="138" customWidth="1"/>
    <col min="2570" max="2570" width="9.140625" style="138" customWidth="1"/>
    <col min="2571" max="2571" width="8.8515625" style="138" customWidth="1"/>
    <col min="2572" max="2816" width="9.140625" style="138" customWidth="1"/>
    <col min="2817" max="2817" width="5.8515625" style="138" customWidth="1"/>
    <col min="2818" max="2818" width="5.7109375" style="138" customWidth="1"/>
    <col min="2819" max="2819" width="17.00390625" style="138" customWidth="1"/>
    <col min="2820" max="2820" width="11.28125" style="138" customWidth="1"/>
    <col min="2821" max="2821" width="10.8515625" style="138" customWidth="1"/>
    <col min="2822" max="2822" width="14.28125" style="138" customWidth="1"/>
    <col min="2823" max="2823" width="13.28125" style="138" customWidth="1"/>
    <col min="2824" max="2824" width="12.421875" style="138" customWidth="1"/>
    <col min="2825" max="2825" width="11.421875" style="138" customWidth="1"/>
    <col min="2826" max="2826" width="9.140625" style="138" customWidth="1"/>
    <col min="2827" max="2827" width="8.8515625" style="138" customWidth="1"/>
    <col min="2828" max="3072" width="9.140625" style="138" customWidth="1"/>
    <col min="3073" max="3073" width="5.8515625" style="138" customWidth="1"/>
    <col min="3074" max="3074" width="5.7109375" style="138" customWidth="1"/>
    <col min="3075" max="3075" width="17.00390625" style="138" customWidth="1"/>
    <col min="3076" max="3076" width="11.28125" style="138" customWidth="1"/>
    <col min="3077" max="3077" width="10.8515625" style="138" customWidth="1"/>
    <col min="3078" max="3078" width="14.28125" style="138" customWidth="1"/>
    <col min="3079" max="3079" width="13.28125" style="138" customWidth="1"/>
    <col min="3080" max="3080" width="12.421875" style="138" customWidth="1"/>
    <col min="3081" max="3081" width="11.421875" style="138" customWidth="1"/>
    <col min="3082" max="3082" width="9.140625" style="138" customWidth="1"/>
    <col min="3083" max="3083" width="8.8515625" style="138" customWidth="1"/>
    <col min="3084" max="3328" width="9.140625" style="138" customWidth="1"/>
    <col min="3329" max="3329" width="5.8515625" style="138" customWidth="1"/>
    <col min="3330" max="3330" width="5.7109375" style="138" customWidth="1"/>
    <col min="3331" max="3331" width="17.00390625" style="138" customWidth="1"/>
    <col min="3332" max="3332" width="11.28125" style="138" customWidth="1"/>
    <col min="3333" max="3333" width="10.8515625" style="138" customWidth="1"/>
    <col min="3334" max="3334" width="14.28125" style="138" customWidth="1"/>
    <col min="3335" max="3335" width="13.28125" style="138" customWidth="1"/>
    <col min="3336" max="3336" width="12.421875" style="138" customWidth="1"/>
    <col min="3337" max="3337" width="11.421875" style="138" customWidth="1"/>
    <col min="3338" max="3338" width="9.140625" style="138" customWidth="1"/>
    <col min="3339" max="3339" width="8.8515625" style="138" customWidth="1"/>
    <col min="3340" max="3584" width="9.140625" style="138" customWidth="1"/>
    <col min="3585" max="3585" width="5.8515625" style="138" customWidth="1"/>
    <col min="3586" max="3586" width="5.7109375" style="138" customWidth="1"/>
    <col min="3587" max="3587" width="17.00390625" style="138" customWidth="1"/>
    <col min="3588" max="3588" width="11.28125" style="138" customWidth="1"/>
    <col min="3589" max="3589" width="10.8515625" style="138" customWidth="1"/>
    <col min="3590" max="3590" width="14.28125" style="138" customWidth="1"/>
    <col min="3591" max="3591" width="13.28125" style="138" customWidth="1"/>
    <col min="3592" max="3592" width="12.421875" style="138" customWidth="1"/>
    <col min="3593" max="3593" width="11.421875" style="138" customWidth="1"/>
    <col min="3594" max="3594" width="9.140625" style="138" customWidth="1"/>
    <col min="3595" max="3595" width="8.8515625" style="138" customWidth="1"/>
    <col min="3596" max="3840" width="9.140625" style="138" customWidth="1"/>
    <col min="3841" max="3841" width="5.8515625" style="138" customWidth="1"/>
    <col min="3842" max="3842" width="5.7109375" style="138" customWidth="1"/>
    <col min="3843" max="3843" width="17.00390625" style="138" customWidth="1"/>
    <col min="3844" max="3844" width="11.28125" style="138" customWidth="1"/>
    <col min="3845" max="3845" width="10.8515625" style="138" customWidth="1"/>
    <col min="3846" max="3846" width="14.28125" style="138" customWidth="1"/>
    <col min="3847" max="3847" width="13.28125" style="138" customWidth="1"/>
    <col min="3848" max="3848" width="12.421875" style="138" customWidth="1"/>
    <col min="3849" max="3849" width="11.421875" style="138" customWidth="1"/>
    <col min="3850" max="3850" width="9.140625" style="138" customWidth="1"/>
    <col min="3851" max="3851" width="8.8515625" style="138" customWidth="1"/>
    <col min="3852" max="4096" width="9.140625" style="138" customWidth="1"/>
    <col min="4097" max="4097" width="5.8515625" style="138" customWidth="1"/>
    <col min="4098" max="4098" width="5.7109375" style="138" customWidth="1"/>
    <col min="4099" max="4099" width="17.00390625" style="138" customWidth="1"/>
    <col min="4100" max="4100" width="11.28125" style="138" customWidth="1"/>
    <col min="4101" max="4101" width="10.8515625" style="138" customWidth="1"/>
    <col min="4102" max="4102" width="14.28125" style="138" customWidth="1"/>
    <col min="4103" max="4103" width="13.28125" style="138" customWidth="1"/>
    <col min="4104" max="4104" width="12.421875" style="138" customWidth="1"/>
    <col min="4105" max="4105" width="11.421875" style="138" customWidth="1"/>
    <col min="4106" max="4106" width="9.140625" style="138" customWidth="1"/>
    <col min="4107" max="4107" width="8.8515625" style="138" customWidth="1"/>
    <col min="4108" max="4352" width="9.140625" style="138" customWidth="1"/>
    <col min="4353" max="4353" width="5.8515625" style="138" customWidth="1"/>
    <col min="4354" max="4354" width="5.7109375" style="138" customWidth="1"/>
    <col min="4355" max="4355" width="17.00390625" style="138" customWidth="1"/>
    <col min="4356" max="4356" width="11.28125" style="138" customWidth="1"/>
    <col min="4357" max="4357" width="10.8515625" style="138" customWidth="1"/>
    <col min="4358" max="4358" width="14.28125" style="138" customWidth="1"/>
    <col min="4359" max="4359" width="13.28125" style="138" customWidth="1"/>
    <col min="4360" max="4360" width="12.421875" style="138" customWidth="1"/>
    <col min="4361" max="4361" width="11.421875" style="138" customWidth="1"/>
    <col min="4362" max="4362" width="9.140625" style="138" customWidth="1"/>
    <col min="4363" max="4363" width="8.8515625" style="138" customWidth="1"/>
    <col min="4364" max="4608" width="9.140625" style="138" customWidth="1"/>
    <col min="4609" max="4609" width="5.8515625" style="138" customWidth="1"/>
    <col min="4610" max="4610" width="5.7109375" style="138" customWidth="1"/>
    <col min="4611" max="4611" width="17.00390625" style="138" customWidth="1"/>
    <col min="4612" max="4612" width="11.28125" style="138" customWidth="1"/>
    <col min="4613" max="4613" width="10.8515625" style="138" customWidth="1"/>
    <col min="4614" max="4614" width="14.28125" style="138" customWidth="1"/>
    <col min="4615" max="4615" width="13.28125" style="138" customWidth="1"/>
    <col min="4616" max="4616" width="12.421875" style="138" customWidth="1"/>
    <col min="4617" max="4617" width="11.421875" style="138" customWidth="1"/>
    <col min="4618" max="4618" width="9.140625" style="138" customWidth="1"/>
    <col min="4619" max="4619" width="8.8515625" style="138" customWidth="1"/>
    <col min="4620" max="4864" width="9.140625" style="138" customWidth="1"/>
    <col min="4865" max="4865" width="5.8515625" style="138" customWidth="1"/>
    <col min="4866" max="4866" width="5.7109375" style="138" customWidth="1"/>
    <col min="4867" max="4867" width="17.00390625" style="138" customWidth="1"/>
    <col min="4868" max="4868" width="11.28125" style="138" customWidth="1"/>
    <col min="4869" max="4869" width="10.8515625" style="138" customWidth="1"/>
    <col min="4870" max="4870" width="14.28125" style="138" customWidth="1"/>
    <col min="4871" max="4871" width="13.28125" style="138" customWidth="1"/>
    <col min="4872" max="4872" width="12.421875" style="138" customWidth="1"/>
    <col min="4873" max="4873" width="11.421875" style="138" customWidth="1"/>
    <col min="4874" max="4874" width="9.140625" style="138" customWidth="1"/>
    <col min="4875" max="4875" width="8.8515625" style="138" customWidth="1"/>
    <col min="4876" max="5120" width="9.140625" style="138" customWidth="1"/>
    <col min="5121" max="5121" width="5.8515625" style="138" customWidth="1"/>
    <col min="5122" max="5122" width="5.7109375" style="138" customWidth="1"/>
    <col min="5123" max="5123" width="17.00390625" style="138" customWidth="1"/>
    <col min="5124" max="5124" width="11.28125" style="138" customWidth="1"/>
    <col min="5125" max="5125" width="10.8515625" style="138" customWidth="1"/>
    <col min="5126" max="5126" width="14.28125" style="138" customWidth="1"/>
    <col min="5127" max="5127" width="13.28125" style="138" customWidth="1"/>
    <col min="5128" max="5128" width="12.421875" style="138" customWidth="1"/>
    <col min="5129" max="5129" width="11.421875" style="138" customWidth="1"/>
    <col min="5130" max="5130" width="9.140625" style="138" customWidth="1"/>
    <col min="5131" max="5131" width="8.8515625" style="138" customWidth="1"/>
    <col min="5132" max="5376" width="9.140625" style="138" customWidth="1"/>
    <col min="5377" max="5377" width="5.8515625" style="138" customWidth="1"/>
    <col min="5378" max="5378" width="5.7109375" style="138" customWidth="1"/>
    <col min="5379" max="5379" width="17.00390625" style="138" customWidth="1"/>
    <col min="5380" max="5380" width="11.28125" style="138" customWidth="1"/>
    <col min="5381" max="5381" width="10.8515625" style="138" customWidth="1"/>
    <col min="5382" max="5382" width="14.28125" style="138" customWidth="1"/>
    <col min="5383" max="5383" width="13.28125" style="138" customWidth="1"/>
    <col min="5384" max="5384" width="12.421875" style="138" customWidth="1"/>
    <col min="5385" max="5385" width="11.421875" style="138" customWidth="1"/>
    <col min="5386" max="5386" width="9.140625" style="138" customWidth="1"/>
    <col min="5387" max="5387" width="8.8515625" style="138" customWidth="1"/>
    <col min="5388" max="5632" width="9.140625" style="138" customWidth="1"/>
    <col min="5633" max="5633" width="5.8515625" style="138" customWidth="1"/>
    <col min="5634" max="5634" width="5.7109375" style="138" customWidth="1"/>
    <col min="5635" max="5635" width="17.00390625" style="138" customWidth="1"/>
    <col min="5636" max="5636" width="11.28125" style="138" customWidth="1"/>
    <col min="5637" max="5637" width="10.8515625" style="138" customWidth="1"/>
    <col min="5638" max="5638" width="14.28125" style="138" customWidth="1"/>
    <col min="5639" max="5639" width="13.28125" style="138" customWidth="1"/>
    <col min="5640" max="5640" width="12.421875" style="138" customWidth="1"/>
    <col min="5641" max="5641" width="11.421875" style="138" customWidth="1"/>
    <col min="5642" max="5642" width="9.140625" style="138" customWidth="1"/>
    <col min="5643" max="5643" width="8.8515625" style="138" customWidth="1"/>
    <col min="5644" max="5888" width="9.140625" style="138" customWidth="1"/>
    <col min="5889" max="5889" width="5.8515625" style="138" customWidth="1"/>
    <col min="5890" max="5890" width="5.7109375" style="138" customWidth="1"/>
    <col min="5891" max="5891" width="17.00390625" style="138" customWidth="1"/>
    <col min="5892" max="5892" width="11.28125" style="138" customWidth="1"/>
    <col min="5893" max="5893" width="10.8515625" style="138" customWidth="1"/>
    <col min="5894" max="5894" width="14.28125" style="138" customWidth="1"/>
    <col min="5895" max="5895" width="13.28125" style="138" customWidth="1"/>
    <col min="5896" max="5896" width="12.421875" style="138" customWidth="1"/>
    <col min="5897" max="5897" width="11.421875" style="138" customWidth="1"/>
    <col min="5898" max="5898" width="9.140625" style="138" customWidth="1"/>
    <col min="5899" max="5899" width="8.8515625" style="138" customWidth="1"/>
    <col min="5900" max="6144" width="9.140625" style="138" customWidth="1"/>
    <col min="6145" max="6145" width="5.8515625" style="138" customWidth="1"/>
    <col min="6146" max="6146" width="5.7109375" style="138" customWidth="1"/>
    <col min="6147" max="6147" width="17.00390625" style="138" customWidth="1"/>
    <col min="6148" max="6148" width="11.28125" style="138" customWidth="1"/>
    <col min="6149" max="6149" width="10.8515625" style="138" customWidth="1"/>
    <col min="6150" max="6150" width="14.28125" style="138" customWidth="1"/>
    <col min="6151" max="6151" width="13.28125" style="138" customWidth="1"/>
    <col min="6152" max="6152" width="12.421875" style="138" customWidth="1"/>
    <col min="6153" max="6153" width="11.421875" style="138" customWidth="1"/>
    <col min="6154" max="6154" width="9.140625" style="138" customWidth="1"/>
    <col min="6155" max="6155" width="8.8515625" style="138" customWidth="1"/>
    <col min="6156" max="6400" width="9.140625" style="138" customWidth="1"/>
    <col min="6401" max="6401" width="5.8515625" style="138" customWidth="1"/>
    <col min="6402" max="6402" width="5.7109375" style="138" customWidth="1"/>
    <col min="6403" max="6403" width="17.00390625" style="138" customWidth="1"/>
    <col min="6404" max="6404" width="11.28125" style="138" customWidth="1"/>
    <col min="6405" max="6405" width="10.8515625" style="138" customWidth="1"/>
    <col min="6406" max="6406" width="14.28125" style="138" customWidth="1"/>
    <col min="6407" max="6407" width="13.28125" style="138" customWidth="1"/>
    <col min="6408" max="6408" width="12.421875" style="138" customWidth="1"/>
    <col min="6409" max="6409" width="11.421875" style="138" customWidth="1"/>
    <col min="6410" max="6410" width="9.140625" style="138" customWidth="1"/>
    <col min="6411" max="6411" width="8.8515625" style="138" customWidth="1"/>
    <col min="6412" max="6656" width="9.140625" style="138" customWidth="1"/>
    <col min="6657" max="6657" width="5.8515625" style="138" customWidth="1"/>
    <col min="6658" max="6658" width="5.7109375" style="138" customWidth="1"/>
    <col min="6659" max="6659" width="17.00390625" style="138" customWidth="1"/>
    <col min="6660" max="6660" width="11.28125" style="138" customWidth="1"/>
    <col min="6661" max="6661" width="10.8515625" style="138" customWidth="1"/>
    <col min="6662" max="6662" width="14.28125" style="138" customWidth="1"/>
    <col min="6663" max="6663" width="13.28125" style="138" customWidth="1"/>
    <col min="6664" max="6664" width="12.421875" style="138" customWidth="1"/>
    <col min="6665" max="6665" width="11.421875" style="138" customWidth="1"/>
    <col min="6666" max="6666" width="9.140625" style="138" customWidth="1"/>
    <col min="6667" max="6667" width="8.8515625" style="138" customWidth="1"/>
    <col min="6668" max="6912" width="9.140625" style="138" customWidth="1"/>
    <col min="6913" max="6913" width="5.8515625" style="138" customWidth="1"/>
    <col min="6914" max="6914" width="5.7109375" style="138" customWidth="1"/>
    <col min="6915" max="6915" width="17.00390625" style="138" customWidth="1"/>
    <col min="6916" max="6916" width="11.28125" style="138" customWidth="1"/>
    <col min="6917" max="6917" width="10.8515625" style="138" customWidth="1"/>
    <col min="6918" max="6918" width="14.28125" style="138" customWidth="1"/>
    <col min="6919" max="6919" width="13.28125" style="138" customWidth="1"/>
    <col min="6920" max="6920" width="12.421875" style="138" customWidth="1"/>
    <col min="6921" max="6921" width="11.421875" style="138" customWidth="1"/>
    <col min="6922" max="6922" width="9.140625" style="138" customWidth="1"/>
    <col min="6923" max="6923" width="8.8515625" style="138" customWidth="1"/>
    <col min="6924" max="7168" width="9.140625" style="138" customWidth="1"/>
    <col min="7169" max="7169" width="5.8515625" style="138" customWidth="1"/>
    <col min="7170" max="7170" width="5.7109375" style="138" customWidth="1"/>
    <col min="7171" max="7171" width="17.00390625" style="138" customWidth="1"/>
    <col min="7172" max="7172" width="11.28125" style="138" customWidth="1"/>
    <col min="7173" max="7173" width="10.8515625" style="138" customWidth="1"/>
    <col min="7174" max="7174" width="14.28125" style="138" customWidth="1"/>
    <col min="7175" max="7175" width="13.28125" style="138" customWidth="1"/>
    <col min="7176" max="7176" width="12.421875" style="138" customWidth="1"/>
    <col min="7177" max="7177" width="11.421875" style="138" customWidth="1"/>
    <col min="7178" max="7178" width="9.140625" style="138" customWidth="1"/>
    <col min="7179" max="7179" width="8.8515625" style="138" customWidth="1"/>
    <col min="7180" max="7424" width="9.140625" style="138" customWidth="1"/>
    <col min="7425" max="7425" width="5.8515625" style="138" customWidth="1"/>
    <col min="7426" max="7426" width="5.7109375" style="138" customWidth="1"/>
    <col min="7427" max="7427" width="17.00390625" style="138" customWidth="1"/>
    <col min="7428" max="7428" width="11.28125" style="138" customWidth="1"/>
    <col min="7429" max="7429" width="10.8515625" style="138" customWidth="1"/>
    <col min="7430" max="7430" width="14.28125" style="138" customWidth="1"/>
    <col min="7431" max="7431" width="13.28125" style="138" customWidth="1"/>
    <col min="7432" max="7432" width="12.421875" style="138" customWidth="1"/>
    <col min="7433" max="7433" width="11.421875" style="138" customWidth="1"/>
    <col min="7434" max="7434" width="9.140625" style="138" customWidth="1"/>
    <col min="7435" max="7435" width="8.8515625" style="138" customWidth="1"/>
    <col min="7436" max="7680" width="9.140625" style="138" customWidth="1"/>
    <col min="7681" max="7681" width="5.8515625" style="138" customWidth="1"/>
    <col min="7682" max="7682" width="5.7109375" style="138" customWidth="1"/>
    <col min="7683" max="7683" width="17.00390625" style="138" customWidth="1"/>
    <col min="7684" max="7684" width="11.28125" style="138" customWidth="1"/>
    <col min="7685" max="7685" width="10.8515625" style="138" customWidth="1"/>
    <col min="7686" max="7686" width="14.28125" style="138" customWidth="1"/>
    <col min="7687" max="7687" width="13.28125" style="138" customWidth="1"/>
    <col min="7688" max="7688" width="12.421875" style="138" customWidth="1"/>
    <col min="7689" max="7689" width="11.421875" style="138" customWidth="1"/>
    <col min="7690" max="7690" width="9.140625" style="138" customWidth="1"/>
    <col min="7691" max="7691" width="8.8515625" style="138" customWidth="1"/>
    <col min="7692" max="7936" width="9.140625" style="138" customWidth="1"/>
    <col min="7937" max="7937" width="5.8515625" style="138" customWidth="1"/>
    <col min="7938" max="7938" width="5.7109375" style="138" customWidth="1"/>
    <col min="7939" max="7939" width="17.00390625" style="138" customWidth="1"/>
    <col min="7940" max="7940" width="11.28125" style="138" customWidth="1"/>
    <col min="7941" max="7941" width="10.8515625" style="138" customWidth="1"/>
    <col min="7942" max="7942" width="14.28125" style="138" customWidth="1"/>
    <col min="7943" max="7943" width="13.28125" style="138" customWidth="1"/>
    <col min="7944" max="7944" width="12.421875" style="138" customWidth="1"/>
    <col min="7945" max="7945" width="11.421875" style="138" customWidth="1"/>
    <col min="7946" max="7946" width="9.140625" style="138" customWidth="1"/>
    <col min="7947" max="7947" width="8.8515625" style="138" customWidth="1"/>
    <col min="7948" max="8192" width="9.140625" style="138" customWidth="1"/>
    <col min="8193" max="8193" width="5.8515625" style="138" customWidth="1"/>
    <col min="8194" max="8194" width="5.7109375" style="138" customWidth="1"/>
    <col min="8195" max="8195" width="17.00390625" style="138" customWidth="1"/>
    <col min="8196" max="8196" width="11.28125" style="138" customWidth="1"/>
    <col min="8197" max="8197" width="10.8515625" style="138" customWidth="1"/>
    <col min="8198" max="8198" width="14.28125" style="138" customWidth="1"/>
    <col min="8199" max="8199" width="13.28125" style="138" customWidth="1"/>
    <col min="8200" max="8200" width="12.421875" style="138" customWidth="1"/>
    <col min="8201" max="8201" width="11.421875" style="138" customWidth="1"/>
    <col min="8202" max="8202" width="9.140625" style="138" customWidth="1"/>
    <col min="8203" max="8203" width="8.8515625" style="138" customWidth="1"/>
    <col min="8204" max="8448" width="9.140625" style="138" customWidth="1"/>
    <col min="8449" max="8449" width="5.8515625" style="138" customWidth="1"/>
    <col min="8450" max="8450" width="5.7109375" style="138" customWidth="1"/>
    <col min="8451" max="8451" width="17.00390625" style="138" customWidth="1"/>
    <col min="8452" max="8452" width="11.28125" style="138" customWidth="1"/>
    <col min="8453" max="8453" width="10.8515625" style="138" customWidth="1"/>
    <col min="8454" max="8454" width="14.28125" style="138" customWidth="1"/>
    <col min="8455" max="8455" width="13.28125" style="138" customWidth="1"/>
    <col min="8456" max="8456" width="12.421875" style="138" customWidth="1"/>
    <col min="8457" max="8457" width="11.421875" style="138" customWidth="1"/>
    <col min="8458" max="8458" width="9.140625" style="138" customWidth="1"/>
    <col min="8459" max="8459" width="8.8515625" style="138" customWidth="1"/>
    <col min="8460" max="8704" width="9.140625" style="138" customWidth="1"/>
    <col min="8705" max="8705" width="5.8515625" style="138" customWidth="1"/>
    <col min="8706" max="8706" width="5.7109375" style="138" customWidth="1"/>
    <col min="8707" max="8707" width="17.00390625" style="138" customWidth="1"/>
    <col min="8708" max="8708" width="11.28125" style="138" customWidth="1"/>
    <col min="8709" max="8709" width="10.8515625" style="138" customWidth="1"/>
    <col min="8710" max="8710" width="14.28125" style="138" customWidth="1"/>
    <col min="8711" max="8711" width="13.28125" style="138" customWidth="1"/>
    <col min="8712" max="8712" width="12.421875" style="138" customWidth="1"/>
    <col min="8713" max="8713" width="11.421875" style="138" customWidth="1"/>
    <col min="8714" max="8714" width="9.140625" style="138" customWidth="1"/>
    <col min="8715" max="8715" width="8.8515625" style="138" customWidth="1"/>
    <col min="8716" max="8960" width="9.140625" style="138" customWidth="1"/>
    <col min="8961" max="8961" width="5.8515625" style="138" customWidth="1"/>
    <col min="8962" max="8962" width="5.7109375" style="138" customWidth="1"/>
    <col min="8963" max="8963" width="17.00390625" style="138" customWidth="1"/>
    <col min="8964" max="8964" width="11.28125" style="138" customWidth="1"/>
    <col min="8965" max="8965" width="10.8515625" style="138" customWidth="1"/>
    <col min="8966" max="8966" width="14.28125" style="138" customWidth="1"/>
    <col min="8967" max="8967" width="13.28125" style="138" customWidth="1"/>
    <col min="8968" max="8968" width="12.421875" style="138" customWidth="1"/>
    <col min="8969" max="8969" width="11.421875" style="138" customWidth="1"/>
    <col min="8970" max="8970" width="9.140625" style="138" customWidth="1"/>
    <col min="8971" max="8971" width="8.8515625" style="138" customWidth="1"/>
    <col min="8972" max="9216" width="9.140625" style="138" customWidth="1"/>
    <col min="9217" max="9217" width="5.8515625" style="138" customWidth="1"/>
    <col min="9218" max="9218" width="5.7109375" style="138" customWidth="1"/>
    <col min="9219" max="9219" width="17.00390625" style="138" customWidth="1"/>
    <col min="9220" max="9220" width="11.28125" style="138" customWidth="1"/>
    <col min="9221" max="9221" width="10.8515625" style="138" customWidth="1"/>
    <col min="9222" max="9222" width="14.28125" style="138" customWidth="1"/>
    <col min="9223" max="9223" width="13.28125" style="138" customWidth="1"/>
    <col min="9224" max="9224" width="12.421875" style="138" customWidth="1"/>
    <col min="9225" max="9225" width="11.421875" style="138" customWidth="1"/>
    <col min="9226" max="9226" width="9.140625" style="138" customWidth="1"/>
    <col min="9227" max="9227" width="8.8515625" style="138" customWidth="1"/>
    <col min="9228" max="9472" width="9.140625" style="138" customWidth="1"/>
    <col min="9473" max="9473" width="5.8515625" style="138" customWidth="1"/>
    <col min="9474" max="9474" width="5.7109375" style="138" customWidth="1"/>
    <col min="9475" max="9475" width="17.00390625" style="138" customWidth="1"/>
    <col min="9476" max="9476" width="11.28125" style="138" customWidth="1"/>
    <col min="9477" max="9477" width="10.8515625" style="138" customWidth="1"/>
    <col min="9478" max="9478" width="14.28125" style="138" customWidth="1"/>
    <col min="9479" max="9479" width="13.28125" style="138" customWidth="1"/>
    <col min="9480" max="9480" width="12.421875" style="138" customWidth="1"/>
    <col min="9481" max="9481" width="11.421875" style="138" customWidth="1"/>
    <col min="9482" max="9482" width="9.140625" style="138" customWidth="1"/>
    <col min="9483" max="9483" width="8.8515625" style="138" customWidth="1"/>
    <col min="9484" max="9728" width="9.140625" style="138" customWidth="1"/>
    <col min="9729" max="9729" width="5.8515625" style="138" customWidth="1"/>
    <col min="9730" max="9730" width="5.7109375" style="138" customWidth="1"/>
    <col min="9731" max="9731" width="17.00390625" style="138" customWidth="1"/>
    <col min="9732" max="9732" width="11.28125" style="138" customWidth="1"/>
    <col min="9733" max="9733" width="10.8515625" style="138" customWidth="1"/>
    <col min="9734" max="9734" width="14.28125" style="138" customWidth="1"/>
    <col min="9735" max="9735" width="13.28125" style="138" customWidth="1"/>
    <col min="9736" max="9736" width="12.421875" style="138" customWidth="1"/>
    <col min="9737" max="9737" width="11.421875" style="138" customWidth="1"/>
    <col min="9738" max="9738" width="9.140625" style="138" customWidth="1"/>
    <col min="9739" max="9739" width="8.8515625" style="138" customWidth="1"/>
    <col min="9740" max="9984" width="9.140625" style="138" customWidth="1"/>
    <col min="9985" max="9985" width="5.8515625" style="138" customWidth="1"/>
    <col min="9986" max="9986" width="5.7109375" style="138" customWidth="1"/>
    <col min="9987" max="9987" width="17.00390625" style="138" customWidth="1"/>
    <col min="9988" max="9988" width="11.28125" style="138" customWidth="1"/>
    <col min="9989" max="9989" width="10.8515625" style="138" customWidth="1"/>
    <col min="9990" max="9990" width="14.28125" style="138" customWidth="1"/>
    <col min="9991" max="9991" width="13.28125" style="138" customWidth="1"/>
    <col min="9992" max="9992" width="12.421875" style="138" customWidth="1"/>
    <col min="9993" max="9993" width="11.421875" style="138" customWidth="1"/>
    <col min="9994" max="9994" width="9.140625" style="138" customWidth="1"/>
    <col min="9995" max="9995" width="8.8515625" style="138" customWidth="1"/>
    <col min="9996" max="10240" width="9.140625" style="138" customWidth="1"/>
    <col min="10241" max="10241" width="5.8515625" style="138" customWidth="1"/>
    <col min="10242" max="10242" width="5.7109375" style="138" customWidth="1"/>
    <col min="10243" max="10243" width="17.00390625" style="138" customWidth="1"/>
    <col min="10244" max="10244" width="11.28125" style="138" customWidth="1"/>
    <col min="10245" max="10245" width="10.8515625" style="138" customWidth="1"/>
    <col min="10246" max="10246" width="14.28125" style="138" customWidth="1"/>
    <col min="10247" max="10247" width="13.28125" style="138" customWidth="1"/>
    <col min="10248" max="10248" width="12.421875" style="138" customWidth="1"/>
    <col min="10249" max="10249" width="11.421875" style="138" customWidth="1"/>
    <col min="10250" max="10250" width="9.140625" style="138" customWidth="1"/>
    <col min="10251" max="10251" width="8.8515625" style="138" customWidth="1"/>
    <col min="10252" max="10496" width="9.140625" style="138" customWidth="1"/>
    <col min="10497" max="10497" width="5.8515625" style="138" customWidth="1"/>
    <col min="10498" max="10498" width="5.7109375" style="138" customWidth="1"/>
    <col min="10499" max="10499" width="17.00390625" style="138" customWidth="1"/>
    <col min="10500" max="10500" width="11.28125" style="138" customWidth="1"/>
    <col min="10501" max="10501" width="10.8515625" style="138" customWidth="1"/>
    <col min="10502" max="10502" width="14.28125" style="138" customWidth="1"/>
    <col min="10503" max="10503" width="13.28125" style="138" customWidth="1"/>
    <col min="10504" max="10504" width="12.421875" style="138" customWidth="1"/>
    <col min="10505" max="10505" width="11.421875" style="138" customWidth="1"/>
    <col min="10506" max="10506" width="9.140625" style="138" customWidth="1"/>
    <col min="10507" max="10507" width="8.8515625" style="138" customWidth="1"/>
    <col min="10508" max="10752" width="9.140625" style="138" customWidth="1"/>
    <col min="10753" max="10753" width="5.8515625" style="138" customWidth="1"/>
    <col min="10754" max="10754" width="5.7109375" style="138" customWidth="1"/>
    <col min="10755" max="10755" width="17.00390625" style="138" customWidth="1"/>
    <col min="10756" max="10756" width="11.28125" style="138" customWidth="1"/>
    <col min="10757" max="10757" width="10.8515625" style="138" customWidth="1"/>
    <col min="10758" max="10758" width="14.28125" style="138" customWidth="1"/>
    <col min="10759" max="10759" width="13.28125" style="138" customWidth="1"/>
    <col min="10760" max="10760" width="12.421875" style="138" customWidth="1"/>
    <col min="10761" max="10761" width="11.421875" style="138" customWidth="1"/>
    <col min="10762" max="10762" width="9.140625" style="138" customWidth="1"/>
    <col min="10763" max="10763" width="8.8515625" style="138" customWidth="1"/>
    <col min="10764" max="11008" width="9.140625" style="138" customWidth="1"/>
    <col min="11009" max="11009" width="5.8515625" style="138" customWidth="1"/>
    <col min="11010" max="11010" width="5.7109375" style="138" customWidth="1"/>
    <col min="11011" max="11011" width="17.00390625" style="138" customWidth="1"/>
    <col min="11012" max="11012" width="11.28125" style="138" customWidth="1"/>
    <col min="11013" max="11013" width="10.8515625" style="138" customWidth="1"/>
    <col min="11014" max="11014" width="14.28125" style="138" customWidth="1"/>
    <col min="11015" max="11015" width="13.28125" style="138" customWidth="1"/>
    <col min="11016" max="11016" width="12.421875" style="138" customWidth="1"/>
    <col min="11017" max="11017" width="11.421875" style="138" customWidth="1"/>
    <col min="11018" max="11018" width="9.140625" style="138" customWidth="1"/>
    <col min="11019" max="11019" width="8.8515625" style="138" customWidth="1"/>
    <col min="11020" max="11264" width="9.140625" style="138" customWidth="1"/>
    <col min="11265" max="11265" width="5.8515625" style="138" customWidth="1"/>
    <col min="11266" max="11266" width="5.7109375" style="138" customWidth="1"/>
    <col min="11267" max="11267" width="17.00390625" style="138" customWidth="1"/>
    <col min="11268" max="11268" width="11.28125" style="138" customWidth="1"/>
    <col min="11269" max="11269" width="10.8515625" style="138" customWidth="1"/>
    <col min="11270" max="11270" width="14.28125" style="138" customWidth="1"/>
    <col min="11271" max="11271" width="13.28125" style="138" customWidth="1"/>
    <col min="11272" max="11272" width="12.421875" style="138" customWidth="1"/>
    <col min="11273" max="11273" width="11.421875" style="138" customWidth="1"/>
    <col min="11274" max="11274" width="9.140625" style="138" customWidth="1"/>
    <col min="11275" max="11275" width="8.8515625" style="138" customWidth="1"/>
    <col min="11276" max="11520" width="9.140625" style="138" customWidth="1"/>
    <col min="11521" max="11521" width="5.8515625" style="138" customWidth="1"/>
    <col min="11522" max="11522" width="5.7109375" style="138" customWidth="1"/>
    <col min="11523" max="11523" width="17.00390625" style="138" customWidth="1"/>
    <col min="11524" max="11524" width="11.28125" style="138" customWidth="1"/>
    <col min="11525" max="11525" width="10.8515625" style="138" customWidth="1"/>
    <col min="11526" max="11526" width="14.28125" style="138" customWidth="1"/>
    <col min="11527" max="11527" width="13.28125" style="138" customWidth="1"/>
    <col min="11528" max="11528" width="12.421875" style="138" customWidth="1"/>
    <col min="11529" max="11529" width="11.421875" style="138" customWidth="1"/>
    <col min="11530" max="11530" width="9.140625" style="138" customWidth="1"/>
    <col min="11531" max="11531" width="8.8515625" style="138" customWidth="1"/>
    <col min="11532" max="11776" width="9.140625" style="138" customWidth="1"/>
    <col min="11777" max="11777" width="5.8515625" style="138" customWidth="1"/>
    <col min="11778" max="11778" width="5.7109375" style="138" customWidth="1"/>
    <col min="11779" max="11779" width="17.00390625" style="138" customWidth="1"/>
    <col min="11780" max="11780" width="11.28125" style="138" customWidth="1"/>
    <col min="11781" max="11781" width="10.8515625" style="138" customWidth="1"/>
    <col min="11782" max="11782" width="14.28125" style="138" customWidth="1"/>
    <col min="11783" max="11783" width="13.28125" style="138" customWidth="1"/>
    <col min="11784" max="11784" width="12.421875" style="138" customWidth="1"/>
    <col min="11785" max="11785" width="11.421875" style="138" customWidth="1"/>
    <col min="11786" max="11786" width="9.140625" style="138" customWidth="1"/>
    <col min="11787" max="11787" width="8.8515625" style="138" customWidth="1"/>
    <col min="11788" max="12032" width="9.140625" style="138" customWidth="1"/>
    <col min="12033" max="12033" width="5.8515625" style="138" customWidth="1"/>
    <col min="12034" max="12034" width="5.7109375" style="138" customWidth="1"/>
    <col min="12035" max="12035" width="17.00390625" style="138" customWidth="1"/>
    <col min="12036" max="12036" width="11.28125" style="138" customWidth="1"/>
    <col min="12037" max="12037" width="10.8515625" style="138" customWidth="1"/>
    <col min="12038" max="12038" width="14.28125" style="138" customWidth="1"/>
    <col min="12039" max="12039" width="13.28125" style="138" customWidth="1"/>
    <col min="12040" max="12040" width="12.421875" style="138" customWidth="1"/>
    <col min="12041" max="12041" width="11.421875" style="138" customWidth="1"/>
    <col min="12042" max="12042" width="9.140625" style="138" customWidth="1"/>
    <col min="12043" max="12043" width="8.8515625" style="138" customWidth="1"/>
    <col min="12044" max="12288" width="9.140625" style="138" customWidth="1"/>
    <col min="12289" max="12289" width="5.8515625" style="138" customWidth="1"/>
    <col min="12290" max="12290" width="5.7109375" style="138" customWidth="1"/>
    <col min="12291" max="12291" width="17.00390625" style="138" customWidth="1"/>
    <col min="12292" max="12292" width="11.28125" style="138" customWidth="1"/>
    <col min="12293" max="12293" width="10.8515625" style="138" customWidth="1"/>
    <col min="12294" max="12294" width="14.28125" style="138" customWidth="1"/>
    <col min="12295" max="12295" width="13.28125" style="138" customWidth="1"/>
    <col min="12296" max="12296" width="12.421875" style="138" customWidth="1"/>
    <col min="12297" max="12297" width="11.421875" style="138" customWidth="1"/>
    <col min="12298" max="12298" width="9.140625" style="138" customWidth="1"/>
    <col min="12299" max="12299" width="8.8515625" style="138" customWidth="1"/>
    <col min="12300" max="12544" width="9.140625" style="138" customWidth="1"/>
    <col min="12545" max="12545" width="5.8515625" style="138" customWidth="1"/>
    <col min="12546" max="12546" width="5.7109375" style="138" customWidth="1"/>
    <col min="12547" max="12547" width="17.00390625" style="138" customWidth="1"/>
    <col min="12548" max="12548" width="11.28125" style="138" customWidth="1"/>
    <col min="12549" max="12549" width="10.8515625" style="138" customWidth="1"/>
    <col min="12550" max="12550" width="14.28125" style="138" customWidth="1"/>
    <col min="12551" max="12551" width="13.28125" style="138" customWidth="1"/>
    <col min="12552" max="12552" width="12.421875" style="138" customWidth="1"/>
    <col min="12553" max="12553" width="11.421875" style="138" customWidth="1"/>
    <col min="12554" max="12554" width="9.140625" style="138" customWidth="1"/>
    <col min="12555" max="12555" width="8.8515625" style="138" customWidth="1"/>
    <col min="12556" max="12800" width="9.140625" style="138" customWidth="1"/>
    <col min="12801" max="12801" width="5.8515625" style="138" customWidth="1"/>
    <col min="12802" max="12802" width="5.7109375" style="138" customWidth="1"/>
    <col min="12803" max="12803" width="17.00390625" style="138" customWidth="1"/>
    <col min="12804" max="12804" width="11.28125" style="138" customWidth="1"/>
    <col min="12805" max="12805" width="10.8515625" style="138" customWidth="1"/>
    <col min="12806" max="12806" width="14.28125" style="138" customWidth="1"/>
    <col min="12807" max="12807" width="13.28125" style="138" customWidth="1"/>
    <col min="12808" max="12808" width="12.421875" style="138" customWidth="1"/>
    <col min="12809" max="12809" width="11.421875" style="138" customWidth="1"/>
    <col min="12810" max="12810" width="9.140625" style="138" customWidth="1"/>
    <col min="12811" max="12811" width="8.8515625" style="138" customWidth="1"/>
    <col min="12812" max="13056" width="9.140625" style="138" customWidth="1"/>
    <col min="13057" max="13057" width="5.8515625" style="138" customWidth="1"/>
    <col min="13058" max="13058" width="5.7109375" style="138" customWidth="1"/>
    <col min="13059" max="13059" width="17.00390625" style="138" customWidth="1"/>
    <col min="13060" max="13060" width="11.28125" style="138" customWidth="1"/>
    <col min="13061" max="13061" width="10.8515625" style="138" customWidth="1"/>
    <col min="13062" max="13062" width="14.28125" style="138" customWidth="1"/>
    <col min="13063" max="13063" width="13.28125" style="138" customWidth="1"/>
    <col min="13064" max="13064" width="12.421875" style="138" customWidth="1"/>
    <col min="13065" max="13065" width="11.421875" style="138" customWidth="1"/>
    <col min="13066" max="13066" width="9.140625" style="138" customWidth="1"/>
    <col min="13067" max="13067" width="8.8515625" style="138" customWidth="1"/>
    <col min="13068" max="13312" width="9.140625" style="138" customWidth="1"/>
    <col min="13313" max="13313" width="5.8515625" style="138" customWidth="1"/>
    <col min="13314" max="13314" width="5.7109375" style="138" customWidth="1"/>
    <col min="13315" max="13315" width="17.00390625" style="138" customWidth="1"/>
    <col min="13316" max="13316" width="11.28125" style="138" customWidth="1"/>
    <col min="13317" max="13317" width="10.8515625" style="138" customWidth="1"/>
    <col min="13318" max="13318" width="14.28125" style="138" customWidth="1"/>
    <col min="13319" max="13319" width="13.28125" style="138" customWidth="1"/>
    <col min="13320" max="13320" width="12.421875" style="138" customWidth="1"/>
    <col min="13321" max="13321" width="11.421875" style="138" customWidth="1"/>
    <col min="13322" max="13322" width="9.140625" style="138" customWidth="1"/>
    <col min="13323" max="13323" width="8.8515625" style="138" customWidth="1"/>
    <col min="13324" max="13568" width="9.140625" style="138" customWidth="1"/>
    <col min="13569" max="13569" width="5.8515625" style="138" customWidth="1"/>
    <col min="13570" max="13570" width="5.7109375" style="138" customWidth="1"/>
    <col min="13571" max="13571" width="17.00390625" style="138" customWidth="1"/>
    <col min="13572" max="13572" width="11.28125" style="138" customWidth="1"/>
    <col min="13573" max="13573" width="10.8515625" style="138" customWidth="1"/>
    <col min="13574" max="13574" width="14.28125" style="138" customWidth="1"/>
    <col min="13575" max="13575" width="13.28125" style="138" customWidth="1"/>
    <col min="13576" max="13576" width="12.421875" style="138" customWidth="1"/>
    <col min="13577" max="13577" width="11.421875" style="138" customWidth="1"/>
    <col min="13578" max="13578" width="9.140625" style="138" customWidth="1"/>
    <col min="13579" max="13579" width="8.8515625" style="138" customWidth="1"/>
    <col min="13580" max="13824" width="9.140625" style="138" customWidth="1"/>
    <col min="13825" max="13825" width="5.8515625" style="138" customWidth="1"/>
    <col min="13826" max="13826" width="5.7109375" style="138" customWidth="1"/>
    <col min="13827" max="13827" width="17.00390625" style="138" customWidth="1"/>
    <col min="13828" max="13828" width="11.28125" style="138" customWidth="1"/>
    <col min="13829" max="13829" width="10.8515625" style="138" customWidth="1"/>
    <col min="13830" max="13830" width="14.28125" style="138" customWidth="1"/>
    <col min="13831" max="13831" width="13.28125" style="138" customWidth="1"/>
    <col min="13832" max="13832" width="12.421875" style="138" customWidth="1"/>
    <col min="13833" max="13833" width="11.421875" style="138" customWidth="1"/>
    <col min="13834" max="13834" width="9.140625" style="138" customWidth="1"/>
    <col min="13835" max="13835" width="8.8515625" style="138" customWidth="1"/>
    <col min="13836" max="14080" width="9.140625" style="138" customWidth="1"/>
    <col min="14081" max="14081" width="5.8515625" style="138" customWidth="1"/>
    <col min="14082" max="14082" width="5.7109375" style="138" customWidth="1"/>
    <col min="14083" max="14083" width="17.00390625" style="138" customWidth="1"/>
    <col min="14084" max="14084" width="11.28125" style="138" customWidth="1"/>
    <col min="14085" max="14085" width="10.8515625" style="138" customWidth="1"/>
    <col min="14086" max="14086" width="14.28125" style="138" customWidth="1"/>
    <col min="14087" max="14087" width="13.28125" style="138" customWidth="1"/>
    <col min="14088" max="14088" width="12.421875" style="138" customWidth="1"/>
    <col min="14089" max="14089" width="11.421875" style="138" customWidth="1"/>
    <col min="14090" max="14090" width="9.140625" style="138" customWidth="1"/>
    <col min="14091" max="14091" width="8.8515625" style="138" customWidth="1"/>
    <col min="14092" max="14336" width="9.140625" style="138" customWidth="1"/>
    <col min="14337" max="14337" width="5.8515625" style="138" customWidth="1"/>
    <col min="14338" max="14338" width="5.7109375" style="138" customWidth="1"/>
    <col min="14339" max="14339" width="17.00390625" style="138" customWidth="1"/>
    <col min="14340" max="14340" width="11.28125" style="138" customWidth="1"/>
    <col min="14341" max="14341" width="10.8515625" style="138" customWidth="1"/>
    <col min="14342" max="14342" width="14.28125" style="138" customWidth="1"/>
    <col min="14343" max="14343" width="13.28125" style="138" customWidth="1"/>
    <col min="14344" max="14344" width="12.421875" style="138" customWidth="1"/>
    <col min="14345" max="14345" width="11.421875" style="138" customWidth="1"/>
    <col min="14346" max="14346" width="9.140625" style="138" customWidth="1"/>
    <col min="14347" max="14347" width="8.8515625" style="138" customWidth="1"/>
    <col min="14348" max="14592" width="9.140625" style="138" customWidth="1"/>
    <col min="14593" max="14593" width="5.8515625" style="138" customWidth="1"/>
    <col min="14594" max="14594" width="5.7109375" style="138" customWidth="1"/>
    <col min="14595" max="14595" width="17.00390625" style="138" customWidth="1"/>
    <col min="14596" max="14596" width="11.28125" style="138" customWidth="1"/>
    <col min="14597" max="14597" width="10.8515625" style="138" customWidth="1"/>
    <col min="14598" max="14598" width="14.28125" style="138" customWidth="1"/>
    <col min="14599" max="14599" width="13.28125" style="138" customWidth="1"/>
    <col min="14600" max="14600" width="12.421875" style="138" customWidth="1"/>
    <col min="14601" max="14601" width="11.421875" style="138" customWidth="1"/>
    <col min="14602" max="14602" width="9.140625" style="138" customWidth="1"/>
    <col min="14603" max="14603" width="8.8515625" style="138" customWidth="1"/>
    <col min="14604" max="14848" width="9.140625" style="138" customWidth="1"/>
    <col min="14849" max="14849" width="5.8515625" style="138" customWidth="1"/>
    <col min="14850" max="14850" width="5.7109375" style="138" customWidth="1"/>
    <col min="14851" max="14851" width="17.00390625" style="138" customWidth="1"/>
    <col min="14852" max="14852" width="11.28125" style="138" customWidth="1"/>
    <col min="14853" max="14853" width="10.8515625" style="138" customWidth="1"/>
    <col min="14854" max="14854" width="14.28125" style="138" customWidth="1"/>
    <col min="14855" max="14855" width="13.28125" style="138" customWidth="1"/>
    <col min="14856" max="14856" width="12.421875" style="138" customWidth="1"/>
    <col min="14857" max="14857" width="11.421875" style="138" customWidth="1"/>
    <col min="14858" max="14858" width="9.140625" style="138" customWidth="1"/>
    <col min="14859" max="14859" width="8.8515625" style="138" customWidth="1"/>
    <col min="14860" max="15104" width="9.140625" style="138" customWidth="1"/>
    <col min="15105" max="15105" width="5.8515625" style="138" customWidth="1"/>
    <col min="15106" max="15106" width="5.7109375" style="138" customWidth="1"/>
    <col min="15107" max="15107" width="17.00390625" style="138" customWidth="1"/>
    <col min="15108" max="15108" width="11.28125" style="138" customWidth="1"/>
    <col min="15109" max="15109" width="10.8515625" style="138" customWidth="1"/>
    <col min="15110" max="15110" width="14.28125" style="138" customWidth="1"/>
    <col min="15111" max="15111" width="13.28125" style="138" customWidth="1"/>
    <col min="15112" max="15112" width="12.421875" style="138" customWidth="1"/>
    <col min="15113" max="15113" width="11.421875" style="138" customWidth="1"/>
    <col min="15114" max="15114" width="9.140625" style="138" customWidth="1"/>
    <col min="15115" max="15115" width="8.8515625" style="138" customWidth="1"/>
    <col min="15116" max="15360" width="9.140625" style="138" customWidth="1"/>
    <col min="15361" max="15361" width="5.8515625" style="138" customWidth="1"/>
    <col min="15362" max="15362" width="5.7109375" style="138" customWidth="1"/>
    <col min="15363" max="15363" width="17.00390625" style="138" customWidth="1"/>
    <col min="15364" max="15364" width="11.28125" style="138" customWidth="1"/>
    <col min="15365" max="15365" width="10.8515625" style="138" customWidth="1"/>
    <col min="15366" max="15366" width="14.28125" style="138" customWidth="1"/>
    <col min="15367" max="15367" width="13.28125" style="138" customWidth="1"/>
    <col min="15368" max="15368" width="12.421875" style="138" customWidth="1"/>
    <col min="15369" max="15369" width="11.421875" style="138" customWidth="1"/>
    <col min="15370" max="15370" width="9.140625" style="138" customWidth="1"/>
    <col min="15371" max="15371" width="8.8515625" style="138" customWidth="1"/>
    <col min="15372" max="15616" width="9.140625" style="138" customWidth="1"/>
    <col min="15617" max="15617" width="5.8515625" style="138" customWidth="1"/>
    <col min="15618" max="15618" width="5.7109375" style="138" customWidth="1"/>
    <col min="15619" max="15619" width="17.00390625" style="138" customWidth="1"/>
    <col min="15620" max="15620" width="11.28125" style="138" customWidth="1"/>
    <col min="15621" max="15621" width="10.8515625" style="138" customWidth="1"/>
    <col min="15622" max="15622" width="14.28125" style="138" customWidth="1"/>
    <col min="15623" max="15623" width="13.28125" style="138" customWidth="1"/>
    <col min="15624" max="15624" width="12.421875" style="138" customWidth="1"/>
    <col min="15625" max="15625" width="11.421875" style="138" customWidth="1"/>
    <col min="15626" max="15626" width="9.140625" style="138" customWidth="1"/>
    <col min="15627" max="15627" width="8.8515625" style="138" customWidth="1"/>
    <col min="15628" max="15872" width="9.140625" style="138" customWidth="1"/>
    <col min="15873" max="15873" width="5.8515625" style="138" customWidth="1"/>
    <col min="15874" max="15874" width="5.7109375" style="138" customWidth="1"/>
    <col min="15875" max="15875" width="17.00390625" style="138" customWidth="1"/>
    <col min="15876" max="15876" width="11.28125" style="138" customWidth="1"/>
    <col min="15877" max="15877" width="10.8515625" style="138" customWidth="1"/>
    <col min="15878" max="15878" width="14.28125" style="138" customWidth="1"/>
    <col min="15879" max="15879" width="13.28125" style="138" customWidth="1"/>
    <col min="15880" max="15880" width="12.421875" style="138" customWidth="1"/>
    <col min="15881" max="15881" width="11.421875" style="138" customWidth="1"/>
    <col min="15882" max="15882" width="9.140625" style="138" customWidth="1"/>
    <col min="15883" max="15883" width="8.8515625" style="138" customWidth="1"/>
    <col min="15884" max="16128" width="9.140625" style="138" customWidth="1"/>
    <col min="16129" max="16129" width="5.8515625" style="138" customWidth="1"/>
    <col min="16130" max="16130" width="5.7109375" style="138" customWidth="1"/>
    <col min="16131" max="16131" width="17.00390625" style="138" customWidth="1"/>
    <col min="16132" max="16132" width="11.28125" style="138" customWidth="1"/>
    <col min="16133" max="16133" width="10.8515625" style="138" customWidth="1"/>
    <col min="16134" max="16134" width="14.28125" style="138" customWidth="1"/>
    <col min="16135" max="16135" width="13.28125" style="138" customWidth="1"/>
    <col min="16136" max="16136" width="12.421875" style="138" customWidth="1"/>
    <col min="16137" max="16137" width="11.421875" style="138" customWidth="1"/>
    <col min="16138" max="16138" width="9.140625" style="138" customWidth="1"/>
    <col min="16139" max="16139" width="8.8515625" style="138" customWidth="1"/>
    <col min="16140" max="16384" width="9.140625" style="138" customWidth="1"/>
  </cols>
  <sheetData>
    <row r="1" spans="1:10" ht="18">
      <c r="A1" s="81" t="s">
        <v>27</v>
      </c>
      <c r="C1" s="83"/>
      <c r="D1" s="84"/>
      <c r="E1" s="85"/>
      <c r="F1" s="86" t="s">
        <v>28</v>
      </c>
      <c r="G1" s="87"/>
      <c r="H1" s="88" t="s">
        <v>29</v>
      </c>
      <c r="I1" s="84"/>
      <c r="J1" s="89"/>
    </row>
    <row r="2" spans="2:10" ht="15">
      <c r="B2" s="93"/>
      <c r="C2" s="94"/>
      <c r="D2" s="95"/>
      <c r="E2" s="96" t="s">
        <v>54</v>
      </c>
      <c r="F2" s="97"/>
      <c r="G2" s="87"/>
      <c r="H2" s="98"/>
      <c r="I2" s="99"/>
      <c r="J2" s="100"/>
    </row>
    <row r="3" spans="1:10" ht="13.2">
      <c r="A3" s="101" t="s">
        <v>31</v>
      </c>
      <c r="B3" s="101"/>
      <c r="C3" s="101"/>
      <c r="D3" s="102" t="s">
        <v>14</v>
      </c>
      <c r="E3" s="101"/>
      <c r="F3" s="102" t="s">
        <v>32</v>
      </c>
      <c r="G3" s="102" t="s">
        <v>33</v>
      </c>
      <c r="H3" s="102" t="s">
        <v>34</v>
      </c>
      <c r="I3" s="101"/>
      <c r="J3" s="103" t="s">
        <v>35</v>
      </c>
    </row>
    <row r="4" spans="1:10" ht="12.75" thickBot="1">
      <c r="A4" s="104" t="s">
        <v>27</v>
      </c>
      <c r="B4" s="104"/>
      <c r="C4" s="105"/>
      <c r="D4" s="106"/>
      <c r="E4" s="106"/>
      <c r="F4" s="107"/>
      <c r="G4" s="108"/>
      <c r="H4" s="109"/>
      <c r="I4" s="325" t="s">
        <v>55</v>
      </c>
      <c r="J4" s="325"/>
    </row>
    <row r="5" spans="1:10" ht="13.2">
      <c r="A5" s="110" t="s">
        <v>37</v>
      </c>
      <c r="B5" s="110" t="s">
        <v>11</v>
      </c>
      <c r="C5" s="111" t="s">
        <v>12</v>
      </c>
      <c r="D5" s="111" t="s">
        <v>13</v>
      </c>
      <c r="E5" s="111"/>
      <c r="F5" s="110" t="s">
        <v>38</v>
      </c>
      <c r="G5" s="110" t="s">
        <v>39</v>
      </c>
      <c r="H5" s="110" t="s">
        <v>40</v>
      </c>
      <c r="I5" s="111" t="s">
        <v>41</v>
      </c>
      <c r="J5" s="112"/>
    </row>
    <row r="6" ht="12" customHeight="1">
      <c r="F6" s="113"/>
    </row>
    <row r="7" spans="1:5" ht="19.95" customHeight="1">
      <c r="A7" s="115">
        <v>1</v>
      </c>
      <c r="B7" s="116"/>
      <c r="C7" s="152" t="s">
        <v>70</v>
      </c>
      <c r="D7" s="117"/>
      <c r="E7" s="117"/>
    </row>
    <row r="8" spans="2:6" ht="19.95" customHeight="1">
      <c r="B8" s="119"/>
      <c r="C8" s="153"/>
      <c r="E8" s="120"/>
      <c r="F8" s="117" t="s">
        <v>70</v>
      </c>
    </row>
    <row r="9" spans="1:12" ht="19.95" customHeight="1" thickBot="1">
      <c r="A9" s="115">
        <v>2</v>
      </c>
      <c r="B9" s="116"/>
      <c r="C9" s="152" t="s">
        <v>71</v>
      </c>
      <c r="D9" s="117"/>
      <c r="E9" s="122"/>
      <c r="F9" s="118" t="s">
        <v>56</v>
      </c>
      <c r="G9" s="123"/>
      <c r="H9" s="124"/>
      <c r="I9" s="124"/>
      <c r="J9" s="124"/>
      <c r="K9" s="125"/>
      <c r="L9" s="126"/>
    </row>
    <row r="10" spans="2:12" ht="19.95" customHeight="1">
      <c r="B10" s="119"/>
      <c r="C10" s="153"/>
      <c r="G10" s="326" t="s">
        <v>70</v>
      </c>
      <c r="H10" s="327"/>
      <c r="I10" s="124"/>
      <c r="J10" s="124"/>
      <c r="K10" s="125"/>
      <c r="L10" s="126"/>
    </row>
    <row r="11" spans="1:12" ht="19.95" customHeight="1" thickBot="1">
      <c r="A11" s="115">
        <v>3</v>
      </c>
      <c r="B11" s="117"/>
      <c r="C11" s="152" t="s">
        <v>72</v>
      </c>
      <c r="D11" s="117"/>
      <c r="E11" s="117"/>
      <c r="G11" s="332" t="s">
        <v>60</v>
      </c>
      <c r="H11" s="333"/>
      <c r="I11" s="124"/>
      <c r="J11" s="124"/>
      <c r="K11" s="125"/>
      <c r="L11" s="126"/>
    </row>
    <row r="12" spans="2:12" ht="19.95" customHeight="1">
      <c r="B12" s="119"/>
      <c r="C12" s="153"/>
      <c r="E12" s="120"/>
      <c r="F12" s="121" t="s">
        <v>72</v>
      </c>
      <c r="G12" s="123"/>
      <c r="H12" s="124"/>
      <c r="I12" s="124"/>
      <c r="J12" s="124"/>
      <c r="K12" s="125"/>
      <c r="L12" s="126"/>
    </row>
    <row r="13" spans="1:12" ht="19.95" customHeight="1">
      <c r="A13" s="115">
        <v>4</v>
      </c>
      <c r="B13" s="116"/>
      <c r="C13" s="152" t="s">
        <v>73</v>
      </c>
      <c r="D13" s="117"/>
      <c r="E13" s="122"/>
      <c r="F13" s="118" t="s">
        <v>60</v>
      </c>
      <c r="G13" s="131"/>
      <c r="H13" s="131"/>
      <c r="I13" s="124"/>
      <c r="J13" s="124"/>
      <c r="K13" s="125"/>
      <c r="L13" s="126"/>
    </row>
    <row r="14" spans="1:22" s="91" customFormat="1" ht="19.95" customHeight="1">
      <c r="A14" s="92"/>
      <c r="B14" s="119"/>
      <c r="D14" s="82"/>
      <c r="E14" s="82"/>
      <c r="F14" s="118"/>
      <c r="G14" s="131"/>
      <c r="H14" s="114"/>
      <c r="I14" s="82"/>
      <c r="J14" s="124"/>
      <c r="K14" s="125"/>
      <c r="L14" s="126"/>
      <c r="V14" s="137"/>
    </row>
    <row r="15" spans="1:22" s="91" customFormat="1" ht="19.95" customHeight="1">
      <c r="A15" s="92"/>
      <c r="B15" s="119"/>
      <c r="D15" s="82"/>
      <c r="E15" s="82"/>
      <c r="F15" s="118"/>
      <c r="G15" s="131"/>
      <c r="H15" s="114"/>
      <c r="I15" s="82"/>
      <c r="J15" s="124"/>
      <c r="K15" s="125"/>
      <c r="L15" s="126"/>
      <c r="V15" s="137"/>
    </row>
    <row r="16" spans="1:22" s="91" customFormat="1" ht="19.95" customHeight="1">
      <c r="A16" s="115">
        <v>5</v>
      </c>
      <c r="B16" s="116"/>
      <c r="C16" s="121" t="s">
        <v>74</v>
      </c>
      <c r="D16" s="117"/>
      <c r="E16" s="117"/>
      <c r="F16" s="118"/>
      <c r="G16" s="131"/>
      <c r="H16" s="114"/>
      <c r="I16" s="82"/>
      <c r="J16" s="124"/>
      <c r="K16" s="125"/>
      <c r="L16" s="126"/>
      <c r="V16" s="137"/>
    </row>
    <row r="17" spans="1:22" s="91" customFormat="1" ht="19.95" customHeight="1">
      <c r="A17" s="92"/>
      <c r="B17" s="119"/>
      <c r="D17" s="82"/>
      <c r="E17" s="120"/>
      <c r="F17" s="121" t="s">
        <v>74</v>
      </c>
      <c r="G17" s="124"/>
      <c r="H17" s="124"/>
      <c r="I17" s="124"/>
      <c r="J17" s="124"/>
      <c r="K17" s="125"/>
      <c r="L17" s="126"/>
      <c r="V17" s="137"/>
    </row>
    <row r="18" spans="1:22" s="91" customFormat="1" ht="19.95" customHeight="1" thickBot="1">
      <c r="A18" s="115">
        <v>6</v>
      </c>
      <c r="B18" s="116"/>
      <c r="C18" s="121" t="s">
        <v>88</v>
      </c>
      <c r="D18" s="117"/>
      <c r="E18" s="122"/>
      <c r="F18" s="118"/>
      <c r="G18" s="123"/>
      <c r="H18" s="124"/>
      <c r="I18" s="124"/>
      <c r="J18" s="124"/>
      <c r="K18" s="125"/>
      <c r="L18" s="126"/>
      <c r="V18" s="137"/>
    </row>
    <row r="19" spans="1:22" s="91" customFormat="1" ht="19.95" customHeight="1">
      <c r="A19" s="92"/>
      <c r="B19" s="119"/>
      <c r="D19" s="82"/>
      <c r="E19" s="82"/>
      <c r="F19" s="118"/>
      <c r="G19" s="326" t="s">
        <v>74</v>
      </c>
      <c r="H19" s="327"/>
      <c r="I19" s="124"/>
      <c r="J19" s="124"/>
      <c r="K19" s="125"/>
      <c r="L19" s="126"/>
      <c r="V19" s="137"/>
    </row>
    <row r="20" spans="1:22" s="91" customFormat="1" ht="19.95" customHeight="1" thickBot="1">
      <c r="A20" s="115">
        <v>7</v>
      </c>
      <c r="B20" s="116"/>
      <c r="C20" s="121" t="s">
        <v>88</v>
      </c>
      <c r="D20" s="117"/>
      <c r="E20" s="117"/>
      <c r="F20" s="118"/>
      <c r="G20" s="334">
        <v>21</v>
      </c>
      <c r="H20" s="335"/>
      <c r="I20" s="124"/>
      <c r="J20" s="124"/>
      <c r="K20" s="125"/>
      <c r="L20" s="126"/>
      <c r="V20" s="137"/>
    </row>
    <row r="21" spans="1:22" s="91" customFormat="1" ht="19.95" customHeight="1">
      <c r="A21" s="92"/>
      <c r="B21" s="119"/>
      <c r="D21" s="82"/>
      <c r="E21" s="120"/>
      <c r="F21" s="121" t="s">
        <v>75</v>
      </c>
      <c r="G21" s="123"/>
      <c r="H21" s="124"/>
      <c r="I21" s="124"/>
      <c r="J21" s="124"/>
      <c r="K21" s="125"/>
      <c r="L21" s="126"/>
      <c r="V21" s="137"/>
    </row>
    <row r="22" spans="1:22" s="91" customFormat="1" ht="19.95" customHeight="1">
      <c r="A22" s="115">
        <v>8</v>
      </c>
      <c r="B22" s="116"/>
      <c r="C22" s="121" t="s">
        <v>75</v>
      </c>
      <c r="D22" s="117"/>
      <c r="E22" s="122"/>
      <c r="F22" s="118"/>
      <c r="G22" s="124"/>
      <c r="H22" s="124"/>
      <c r="I22" s="124"/>
      <c r="J22" s="124"/>
      <c r="K22" s="125"/>
      <c r="L22" s="126"/>
      <c r="V22" s="137"/>
    </row>
    <row r="23" spans="1:22" s="91" customFormat="1" ht="12" customHeight="1">
      <c r="A23" s="92"/>
      <c r="B23" s="119"/>
      <c r="D23" s="82"/>
      <c r="E23" s="82"/>
      <c r="F23" s="118"/>
      <c r="G23" s="124"/>
      <c r="H23" s="124"/>
      <c r="I23" s="82"/>
      <c r="J23" s="82"/>
      <c r="K23" s="125"/>
      <c r="L23" s="126"/>
      <c r="V23" s="137"/>
    </row>
    <row r="24" spans="1:22" s="91" customFormat="1" ht="12.75">
      <c r="A24" s="92"/>
      <c r="B24" s="114"/>
      <c r="C24" s="82"/>
      <c r="D24" s="82"/>
      <c r="E24" s="82"/>
      <c r="F24" s="118"/>
      <c r="G24" s="124"/>
      <c r="H24" s="124"/>
      <c r="I24" s="124"/>
      <c r="J24" s="328"/>
      <c r="K24" s="328"/>
      <c r="L24" s="134"/>
      <c r="V24" s="137"/>
    </row>
    <row r="25" spans="1:22" s="91" customFormat="1" ht="12.75">
      <c r="A25" s="92"/>
      <c r="B25" s="114"/>
      <c r="C25" s="82"/>
      <c r="D25" s="82"/>
      <c r="E25" s="82"/>
      <c r="F25" s="82"/>
      <c r="G25" s="124"/>
      <c r="H25" s="124"/>
      <c r="I25" s="124"/>
      <c r="J25" s="124"/>
      <c r="K25" s="135"/>
      <c r="L25" s="134"/>
      <c r="V25" s="137"/>
    </row>
    <row r="26" spans="1:22" s="91" customFormat="1" ht="12.75">
      <c r="A26" s="92"/>
      <c r="B26" s="114"/>
      <c r="C26" s="82"/>
      <c r="D26" s="82"/>
      <c r="E26" s="82"/>
      <c r="F26" s="118"/>
      <c r="G26" s="124"/>
      <c r="H26" s="124"/>
      <c r="I26" s="124"/>
      <c r="J26" s="124"/>
      <c r="K26" s="135"/>
      <c r="L26" s="134"/>
      <c r="V26" s="137"/>
    </row>
    <row r="27" spans="1:22" s="91" customFormat="1" ht="12.75">
      <c r="A27" s="92"/>
      <c r="B27" s="114"/>
      <c r="C27" s="82"/>
      <c r="D27" s="82"/>
      <c r="E27" s="82"/>
      <c r="F27" s="118"/>
      <c r="G27" s="82"/>
      <c r="H27" s="124"/>
      <c r="I27" s="124"/>
      <c r="J27" s="124"/>
      <c r="K27" s="135"/>
      <c r="L27" s="134"/>
      <c r="V27" s="137"/>
    </row>
    <row r="28" spans="1:22" s="91" customFormat="1" ht="12.75">
      <c r="A28" s="92"/>
      <c r="B28" s="114"/>
      <c r="C28" s="82"/>
      <c r="D28" s="82"/>
      <c r="E28" s="82"/>
      <c r="F28" s="118"/>
      <c r="G28" s="131"/>
      <c r="H28" s="124"/>
      <c r="I28" s="124"/>
      <c r="J28" s="124"/>
      <c r="K28" s="135"/>
      <c r="L28" s="134"/>
      <c r="V28" s="137"/>
    </row>
    <row r="29" spans="1:22" s="91" customFormat="1" ht="12.75">
      <c r="A29" s="92"/>
      <c r="B29" s="114"/>
      <c r="C29" s="82"/>
      <c r="D29" s="82"/>
      <c r="E29" s="82"/>
      <c r="F29" s="82"/>
      <c r="G29" s="124"/>
      <c r="H29" s="124"/>
      <c r="I29" s="124"/>
      <c r="J29" s="124"/>
      <c r="K29" s="135"/>
      <c r="L29" s="134"/>
      <c r="V29" s="137"/>
    </row>
    <row r="30" spans="1:22" s="91" customFormat="1" ht="12.75">
      <c r="A30" s="92"/>
      <c r="B30" s="114"/>
      <c r="C30" s="82"/>
      <c r="D30" s="82"/>
      <c r="E30" s="82"/>
      <c r="F30" s="118"/>
      <c r="G30" s="131"/>
      <c r="H30" s="131"/>
      <c r="I30" s="124"/>
      <c r="J30" s="124"/>
      <c r="K30" s="135"/>
      <c r="L30" s="134"/>
      <c r="V30" s="137"/>
    </row>
    <row r="31" spans="1:22" s="91" customFormat="1" ht="12.75">
      <c r="A31" s="92"/>
      <c r="B31" s="114"/>
      <c r="C31" s="82"/>
      <c r="D31" s="82"/>
      <c r="E31" s="82"/>
      <c r="F31" s="118"/>
      <c r="G31" s="131"/>
      <c r="H31" s="82"/>
      <c r="I31" s="124"/>
      <c r="J31" s="124"/>
      <c r="K31" s="135"/>
      <c r="L31" s="134"/>
      <c r="V31" s="137"/>
    </row>
    <row r="32" spans="1:22" s="91" customFormat="1" ht="12.75">
      <c r="A32" s="92"/>
      <c r="B32" s="114"/>
      <c r="C32" s="82"/>
      <c r="D32" s="82"/>
      <c r="E32" s="82"/>
      <c r="F32" s="118"/>
      <c r="G32" s="131"/>
      <c r="H32" s="131"/>
      <c r="I32" s="124"/>
      <c r="J32" s="124"/>
      <c r="K32" s="125"/>
      <c r="L32" s="126"/>
      <c r="V32" s="137"/>
    </row>
    <row r="33" spans="1:22" s="91" customFormat="1" ht="12.75">
      <c r="A33" s="92"/>
      <c r="B33" s="114"/>
      <c r="C33" s="82"/>
      <c r="D33" s="82"/>
      <c r="E33" s="82"/>
      <c r="F33" s="82"/>
      <c r="G33" s="124"/>
      <c r="H33" s="124"/>
      <c r="I33" s="124"/>
      <c r="J33" s="124"/>
      <c r="K33" s="125"/>
      <c r="L33" s="126"/>
      <c r="V33" s="137"/>
    </row>
    <row r="34" spans="1:22" s="91" customFormat="1" ht="12.75">
      <c r="A34" s="92"/>
      <c r="B34" s="114"/>
      <c r="C34" s="82"/>
      <c r="D34" s="82"/>
      <c r="E34" s="82"/>
      <c r="F34" s="118"/>
      <c r="G34" s="124"/>
      <c r="H34" s="124"/>
      <c r="I34" s="124"/>
      <c r="J34" s="124"/>
      <c r="K34" s="125"/>
      <c r="L34" s="126"/>
      <c r="V34" s="137"/>
    </row>
    <row r="35" spans="1:22" s="91" customFormat="1" ht="12.75">
      <c r="A35" s="92"/>
      <c r="B35" s="114"/>
      <c r="C35" s="82"/>
      <c r="D35" s="82"/>
      <c r="E35" s="82"/>
      <c r="F35" s="118"/>
      <c r="G35" s="82"/>
      <c r="H35" s="124"/>
      <c r="I35" s="124"/>
      <c r="J35" s="124"/>
      <c r="K35" s="125"/>
      <c r="L35" s="126"/>
      <c r="V35" s="137"/>
    </row>
    <row r="36" spans="1:22" s="91" customFormat="1" ht="12.75">
      <c r="A36" s="92"/>
      <c r="B36" s="114"/>
      <c r="C36" s="82"/>
      <c r="D36" s="82"/>
      <c r="E36" s="82"/>
      <c r="F36" s="118"/>
      <c r="G36" s="131"/>
      <c r="H36" s="124"/>
      <c r="I36" s="124"/>
      <c r="J36" s="124"/>
      <c r="K36" s="125"/>
      <c r="L36" s="126"/>
      <c r="V36" s="137"/>
    </row>
    <row r="37" spans="1:22" s="91" customFormat="1" ht="12.75">
      <c r="A37" s="92"/>
      <c r="B37" s="114"/>
      <c r="C37" s="82"/>
      <c r="D37" s="82"/>
      <c r="E37" s="82"/>
      <c r="F37" s="82"/>
      <c r="G37" s="124"/>
      <c r="H37" s="124"/>
      <c r="I37" s="124"/>
      <c r="J37" s="124"/>
      <c r="K37" s="125"/>
      <c r="L37" s="126"/>
      <c r="V37" s="137"/>
    </row>
    <row r="38" spans="1:22" s="91" customFormat="1" ht="12.75">
      <c r="A38" s="92"/>
      <c r="B38" s="114"/>
      <c r="C38" s="82"/>
      <c r="D38" s="82"/>
      <c r="E38" s="82"/>
      <c r="F38" s="118"/>
      <c r="G38" s="124"/>
      <c r="H38" s="124"/>
      <c r="I38" s="124"/>
      <c r="J38" s="124"/>
      <c r="K38" s="125"/>
      <c r="L38" s="126"/>
      <c r="V38" s="137"/>
    </row>
    <row r="39" spans="1:22" s="91" customFormat="1" ht="12.75">
      <c r="A39" s="92"/>
      <c r="B39" s="114"/>
      <c r="C39" s="82"/>
      <c r="D39" s="82"/>
      <c r="E39" s="82"/>
      <c r="F39" s="118"/>
      <c r="G39" s="124"/>
      <c r="H39" s="124"/>
      <c r="I39" s="82"/>
      <c r="J39" s="124"/>
      <c r="K39" s="125"/>
      <c r="L39" s="126"/>
      <c r="V39" s="137"/>
    </row>
    <row r="40" spans="1:22" s="91" customFormat="1" ht="12.75">
      <c r="A40" s="92"/>
      <c r="B40" s="114"/>
      <c r="C40" s="82"/>
      <c r="D40" s="82"/>
      <c r="E40" s="82"/>
      <c r="F40" s="118"/>
      <c r="G40" s="124"/>
      <c r="H40" s="124"/>
      <c r="I40" s="136"/>
      <c r="J40" s="124"/>
      <c r="K40" s="125"/>
      <c r="L40" s="126"/>
      <c r="V40" s="137"/>
    </row>
    <row r="41" spans="1:22" s="91" customFormat="1" ht="12.75">
      <c r="A41" s="92"/>
      <c r="B41" s="114"/>
      <c r="C41" s="82"/>
      <c r="D41" s="82"/>
      <c r="E41" s="82"/>
      <c r="F41" s="82"/>
      <c r="G41" s="124"/>
      <c r="H41" s="124"/>
      <c r="I41" s="124"/>
      <c r="J41" s="124"/>
      <c r="K41" s="125"/>
      <c r="L41" s="126"/>
      <c r="V41" s="137"/>
    </row>
    <row r="42" spans="1:22" s="91" customFormat="1" ht="12.75">
      <c r="A42" s="92"/>
      <c r="B42" s="114"/>
      <c r="C42" s="82"/>
      <c r="D42" s="82"/>
      <c r="E42" s="82"/>
      <c r="F42" s="118"/>
      <c r="G42" s="124"/>
      <c r="H42" s="124"/>
      <c r="I42" s="124"/>
      <c r="J42" s="124"/>
      <c r="K42" s="125"/>
      <c r="L42" s="126"/>
      <c r="V42" s="137"/>
    </row>
    <row r="43" spans="1:22" s="91" customFormat="1" ht="12.75">
      <c r="A43" s="92"/>
      <c r="B43" s="114"/>
      <c r="C43" s="82"/>
      <c r="D43" s="82"/>
      <c r="E43" s="82"/>
      <c r="F43" s="118"/>
      <c r="G43" s="82"/>
      <c r="H43" s="124"/>
      <c r="I43" s="124"/>
      <c r="J43" s="124"/>
      <c r="K43" s="125"/>
      <c r="L43" s="126"/>
      <c r="V43" s="137"/>
    </row>
    <row r="44" spans="1:22" s="91" customFormat="1" ht="12.75">
      <c r="A44" s="92"/>
      <c r="B44" s="114"/>
      <c r="C44" s="82"/>
      <c r="D44" s="82"/>
      <c r="E44" s="82"/>
      <c r="F44" s="118"/>
      <c r="G44" s="131"/>
      <c r="H44" s="124"/>
      <c r="I44" s="124"/>
      <c r="J44" s="124"/>
      <c r="K44" s="125"/>
      <c r="L44" s="126"/>
      <c r="V44" s="137"/>
    </row>
    <row r="45" spans="1:22" s="91" customFormat="1" ht="12.75">
      <c r="A45" s="92"/>
      <c r="B45" s="114"/>
      <c r="C45" s="82"/>
      <c r="D45" s="82"/>
      <c r="E45" s="82"/>
      <c r="F45" s="82"/>
      <c r="G45" s="124"/>
      <c r="H45" s="124"/>
      <c r="I45" s="124"/>
      <c r="J45" s="124"/>
      <c r="K45" s="125"/>
      <c r="L45" s="126"/>
      <c r="V45" s="137"/>
    </row>
    <row r="46" spans="1:22" s="91" customFormat="1" ht="12.75">
      <c r="A46" s="92"/>
      <c r="B46" s="114"/>
      <c r="C46" s="82"/>
      <c r="D46" s="82"/>
      <c r="E46" s="82"/>
      <c r="F46" s="118"/>
      <c r="G46" s="131"/>
      <c r="H46" s="131"/>
      <c r="I46" s="131"/>
      <c r="J46" s="124"/>
      <c r="K46" s="125"/>
      <c r="L46" s="126"/>
      <c r="V46" s="137"/>
    </row>
    <row r="47" spans="1:22" s="91" customFormat="1" ht="12.75">
      <c r="A47" s="92"/>
      <c r="B47" s="114"/>
      <c r="C47" s="82"/>
      <c r="D47" s="82"/>
      <c r="E47" s="82"/>
      <c r="F47" s="118"/>
      <c r="G47" s="131"/>
      <c r="H47" s="82"/>
      <c r="I47" s="131"/>
      <c r="J47" s="124"/>
      <c r="K47" s="125"/>
      <c r="L47" s="126"/>
      <c r="V47" s="137"/>
    </row>
    <row r="48" spans="1:22" s="91" customFormat="1" ht="12.75">
      <c r="A48" s="92"/>
      <c r="B48" s="114"/>
      <c r="C48" s="82"/>
      <c r="D48" s="82"/>
      <c r="E48" s="82"/>
      <c r="F48" s="118"/>
      <c r="G48" s="131"/>
      <c r="H48" s="131"/>
      <c r="I48" s="131"/>
      <c r="J48" s="124"/>
      <c r="K48" s="125"/>
      <c r="L48" s="126"/>
      <c r="V48" s="137"/>
    </row>
    <row r="49" spans="1:22" s="91" customFormat="1" ht="12.75">
      <c r="A49" s="92"/>
      <c r="B49" s="114"/>
      <c r="C49" s="82"/>
      <c r="D49" s="82"/>
      <c r="E49" s="82"/>
      <c r="F49" s="82"/>
      <c r="G49" s="131"/>
      <c r="H49" s="131"/>
      <c r="I49" s="131"/>
      <c r="J49" s="124"/>
      <c r="K49" s="125"/>
      <c r="L49" s="126"/>
      <c r="V49" s="137"/>
    </row>
    <row r="50" spans="1:22" s="91" customFormat="1" ht="12.75">
      <c r="A50" s="92"/>
      <c r="B50" s="114"/>
      <c r="C50" s="124"/>
      <c r="D50" s="82"/>
      <c r="E50" s="82"/>
      <c r="F50" s="118"/>
      <c r="G50" s="124"/>
      <c r="H50" s="124"/>
      <c r="I50" s="124"/>
      <c r="J50" s="124"/>
      <c r="K50" s="125"/>
      <c r="L50" s="126"/>
      <c r="V50" s="137"/>
    </row>
    <row r="51" spans="1:22" s="91" customFormat="1" ht="12.75">
      <c r="A51" s="92"/>
      <c r="B51" s="114"/>
      <c r="C51" s="82"/>
      <c r="D51" s="82"/>
      <c r="E51" s="82"/>
      <c r="F51" s="118"/>
      <c r="G51" s="82"/>
      <c r="H51" s="124"/>
      <c r="I51" s="124"/>
      <c r="J51" s="124"/>
      <c r="K51" s="125"/>
      <c r="L51" s="126"/>
      <c r="V51" s="137"/>
    </row>
    <row r="52" spans="1:22" s="91" customFormat="1" ht="12.75">
      <c r="A52" s="92"/>
      <c r="B52" s="114"/>
      <c r="C52" s="82"/>
      <c r="D52" s="82"/>
      <c r="E52" s="82"/>
      <c r="F52" s="118"/>
      <c r="G52" s="131"/>
      <c r="H52" s="124"/>
      <c r="I52" s="124"/>
      <c r="J52" s="124"/>
      <c r="K52" s="125"/>
      <c r="L52" s="126"/>
      <c r="V52" s="137"/>
    </row>
    <row r="53" spans="1:22" s="91" customFormat="1" ht="12.75">
      <c r="A53" s="92"/>
      <c r="B53" s="114"/>
      <c r="C53" s="82"/>
      <c r="D53" s="82"/>
      <c r="E53" s="82"/>
      <c r="F53" s="82"/>
      <c r="G53" s="114"/>
      <c r="H53" s="124"/>
      <c r="I53" s="124"/>
      <c r="J53" s="124"/>
      <c r="K53" s="125"/>
      <c r="L53" s="126"/>
      <c r="V53" s="137"/>
    </row>
    <row r="54" spans="1:22" s="91" customFormat="1" ht="12.75">
      <c r="A54" s="92"/>
      <c r="B54" s="114"/>
      <c r="C54" s="82"/>
      <c r="D54" s="82"/>
      <c r="E54" s="82"/>
      <c r="F54" s="118"/>
      <c r="G54" s="114"/>
      <c r="H54" s="114"/>
      <c r="I54" s="82"/>
      <c r="J54" s="82"/>
      <c r="K54" s="90"/>
      <c r="V54" s="137"/>
    </row>
  </sheetData>
  <mergeCells count="6">
    <mergeCell ref="I4:J4"/>
    <mergeCell ref="G10:H10"/>
    <mergeCell ref="J24:K24"/>
    <mergeCell ref="G19:H19"/>
    <mergeCell ref="G11:H11"/>
    <mergeCell ref="G20:H20"/>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5122"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2023-04-22T11:10:53Z</dcterms:created>
  <dcterms:modified xsi:type="dcterms:W3CDTF">2023-04-23T12:20:35Z</dcterms:modified>
  <cp:category/>
  <cp:version/>
  <cp:contentType/>
  <cp:contentStatus/>
</cp:coreProperties>
</file>