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firstSheet="13" activeTab="15"/>
  </bookViews>
  <sheets>
    <sheet name="razpored  - NED" sheetId="1" r:id="rId1"/>
    <sheet name="m glavni - enotna" sheetId="2" r:id="rId2"/>
    <sheet name="m DO 30 LET" sheetId="3" r:id="rId3"/>
    <sheet name="m glavni do 40 let" sheetId="4" r:id="rId4"/>
    <sheet name="m glavni do 50 let" sheetId="5" r:id="rId5"/>
    <sheet name="m glavni do 60 let" sheetId="6" r:id="rId6"/>
    <sheet name="m glavni do 70 let " sheetId="7" r:id="rId7"/>
    <sheet name="m glavni NAD 70 let  " sheetId="8" r:id="rId8"/>
    <sheet name="ŽENSKA RR DO 50 + TS" sheetId="9" r:id="rId9"/>
    <sheet name="ŽENSKA RR NAD 50 " sheetId="10" r:id="rId10"/>
    <sheet name="m glavni - enotna-dvojice" sheetId="11" r:id="rId11"/>
    <sheet name="m - dvojice - DO 50 LET" sheetId="12" r:id="rId12"/>
    <sheet name="m - dvojice - NAD 50 LET " sheetId="13" r:id="rId13"/>
    <sheet name="Ž - dvojice - ENOTNA" sheetId="14" r:id="rId14"/>
    <sheet name="Ž DVOJICE DO 50 LET " sheetId="15" r:id="rId15"/>
    <sheet name="Ž - dvojice - NAD 50 LET"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Order1" hidden="1">255</definedName>
    <definedName name="A" localSheetId="11">'[1]m masters 12'!#REF!</definedName>
    <definedName name="A" localSheetId="12">'[1]m masters 12'!#REF!</definedName>
    <definedName name="A" localSheetId="2">'[5]m masters 12'!#REF!</definedName>
    <definedName name="A" localSheetId="1">'[1]m masters 12'!#REF!</definedName>
    <definedName name="A" localSheetId="10">'[1]m masters 12'!#REF!</definedName>
    <definedName name="A" localSheetId="3">'[2]m masters 12'!#REF!</definedName>
    <definedName name="A" localSheetId="4">'[3]m masters 12'!#REF!</definedName>
    <definedName name="A" localSheetId="5">'[4]m masters 12'!#REF!</definedName>
    <definedName name="A" localSheetId="6">'[4]m masters 12'!#REF!</definedName>
    <definedName name="A" localSheetId="7">'[4]m masters 12'!#REF!</definedName>
    <definedName name="A" localSheetId="0">'[9]m masters 12'!#REF!</definedName>
    <definedName name="A" localSheetId="13">'[1]m masters 12'!#REF!</definedName>
    <definedName name="A" localSheetId="15">'[1]m masters 12'!#REF!</definedName>
    <definedName name="A" localSheetId="14">'[5]m masters 12'!#REF!</definedName>
    <definedName name="A" localSheetId="8">'[5]m masters 12'!#REF!</definedName>
    <definedName name="A" localSheetId="9">'[5]m masters 12'!#REF!</definedName>
    <definedName name="A">'[6]m masters 12'!#REF!</definedName>
    <definedName name="B" localSheetId="11">'[1]m masters 12'!#REF!</definedName>
    <definedName name="B" localSheetId="12">'[1]m masters 12'!#REF!</definedName>
    <definedName name="B" localSheetId="2">'[5]m masters 12'!#REF!</definedName>
    <definedName name="B" localSheetId="1">'[1]m masters 12'!#REF!</definedName>
    <definedName name="B" localSheetId="10">'[1]m masters 12'!#REF!</definedName>
    <definedName name="B" localSheetId="3">'[2]m masters 12'!#REF!</definedName>
    <definedName name="B" localSheetId="4">'[3]m masters 12'!#REF!</definedName>
    <definedName name="B" localSheetId="5">'[4]m masters 12'!#REF!</definedName>
    <definedName name="B" localSheetId="6">'[4]m masters 12'!#REF!</definedName>
    <definedName name="B" localSheetId="7">'[4]m masters 12'!#REF!</definedName>
    <definedName name="B" localSheetId="0">'[9]m masters 12'!#REF!</definedName>
    <definedName name="B" localSheetId="13">'[1]m masters 12'!#REF!</definedName>
    <definedName name="B" localSheetId="15">'[1]m masters 12'!#REF!</definedName>
    <definedName name="B" localSheetId="14">'[5]m masters 12'!#REF!</definedName>
    <definedName name="B" localSheetId="8">'[5]m masters 12'!#REF!</definedName>
    <definedName name="B" localSheetId="9">'[5]m masters 12'!#REF!</definedName>
    <definedName name="B">'[6]m masters 12'!#REF!</definedName>
    <definedName name="BORUT" localSheetId="11">'[7]m masters 12'!#REF!</definedName>
    <definedName name="BORUT" localSheetId="12">'[7]m masters 12'!#REF!</definedName>
    <definedName name="BORUT" localSheetId="2">'[7]m masters 12'!#REF!</definedName>
    <definedName name="BORUT" localSheetId="10">'[7]m masters 12'!#REF!</definedName>
    <definedName name="BORUT" localSheetId="7">'[7]m masters 12'!#REF!</definedName>
    <definedName name="BORUT" localSheetId="0">'[7]m masters 12'!#REF!</definedName>
    <definedName name="BORUT" localSheetId="13">'[7]m masters 12'!#REF!</definedName>
    <definedName name="BORUT" localSheetId="15">'[7]m masters 12'!#REF!</definedName>
    <definedName name="BORUT" localSheetId="14">'[7]m masters 12'!#REF!</definedName>
    <definedName name="BORUT" localSheetId="9">'[7]m masters 12'!#REF!</definedName>
    <definedName name="BORUT">'[7]m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'm - dvojice - DO 50 LET'!$A$1:$Q$32</definedName>
    <definedName name="_xlnm.Print_Area" localSheetId="12">'m - dvojice - NAD 50 LET '!$A$1:$Q$32</definedName>
    <definedName name="_xlnm.Print_Area" localSheetId="2">'m DO 30 LET'!$A$1:$L$14</definedName>
    <definedName name="_xlnm.Print_Area" localSheetId="1">'m glavni - enotna'!$A$1:$Q$32</definedName>
    <definedName name="_xlnm.Print_Area" localSheetId="10">'m glavni - enotna-dvojice'!$A$1:$Q$32</definedName>
    <definedName name="_xlnm.Print_Area" localSheetId="3">'m glavni do 40 let'!$A$1:$Q$33</definedName>
    <definedName name="_xlnm.Print_Area" localSheetId="4">'m glavni do 50 let'!$A$1:$Q$79</definedName>
    <definedName name="_xlnm.Print_Area" localSheetId="5">'m glavni do 60 let'!$A$1:$Q$48</definedName>
    <definedName name="_xlnm.Print_Area" localSheetId="6">'m glavni do 70 let '!$A$1:$Q$33</definedName>
    <definedName name="_xlnm.Print_Area" localSheetId="7">'m glavni NAD 70 let  '!$A$1:$Q$32</definedName>
    <definedName name="_xlnm.Print_Area" localSheetId="0">'razpored  - NED'!$A$2:$G$51</definedName>
    <definedName name="_xlnm.Print_Area" localSheetId="13">'Ž - dvojice - ENOTNA'!$A$1:$Q$32</definedName>
    <definedName name="_xlnm.Print_Area" localSheetId="15">'Ž - dvojice - NAD 50 LET'!$A$1:$Q$32</definedName>
    <definedName name="_xlnm.Print_Area" localSheetId="14">'Ž DVOJICE DO 50 LET '!$A$1:$L$14</definedName>
    <definedName name="_xlnm.Print_Area" localSheetId="8">'ŽENSKA RR DO 50 + TS'!$A$1:$L$21</definedName>
    <definedName name="_xlnm.Print_Area" localSheetId="9">'ŽENSKA RR NAD 50 '!$A$1:$L$24</definedName>
  </definedNames>
  <calcPr fullCalcOnLoad="1"/>
</workbook>
</file>

<file path=xl/comments1.xml><?xml version="1.0" encoding="utf-8"?>
<comments xmlns="http://schemas.openxmlformats.org/spreadsheetml/2006/main">
  <authors>
    <author>Anders Wennberg</author>
    <author>mta</author>
  </authors>
  <commentList>
    <comment ref="J2" authorId="0">
      <text>
        <r>
          <rPr>
            <b/>
            <sz val="8"/>
            <rFont val="Tahoma"/>
            <family val="2"/>
          </rPr>
          <t>To print a MatchSheet:</t>
        </r>
        <r>
          <rPr>
            <sz val="8"/>
            <rFont val="Tahoma"/>
            <family val="2"/>
          </rPr>
          <t xml:space="preserve">
Highlight the player name cells for any match (e.g. B8-B13 for Match 1/Court 1) and click the "Print MatchSeet" button.
NB! Do </t>
        </r>
        <r>
          <rPr>
            <b/>
            <sz val="8"/>
            <rFont val="Tahoma"/>
            <family val="2"/>
          </rPr>
          <t>not</t>
        </r>
        <r>
          <rPr>
            <sz val="8"/>
            <rFont val="Tahoma"/>
            <family val="2"/>
          </rPr>
          <t xml:space="preserve"> include the "Starting at" cell in the selection.
</t>
        </r>
      </text>
    </comment>
    <comment ref="E50" authorId="1">
      <text>
        <r>
          <rPr>
            <sz val="14"/>
            <rFont val="Tahoma"/>
            <family val="2"/>
          </rPr>
          <t>V celico G50 napiši   =NOW() in pritisni enter.
Če želiš datum izbrisati, desno klikni na celico in izberi Počisti vsebino.</t>
        </r>
        <r>
          <rPr>
            <sz val="8"/>
            <rFont val="Tahoma"/>
            <family val="2"/>
          </rPr>
          <t xml:space="preserve">
</t>
        </r>
      </text>
    </comment>
  </commentList>
</comments>
</file>

<file path=xl/comments10.xml><?xml version="1.0" encoding="utf-8"?>
<comments xmlns="http://schemas.openxmlformats.org/spreadsheetml/2006/main">
  <authors>
    <author>mta</author>
  </authors>
  <commentList>
    <comment ref="O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1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1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1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15.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6.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3.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5" authorId="0">
      <text>
        <r>
          <rPr>
            <b/>
            <sz val="8"/>
            <color indexed="10"/>
            <rFont val="Tahoma"/>
            <family val="2"/>
          </rPr>
          <t xml:space="preserve">Za pravilen vnos časa napiši datum in čas. 
Primer: 12.5.2008 ob 17.30
</t>
        </r>
      </text>
    </comment>
    <comment ref="Q26"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6.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40" authorId="0">
      <text>
        <r>
          <rPr>
            <b/>
            <sz val="8"/>
            <color indexed="10"/>
            <rFont val="Tahoma"/>
            <family val="2"/>
          </rPr>
          <t xml:space="preserve">Za pravilen vnos časa napiši datum in čas. 
Primer: 12.5.2008 ob 17.30
</t>
        </r>
      </text>
    </comment>
    <comment ref="Q41"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5" authorId="0">
      <text>
        <r>
          <rPr>
            <b/>
            <sz val="8"/>
            <color indexed="10"/>
            <rFont val="Tahoma"/>
            <family val="2"/>
          </rPr>
          <t xml:space="preserve">Za pravilen vnos časa napiši datum in čas. 
Primer: 12.5.2008 ob 17.30
</t>
        </r>
      </text>
    </comment>
    <comment ref="Q26" authorId="0">
      <text>
        <r>
          <rPr>
            <b/>
            <sz val="8"/>
            <color indexed="10"/>
            <rFont val="Tahoma"/>
            <family val="2"/>
          </rPr>
          <t>Napiši ime in priimek ter mesto na lestvici igralke, ki se je zadnja neposredno (status D) uvrstila v žreb.
Primer:
Katarina Srebotnik (23)</t>
        </r>
      </text>
    </comment>
  </commentList>
</comments>
</file>

<file path=xl/comments8.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24" authorId="0">
      <text>
        <r>
          <rPr>
            <b/>
            <sz val="8"/>
            <color indexed="10"/>
            <rFont val="Tahoma"/>
            <family val="2"/>
          </rPr>
          <t xml:space="preserve">Za pravilen vnos časa napiši datum in čas. 
Primer: 12.5.2008 ob 17.30
</t>
        </r>
      </text>
    </comment>
    <comment ref="Q25" authorId="0">
      <text>
        <r>
          <rPr>
            <b/>
            <sz val="8"/>
            <color indexed="10"/>
            <rFont val="Tahoma"/>
            <family val="2"/>
          </rPr>
          <t>Napiši ime in priimek ter mesto na lestvici igralke, ki se je zadnja neposredno (status D) uvrstila v žreb.
Primer:
Katarina Srebotnik (23)</t>
        </r>
      </text>
    </comment>
  </commentList>
</comments>
</file>

<file path=xl/comments9.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<sst xmlns="http://schemas.openxmlformats.org/spreadsheetml/2006/main" count="1257" uniqueCount="415">
  <si>
    <t/>
  </si>
  <si>
    <t>vrsta turnirja</t>
  </si>
  <si>
    <t>2</t>
  </si>
  <si>
    <t>3</t>
  </si>
  <si>
    <t>4</t>
  </si>
  <si>
    <t>5</t>
  </si>
  <si>
    <t>6</t>
  </si>
  <si>
    <t>7</t>
  </si>
  <si>
    <t>8</t>
  </si>
  <si>
    <t>DP</t>
  </si>
  <si>
    <t>GLAVNI TURNIR</t>
  </si>
  <si>
    <t>Moški</t>
  </si>
  <si>
    <t>datum</t>
  </si>
  <si>
    <t>klub</t>
  </si>
  <si>
    <t>rang turnirja</t>
  </si>
  <si>
    <t>vodja tekmovanja</t>
  </si>
  <si>
    <t>ševilo igralcev</t>
  </si>
  <si>
    <t>vrhovni  sodnik</t>
  </si>
  <si>
    <t>status</t>
  </si>
  <si>
    <t>šifra</t>
  </si>
  <si>
    <t>nosilec</t>
  </si>
  <si>
    <t>priimek</t>
  </si>
  <si>
    <t>ime</t>
  </si>
  <si>
    <t>2. kolo</t>
  </si>
  <si>
    <t>četrtfinale</t>
  </si>
  <si>
    <t>polfinale</t>
  </si>
  <si>
    <t>finale</t>
  </si>
  <si>
    <t>skupaj točk</t>
  </si>
  <si>
    <t>Sodnik</t>
  </si>
  <si>
    <t>a</t>
  </si>
  <si>
    <t>jakostna lestvica</t>
  </si>
  <si>
    <t>#</t>
  </si>
  <si>
    <t>nosilci</t>
  </si>
  <si>
    <t>mesto TZS</t>
  </si>
  <si>
    <t>jakost</t>
  </si>
  <si>
    <t>srečni poraženec</t>
  </si>
  <si>
    <t>namesto</t>
  </si>
  <si>
    <t>čas žrebanja:</t>
  </si>
  <si>
    <t>1</t>
  </si>
  <si>
    <t>zadnji neposredno uvrščeni igralec:</t>
  </si>
  <si>
    <t>podpis</t>
  </si>
  <si>
    <t>predstavnik igralcev:</t>
  </si>
  <si>
    <t>vodja tekmovanja:</t>
  </si>
  <si>
    <t>vrhovni sodnik:</t>
  </si>
  <si>
    <r>
      <t xml:space="preserve">ROUND ROBIN </t>
    </r>
    <r>
      <rPr>
        <b/>
        <i/>
        <sz val="24"/>
        <color indexed="8"/>
        <rFont val="Times New Roman CE"/>
        <family val="1"/>
      </rPr>
      <t>(4 v skupini)</t>
    </r>
  </si>
  <si>
    <t>list ševilka:</t>
  </si>
  <si>
    <t>kategorija:</t>
  </si>
  <si>
    <t>in teniški klub:</t>
  </si>
  <si>
    <t>datum:</t>
  </si>
  <si>
    <t>tekmovanje:</t>
  </si>
  <si>
    <t>število igralcev:</t>
  </si>
  <si>
    <t>število zmag</t>
  </si>
  <si>
    <t>vrstni red</t>
  </si>
  <si>
    <t>Tabela za izračun točk</t>
  </si>
  <si>
    <t>točke</t>
  </si>
  <si>
    <t>podpis:</t>
  </si>
  <si>
    <t>vrstni red igranja po skupinah:</t>
  </si>
  <si>
    <t>1 : 4  *  2 : 3  *  1 : 2  *  3 : 4  *  1 : 3  *  2 : 4</t>
  </si>
  <si>
    <t>4.-6.11.2022</t>
  </si>
  <si>
    <t>TRBEŽNIK MATJAŽ</t>
  </si>
  <si>
    <t>OŽBOLT SLAVKO</t>
  </si>
  <si>
    <t>JANUŠ EDVARD</t>
  </si>
  <si>
    <t>OMEROVIČ MENSUD</t>
  </si>
  <si>
    <t>MANEV ILIJA</t>
  </si>
  <si>
    <t>ŽNIDARČIČ GREGOR</t>
  </si>
  <si>
    <t>NEMČEK ANDREJ</t>
  </si>
  <si>
    <t>HRIBAR ANDREJ</t>
  </si>
  <si>
    <t>TK Z SPORT</t>
  </si>
  <si>
    <t>DO 30 LET</t>
  </si>
  <si>
    <t>BATOR</t>
  </si>
  <si>
    <t>FILIP</t>
  </si>
  <si>
    <t>LANGERHOLZ</t>
  </si>
  <si>
    <t>MAJ</t>
  </si>
  <si>
    <t>GOSTINČAR</t>
  </si>
  <si>
    <t>TIM</t>
  </si>
  <si>
    <t xml:space="preserve">GRANDA </t>
  </si>
  <si>
    <t>MIHA</t>
  </si>
  <si>
    <t>DRŽAVNO PRVENSTVO</t>
  </si>
  <si>
    <t>JARC MATEJ</t>
  </si>
  <si>
    <t>OGRIČ MIHA</t>
  </si>
  <si>
    <t>GRADIŠAR SIMON</t>
  </si>
  <si>
    <t>PROSTO</t>
  </si>
  <si>
    <t>DEŽELAN SIMON</t>
  </si>
  <si>
    <t>KRŽIŠNIK DAMJAN</t>
  </si>
  <si>
    <t>KACIL LUKA</t>
  </si>
  <si>
    <t>BIŠČAK URBAN</t>
  </si>
  <si>
    <t xml:space="preserve">OMANOVIČ </t>
  </si>
  <si>
    <t>ELVIN</t>
  </si>
  <si>
    <t>MIKAČA</t>
  </si>
  <si>
    <t>GORAN</t>
  </si>
  <si>
    <t>AMON</t>
  </si>
  <si>
    <t>SAMO</t>
  </si>
  <si>
    <t>MAČEK</t>
  </si>
  <si>
    <t>ALEŠ</t>
  </si>
  <si>
    <t xml:space="preserve">ŠAV </t>
  </si>
  <si>
    <t>JURIJ</t>
  </si>
  <si>
    <t>SKVARČA</t>
  </si>
  <si>
    <t>JANHAR</t>
  </si>
  <si>
    <t>BLAŽ</t>
  </si>
  <si>
    <t>LOPATIČ</t>
  </si>
  <si>
    <t>MARKO</t>
  </si>
  <si>
    <t>ROZMAN</t>
  </si>
  <si>
    <t>LUKA</t>
  </si>
  <si>
    <t>OMANOVIČ</t>
  </si>
  <si>
    <t>KRANJC</t>
  </si>
  <si>
    <t>TIMOTEJ</t>
  </si>
  <si>
    <t>BITEŽNIK</t>
  </si>
  <si>
    <t>B</t>
  </si>
  <si>
    <t>ŠAV</t>
  </si>
  <si>
    <t>MISAJLOVSKI</t>
  </si>
  <si>
    <t>JORDAN</t>
  </si>
  <si>
    <t>SODNIK</t>
  </si>
  <si>
    <t>EDVARD</t>
  </si>
  <si>
    <t>DEŽELAK</t>
  </si>
  <si>
    <t>ALJOŠA</t>
  </si>
  <si>
    <t>RAVŠEL</t>
  </si>
  <si>
    <t>ŠKERL</t>
  </si>
  <si>
    <t>DAMIR</t>
  </si>
  <si>
    <t>SELJAK</t>
  </si>
  <si>
    <t>ČRNILOGAR</t>
  </si>
  <si>
    <t>DENIS</t>
  </si>
  <si>
    <t>DO 50 LET</t>
  </si>
  <si>
    <t>DO 40 LET</t>
  </si>
  <si>
    <t>ENOTNA TS</t>
  </si>
  <si>
    <t>DO 60 LET</t>
  </si>
  <si>
    <t>KOMAR</t>
  </si>
  <si>
    <t>TONE</t>
  </si>
  <si>
    <t>LAZIČ</t>
  </si>
  <si>
    <t>ROBERT</t>
  </si>
  <si>
    <t>STEFANOVIČ</t>
  </si>
  <si>
    <t>MIRAN</t>
  </si>
  <si>
    <t>GUNA</t>
  </si>
  <si>
    <t>BRANKO</t>
  </si>
  <si>
    <t>MIJOVIČ</t>
  </si>
  <si>
    <t>SIMON</t>
  </si>
  <si>
    <t>LEBER</t>
  </si>
  <si>
    <t>SEBASTIAN</t>
  </si>
  <si>
    <t>PUSTOSLEMŠEK</t>
  </si>
  <si>
    <t>AŠIČ</t>
  </si>
  <si>
    <t>ALOJZ</t>
  </si>
  <si>
    <t>BRADAČ</t>
  </si>
  <si>
    <t>SANDI</t>
  </si>
  <si>
    <t>LUKMAN</t>
  </si>
  <si>
    <t>ALJAŽ</t>
  </si>
  <si>
    <t>LAZUKIČ</t>
  </si>
  <si>
    <t>ZORAN</t>
  </si>
  <si>
    <t>PETKOVŠEK</t>
  </si>
  <si>
    <t>NOVAK</t>
  </si>
  <si>
    <t>VILKO</t>
  </si>
  <si>
    <t>BELIŠ</t>
  </si>
  <si>
    <t>IVO</t>
  </si>
  <si>
    <t>KUNAVER</t>
  </si>
  <si>
    <t>MILOŠ</t>
  </si>
  <si>
    <t>FRECE</t>
  </si>
  <si>
    <t>MATJAŽ</t>
  </si>
  <si>
    <t>KONČAR</t>
  </si>
  <si>
    <t>MARIJAN</t>
  </si>
  <si>
    <t>DOLČIČ</t>
  </si>
  <si>
    <t>BRANE</t>
  </si>
  <si>
    <t>BORKO</t>
  </si>
  <si>
    <t>BOJAN</t>
  </si>
  <si>
    <t>MESEC</t>
  </si>
  <si>
    <t>DEJAN</t>
  </si>
  <si>
    <t>GORENC</t>
  </si>
  <si>
    <t>PREŠEREN</t>
  </si>
  <si>
    <t>DRENOVEC</t>
  </si>
  <si>
    <t>VUJASIN</t>
  </si>
  <si>
    <t>SVETLAN</t>
  </si>
  <si>
    <t>STIBILJ</t>
  </si>
  <si>
    <t>CVETO</t>
  </si>
  <si>
    <t>SLAVINEC</t>
  </si>
  <si>
    <t>IGOR</t>
  </si>
  <si>
    <t>MOŠKI DO 70 LET</t>
  </si>
  <si>
    <t>MOŠKI  70 +</t>
  </si>
  <si>
    <t>ANA</t>
  </si>
  <si>
    <t>HITI</t>
  </si>
  <si>
    <t>ALENKA</t>
  </si>
  <si>
    <t>PEČNIK</t>
  </si>
  <si>
    <t>DANAJA</t>
  </si>
  <si>
    <t>skupina: 2  ENOTNA SKUPINA TS</t>
  </si>
  <si>
    <t>RADIVOJČEVIČ</t>
  </si>
  <si>
    <t>SAŠA</t>
  </si>
  <si>
    <t>KOBAL</t>
  </si>
  <si>
    <t>RENATA</t>
  </si>
  <si>
    <t>VEHOVEC</t>
  </si>
  <si>
    <t>PATRICIJA</t>
  </si>
  <si>
    <t>RAKEF</t>
  </si>
  <si>
    <t>VESNA</t>
  </si>
  <si>
    <t xml:space="preserve">skupina: 2  </t>
  </si>
  <si>
    <t xml:space="preserve">DP - ŽENSKE NAD 50 </t>
  </si>
  <si>
    <t>skupina: 1</t>
  </si>
  <si>
    <t>PIŠLJAR</t>
  </si>
  <si>
    <t>KATARINA</t>
  </si>
  <si>
    <t>VOLF</t>
  </si>
  <si>
    <t>MARJANA</t>
  </si>
  <si>
    <t>PAJENK</t>
  </si>
  <si>
    <t>VERA</t>
  </si>
  <si>
    <t>STANKO</t>
  </si>
  <si>
    <t>VRHOVEC</t>
  </si>
  <si>
    <t>OLGA</t>
  </si>
  <si>
    <t>MILENA</t>
  </si>
  <si>
    <t>JARC</t>
  </si>
  <si>
    <t xml:space="preserve">PET OB </t>
  </si>
  <si>
    <t>Dan, datum</t>
  </si>
  <si>
    <t>MatchSheet
Info</t>
  </si>
  <si>
    <t>vrhovni sodnik</t>
  </si>
  <si>
    <t>LUKA ZALAZNIK</t>
  </si>
  <si>
    <t>ANJA REGENT</t>
  </si>
  <si>
    <t>Igrišče 1</t>
  </si>
  <si>
    <t>Igrišče 2</t>
  </si>
  <si>
    <t>Igrišče 3</t>
  </si>
  <si>
    <t>Igrišče 4</t>
  </si>
  <si>
    <t>Igrišče 5</t>
  </si>
  <si>
    <t>Igrišče 6</t>
  </si>
  <si>
    <t>1. dvoboj</t>
  </si>
  <si>
    <t>proti</t>
  </si>
  <si>
    <t>NE PRED 14.30</t>
  </si>
  <si>
    <t>2. dvoboj</t>
  </si>
  <si>
    <t>BELIŠ IVO</t>
  </si>
  <si>
    <t>FRECE MATJAŽ</t>
  </si>
  <si>
    <t>3. dvoboj</t>
  </si>
  <si>
    <t>OMANOVIČ ELI</t>
  </si>
  <si>
    <t>SELJAK ALJOŠA</t>
  </si>
  <si>
    <t>SKVARČA SAMO</t>
  </si>
  <si>
    <t>4. dvoboj</t>
  </si>
  <si>
    <t>MAČEK ALEŠ</t>
  </si>
  <si>
    <t>5. dvoboj</t>
  </si>
  <si>
    <t>Razpored objavljen ob:</t>
  </si>
  <si>
    <t>Podpis vrhovnega sodnika</t>
  </si>
  <si>
    <t xml:space="preserve">VETERANSKO DRŽAVNO PRVENSTVO </t>
  </si>
  <si>
    <t>BEVC IRINA</t>
  </si>
  <si>
    <t>HITI ALENKA</t>
  </si>
  <si>
    <t>skupina: 1   DO 30 LET</t>
  </si>
  <si>
    <t>BEVC</t>
  </si>
  <si>
    <t>IRINA</t>
  </si>
  <si>
    <t>Vsak dvoboj na kateremkoli igrišču se lahko prestavi na drugo igrišče.</t>
  </si>
  <si>
    <t>KOMAR TONE</t>
  </si>
  <si>
    <t>BATOR FILIP</t>
  </si>
  <si>
    <t>GRANDA MIHA</t>
  </si>
  <si>
    <t>LANGERHOLZ MAJ</t>
  </si>
  <si>
    <t>GOSTOINČAR TIM</t>
  </si>
  <si>
    <t>SODNIK ANA</t>
  </si>
  <si>
    <t>PEČNIK DANAJA</t>
  </si>
  <si>
    <t>RADIVOJČEVIČ SAŠA</t>
  </si>
  <si>
    <t>RAKEF VESNA</t>
  </si>
  <si>
    <t>KOBAL RENATA</t>
  </si>
  <si>
    <t>VEHOVEC PATRICIJA</t>
  </si>
  <si>
    <t>ŽENSKE-ENOTNA</t>
  </si>
  <si>
    <t>PIŠLJAR KATI</t>
  </si>
  <si>
    <t>PAJENK VERA</t>
  </si>
  <si>
    <t>ENOTNA TS-DVOJICE</t>
  </si>
  <si>
    <t>MUŠIČ / DROBNIČ</t>
  </si>
  <si>
    <t>MUHIČ / KALŠEK</t>
  </si>
  <si>
    <t>A</t>
  </si>
  <si>
    <t>CVIJIČ / ČOŠ</t>
  </si>
  <si>
    <t>ŽNIDARČIČ / VELEČIČ</t>
  </si>
  <si>
    <t>MUŠIČ/DROBNIČ</t>
  </si>
  <si>
    <t>MUHIČ/KALŠEK</t>
  </si>
  <si>
    <t>CVIJIČ/ČOŠ</t>
  </si>
  <si>
    <t>ŽNIDARČIČ/VELEČIČ</t>
  </si>
  <si>
    <t>KADIVNIK /URŠIČ</t>
  </si>
  <si>
    <t>MOŠKI NAD 50 LET - DVOJICE</t>
  </si>
  <si>
    <t>MAČEK /JARC</t>
  </si>
  <si>
    <t>GRADIŠAR / OGRIČ</t>
  </si>
  <si>
    <t>LOPATIČ / SKVARČA</t>
  </si>
  <si>
    <t xml:space="preserve">BOH / ZAJEC </t>
  </si>
  <si>
    <t>AMON / OMANOVIČ</t>
  </si>
  <si>
    <t>KOVAČIČ / KRŽAN</t>
  </si>
  <si>
    <t>RAVŠL / ČRNILOGAR</t>
  </si>
  <si>
    <t>MOŠKI DO 50 LET - DVOJICE</t>
  </si>
  <si>
    <t>KOMAR / KONJAR</t>
  </si>
  <si>
    <t>ZULJAN / MESEC</t>
  </si>
  <si>
    <t>GEČ / KAMNIK</t>
  </si>
  <si>
    <t>PAŠIČ / DŽOGIČ</t>
  </si>
  <si>
    <t>RADIVOJČEVIČ / BEVC</t>
  </si>
  <si>
    <t>JAGODIČ / LOVRENČEC</t>
  </si>
  <si>
    <t>RADIVOJEVIČ/BEVC</t>
  </si>
  <si>
    <t>JAGODIC/LOVRENČEC</t>
  </si>
  <si>
    <t>KASTELIC / BERČIČ</t>
  </si>
  <si>
    <t>KASTELIC/BERČIČ</t>
  </si>
  <si>
    <t xml:space="preserve">HLAČA / CVIJIČ </t>
  </si>
  <si>
    <t>HLAČA/CVIJIČ</t>
  </si>
  <si>
    <t>DOLČIČ / JOCIF</t>
  </si>
  <si>
    <t>JERAS / HORVAT</t>
  </si>
  <si>
    <t>skupina: 1   DO 50 LET - DVOJICE</t>
  </si>
  <si>
    <t xml:space="preserve">DP-Ž-DVOJICE </t>
  </si>
  <si>
    <t>PEČNIK/SODNIK</t>
  </si>
  <si>
    <t>HITI/DOLENC</t>
  </si>
  <si>
    <t>KADIVNIK/URŠIČ</t>
  </si>
  <si>
    <t>GRADIŠAR/OGRIČ</t>
  </si>
  <si>
    <t>LOPATIČ/SKVARČA</t>
  </si>
  <si>
    <t>MAČEK/JARC</t>
  </si>
  <si>
    <t>GEČ/KAMNIK</t>
  </si>
  <si>
    <t>61 61</t>
  </si>
  <si>
    <t>KUNAVAR</t>
  </si>
  <si>
    <t>64 76(2)</t>
  </si>
  <si>
    <t>46 67(2)</t>
  </si>
  <si>
    <t>bb</t>
  </si>
  <si>
    <t xml:space="preserve">57 76(4) 108 </t>
  </si>
  <si>
    <t>PIŠLJAR/BELIČ</t>
  </si>
  <si>
    <t>62 75</t>
  </si>
  <si>
    <t>60 64</t>
  </si>
  <si>
    <t>63 63</t>
  </si>
  <si>
    <t>46 63 108</t>
  </si>
  <si>
    <t>64 36 810</t>
  </si>
  <si>
    <t>63 76(6)</t>
  </si>
  <si>
    <t>36 67(6)</t>
  </si>
  <si>
    <t>62 64</t>
  </si>
  <si>
    <t>60 61</t>
  </si>
  <si>
    <t>75 61</t>
  </si>
  <si>
    <t>23 poškodba</t>
  </si>
  <si>
    <t>64 62</t>
  </si>
  <si>
    <t xml:space="preserve">MIJOVIČ </t>
  </si>
  <si>
    <t>61 60</t>
  </si>
  <si>
    <t>60 60</t>
  </si>
  <si>
    <t>63 76(4)</t>
  </si>
  <si>
    <t>STIBILJ CVETO</t>
  </si>
  <si>
    <t>ANTON</t>
  </si>
  <si>
    <t>PREŠEREN ANTON</t>
  </si>
  <si>
    <t>ŽENSKE DO 50 LET</t>
  </si>
  <si>
    <t>62 61</t>
  </si>
  <si>
    <t>TRBEŽNIK</t>
  </si>
  <si>
    <t>62 76(2)</t>
  </si>
  <si>
    <t>OŽBOLT</t>
  </si>
  <si>
    <t>OMEROVIČ</t>
  </si>
  <si>
    <t>JANUŠ</t>
  </si>
  <si>
    <t>61 36 106</t>
  </si>
  <si>
    <t>GRADIŠAR</t>
  </si>
  <si>
    <t>26 06</t>
  </si>
  <si>
    <t>62 60</t>
  </si>
  <si>
    <t>Začetek ob 10.00</t>
  </si>
  <si>
    <t>NE PRED 11.00</t>
  </si>
  <si>
    <t>NE PRED 11.30</t>
  </si>
  <si>
    <t>NE PRED 12.30</t>
  </si>
  <si>
    <t>Dan  NEDELJA  6.11.</t>
  </si>
  <si>
    <t>Datum  6.11.2022</t>
  </si>
  <si>
    <t>1/2 fin do 50 let</t>
  </si>
  <si>
    <t>FINALE do 70 let</t>
  </si>
  <si>
    <t>FINALE 70 + let</t>
  </si>
  <si>
    <t>FINALE do 60 let</t>
  </si>
  <si>
    <t>FINALE do 40 let</t>
  </si>
  <si>
    <t>FINALE do 50 let</t>
  </si>
  <si>
    <t>FINALE ŽENSKE NAD 50 LET</t>
  </si>
  <si>
    <t>NE PRED 14.00</t>
  </si>
  <si>
    <t>62 62</t>
  </si>
  <si>
    <t>26 26</t>
  </si>
  <si>
    <t>DEŽELAN</t>
  </si>
  <si>
    <t>OGRIČ</t>
  </si>
  <si>
    <t>06 76(5) 12-10</t>
  </si>
  <si>
    <t>36 62 10-7</t>
  </si>
  <si>
    <t>75 62</t>
  </si>
  <si>
    <t>57 26</t>
  </si>
  <si>
    <t xml:space="preserve">FRECE </t>
  </si>
  <si>
    <t>67(5) 60 10-8</t>
  </si>
  <si>
    <t>26 62 105</t>
  </si>
  <si>
    <t>63 64</t>
  </si>
  <si>
    <t>67(4) 61 10-6</t>
  </si>
  <si>
    <t>1/2 FIN DVOJICE - DO 50</t>
  </si>
  <si>
    <t>SLEDI PO POČITKU</t>
  </si>
  <si>
    <t>1/2 FIN DVOJICE - NAD 50</t>
  </si>
  <si>
    <t>FINALE  DVOJICE - NAD 50</t>
  </si>
  <si>
    <t>FINALE  DVOJICE - DO 50</t>
  </si>
  <si>
    <t>DRAGOŠ / MIKUŠ</t>
  </si>
  <si>
    <t>LAZIČ /BRADAČ</t>
  </si>
  <si>
    <t>NED NP 12.30</t>
  </si>
  <si>
    <t>63 75</t>
  </si>
  <si>
    <t>26 75 10-5</t>
  </si>
  <si>
    <t xml:space="preserve">62 57 5-10 </t>
  </si>
  <si>
    <t>FINALE ŽENSKE DO 30 LET</t>
  </si>
  <si>
    <t>PIŠKUR ŠPELA</t>
  </si>
  <si>
    <t>KOLMAN EVA</t>
  </si>
  <si>
    <t>FINALE ŽENSKE 50 + ( WOMEN 50 +)</t>
  </si>
  <si>
    <t>63 76(3)</t>
  </si>
  <si>
    <t>36 67(3)</t>
  </si>
  <si>
    <t>46 62 10-8</t>
  </si>
  <si>
    <t>DVOJICE ŽENSKE DO 50 LET</t>
  </si>
  <si>
    <t>PIŠLJAR / BELIČ</t>
  </si>
  <si>
    <t>SODNIK / PEČNIK</t>
  </si>
  <si>
    <t>HITI / DOLENC</t>
  </si>
  <si>
    <t>LAZIČ / BRADAČ</t>
  </si>
  <si>
    <t>FINALE DVOJICE MOŠKI TS</t>
  </si>
  <si>
    <t>46 63 11-9</t>
  </si>
  <si>
    <t>64 36 9-11</t>
  </si>
  <si>
    <t>64 46 10-8</t>
  </si>
  <si>
    <t>75 75</t>
  </si>
  <si>
    <t>26 61 10-5</t>
  </si>
  <si>
    <t>62 63</t>
  </si>
  <si>
    <t>FINALE MOŠKI ENOTNA TS</t>
  </si>
  <si>
    <t xml:space="preserve">OŽBOLT SLAVKO </t>
  </si>
  <si>
    <t>60 63</t>
  </si>
  <si>
    <t>61 67(9) 10-8</t>
  </si>
  <si>
    <t>16 76(9) 8-10</t>
  </si>
  <si>
    <t>63 46 10-5</t>
  </si>
  <si>
    <t>16 16</t>
  </si>
  <si>
    <t>63 60</t>
  </si>
  <si>
    <t>75 60</t>
  </si>
  <si>
    <t>LEBER SEBASTJAN</t>
  </si>
  <si>
    <t>64 75</t>
  </si>
  <si>
    <t>76(5) 16 10-6</t>
  </si>
  <si>
    <t>67 61 10-6</t>
  </si>
  <si>
    <t>O</t>
  </si>
  <si>
    <t>MAČEK / JARC</t>
  </si>
  <si>
    <t>61 62</t>
  </si>
  <si>
    <t>16 26</t>
  </si>
  <si>
    <t>ZULJAN &amp;MESEC</t>
  </si>
  <si>
    <t>64 63</t>
  </si>
  <si>
    <t>62 46 10-5</t>
  </si>
  <si>
    <t>26 64 5-10</t>
  </si>
  <si>
    <t>60 62</t>
  </si>
  <si>
    <t>36 63 10-6</t>
  </si>
  <si>
    <t>KADIVNIK / URŠIČ</t>
  </si>
  <si>
    <t>ŽENSKE DO 50 LET - W0MAN  30 +, 35+, 40+,45+</t>
  </si>
  <si>
    <t>76(5) 61</t>
  </si>
  <si>
    <t>HLAČA / CVIJIČ</t>
  </si>
  <si>
    <t>46 76(5) 10-1</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</si>
</sst>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quot;$&quot;* #,##0.00_-;_-&quot;$&quot;* &quot;-&quot;??_-;_-@_-"/>
    <numFmt numFmtId="173" formatCode="0_)"/>
    <numFmt numFmtId="174" formatCode="d/\ m/\ yy\ hh:mm\ "/>
  </numFmts>
  <fonts count="147">
    <font>
      <sz val="11"/>
      <color theme="1"/>
      <name val="Calibri"/>
      <family val="2"/>
    </font>
    <font>
      <sz val="11"/>
      <color indexed="8"/>
      <name val="Calibri"/>
      <family val="2"/>
    </font>
    <font>
      <sz val="10"/>
      <name val="Verdana"/>
      <family val="2"/>
    </font>
    <font>
      <sz val="8"/>
      <name val="Arial"/>
      <family val="2"/>
    </font>
    <font>
      <sz val="10"/>
      <name val="Arial"/>
      <family val="2"/>
    </font>
    <font>
      <b/>
      <sz val="10"/>
      <name val="Arial"/>
      <family val="2"/>
    </font>
    <font>
      <b/>
      <sz val="8"/>
      <name val="Arial"/>
      <family val="2"/>
    </font>
    <font>
      <sz val="8"/>
      <color indexed="9"/>
      <name val="Arial"/>
      <family val="2"/>
    </font>
    <font>
      <sz val="8"/>
      <color indexed="8"/>
      <name val="Arial"/>
      <family val="2"/>
    </font>
    <font>
      <sz val="7"/>
      <color indexed="9"/>
      <name val="Arial"/>
      <family val="2"/>
    </font>
    <font>
      <b/>
      <sz val="8"/>
      <color indexed="10"/>
      <name val="Tahoma"/>
      <family val="2"/>
    </font>
    <font>
      <b/>
      <sz val="18"/>
      <name val="Arial"/>
      <family val="2"/>
    </font>
    <font>
      <b/>
      <sz val="20"/>
      <name val="Arial"/>
      <family val="2"/>
    </font>
    <font>
      <sz val="20"/>
      <name val="Arial"/>
      <family val="2"/>
    </font>
    <font>
      <sz val="20"/>
      <color indexed="9"/>
      <name val="Arial"/>
      <family val="2"/>
    </font>
    <font>
      <b/>
      <sz val="12"/>
      <name val="Arial"/>
      <family val="2"/>
    </font>
    <font>
      <b/>
      <sz val="9"/>
      <color indexed="9"/>
      <name val="Arial"/>
      <family val="2"/>
    </font>
    <font>
      <sz val="10"/>
      <color indexed="9"/>
      <name val="Arial"/>
      <family val="2"/>
    </font>
    <font>
      <b/>
      <i/>
      <sz val="10"/>
      <name val="Arial"/>
      <family val="2"/>
    </font>
    <font>
      <b/>
      <sz val="9"/>
      <name val="Arial"/>
      <family val="2"/>
    </font>
    <font>
      <b/>
      <sz val="7"/>
      <name val="Arial"/>
      <family val="2"/>
    </font>
    <font>
      <b/>
      <sz val="7"/>
      <color indexed="9"/>
      <name val="Arial"/>
      <family val="2"/>
    </font>
    <font>
      <sz val="6"/>
      <name val="Arial"/>
      <family val="2"/>
    </font>
    <font>
      <sz val="7"/>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b/>
      <sz val="9"/>
      <name val="Tahoma"/>
      <family val="2"/>
    </font>
    <font>
      <sz val="18"/>
      <name val="Tahoma"/>
      <family val="2"/>
    </font>
    <font>
      <i/>
      <sz val="8"/>
      <color indexed="10"/>
      <name val="Arial"/>
      <family val="2"/>
    </font>
    <font>
      <sz val="14"/>
      <color indexed="8"/>
      <name val="Times New Roman CE"/>
      <family val="1"/>
    </font>
    <font>
      <sz val="16"/>
      <color indexed="8"/>
      <name val="Times New Roman CE"/>
      <family val="1"/>
    </font>
    <font>
      <sz val="9"/>
      <name val="Arial"/>
      <family val="2"/>
    </font>
    <font>
      <b/>
      <sz val="14"/>
      <name val="Arial"/>
      <family val="2"/>
    </font>
    <font>
      <b/>
      <sz val="8"/>
      <color indexed="8"/>
      <name val="Arial"/>
      <family val="2"/>
    </font>
    <font>
      <b/>
      <sz val="11"/>
      <name val="Arial"/>
      <family val="2"/>
    </font>
    <font>
      <b/>
      <i/>
      <sz val="9"/>
      <color indexed="8"/>
      <name val="Arial"/>
      <family val="2"/>
    </font>
    <font>
      <sz val="9"/>
      <color indexed="8"/>
      <name val="Arial"/>
      <family val="2"/>
    </font>
    <font>
      <sz val="14"/>
      <name val="Tahoma"/>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name val="Segoe UI"/>
      <family val="2"/>
    </font>
    <font>
      <sz val="20"/>
      <color indexed="8"/>
      <name val="Times New Roman CE"/>
      <family val="1"/>
    </font>
    <font>
      <sz val="18"/>
      <color indexed="8"/>
      <name val="Times New Roman CE"/>
      <family val="1"/>
    </font>
    <font>
      <sz val="24"/>
      <color indexed="24"/>
      <name val="Times New Roman CE"/>
      <family val="1"/>
    </font>
    <font>
      <sz val="26"/>
      <color indexed="8"/>
      <name val="Times New Roman CE"/>
      <family val="1"/>
    </font>
    <font>
      <sz val="28"/>
      <color indexed="8"/>
      <name val="Times New Roman CE"/>
      <family val="1"/>
    </font>
    <font>
      <sz val="11"/>
      <color theme="0"/>
      <name val="Calibri"/>
      <family val="2"/>
    </font>
    <font>
      <sz val="11"/>
      <color rgb="FF006100"/>
      <name val="Calibri"/>
      <family val="2"/>
    </font>
    <font>
      <b/>
      <sz val="11"/>
      <color rgb="FF3F3F3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theme="0"/>
        <bgColor indexed="64"/>
      </patternFill>
    </fill>
    <fill>
      <patternFill patternType="solid">
        <fgColor theme="0" tint="-0.1499900072813034"/>
        <bgColor indexed="64"/>
      </patternFill>
    </fill>
    <fill>
      <patternFill patternType="solid">
        <fgColor indexed="13"/>
        <bgColor indexed="64"/>
      </patternFill>
    </fill>
    <fill>
      <patternFill patternType="solid">
        <fgColor indexed="14"/>
        <bgColor indexed="64"/>
      </patternFill>
    </fill>
    <fill>
      <patternFill patternType="solid">
        <fgColor rgb="FFFFFF00"/>
        <bgColor indexed="64"/>
      </patternFill>
    </fill>
    <fill>
      <patternFill patternType="solid">
        <fgColor rgb="FFFF0000"/>
        <bgColor indexed="64"/>
      </patternFill>
    </fill>
    <fill>
      <patternFill patternType="lightGray">
        <bgColor theme="0"/>
      </patternFill>
    </fill>
  </fills>
  <borders count="5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color indexed="8"/>
      </right>
      <top/>
      <bottom/>
    </border>
    <border>
      <left style="thin"/>
      <right/>
      <top/>
      <bottom style="thin"/>
    </border>
    <border>
      <left/>
      <right/>
      <top/>
      <bottom style="hair"/>
    </border>
    <border>
      <left style="medium"/>
      <right style="thin"/>
      <top style="medium"/>
      <bottom style="thin"/>
    </border>
    <border>
      <left>
        <color indexed="63"/>
      </left>
      <right style="thin"/>
      <top style="medium"/>
      <bottom style="thin"/>
    </border>
    <border>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top style="medium"/>
      <bottom style="thin"/>
    </border>
    <border>
      <left style="medium"/>
      <right/>
      <top style="thin"/>
      <bottom style="medium"/>
    </border>
    <border>
      <left/>
      <right style="medium"/>
      <top style="thin"/>
      <bottom style="medium"/>
    </border>
    <border>
      <left/>
      <right/>
      <top style="hair"/>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172" fontId="4" fillId="0" borderId="0" applyFont="0" applyFill="0" applyBorder="0" applyAlignment="0" applyProtection="0"/>
    <xf numFmtId="0" fontId="131" fillId="20" borderId="0" applyNumberFormat="0" applyBorder="0" applyAlignment="0" applyProtection="0"/>
    <xf numFmtId="0" fontId="132" fillId="21" borderId="1" applyNumberFormat="0" applyAlignment="0" applyProtection="0"/>
    <xf numFmtId="0" fontId="133" fillId="0" borderId="0" applyNumberFormat="0" applyFill="0" applyBorder="0" applyAlignment="0" applyProtection="0"/>
    <xf numFmtId="0" fontId="134" fillId="0" borderId="2" applyNumberFormat="0" applyFill="0" applyAlignment="0" applyProtection="0"/>
    <xf numFmtId="0" fontId="135" fillId="0" borderId="3" applyNumberFormat="0" applyFill="0" applyAlignment="0" applyProtection="0"/>
    <xf numFmtId="0" fontId="136" fillId="0" borderId="4" applyNumberFormat="0" applyFill="0" applyAlignment="0" applyProtection="0"/>
    <xf numFmtId="0" fontId="136" fillId="0" borderId="0" applyNumberFormat="0" applyFill="0" applyBorder="0" applyAlignment="0" applyProtection="0"/>
    <xf numFmtId="0" fontId="2" fillId="0" borderId="0">
      <alignment/>
      <protection/>
    </xf>
    <xf numFmtId="0" fontId="2" fillId="0" borderId="0">
      <alignment/>
      <protection/>
    </xf>
    <xf numFmtId="0" fontId="4" fillId="0" borderId="0">
      <alignment/>
      <protection/>
    </xf>
    <xf numFmtId="0" fontId="45" fillId="0" borderId="0">
      <alignment/>
      <protection/>
    </xf>
    <xf numFmtId="0" fontId="45" fillId="0" borderId="0">
      <alignment/>
      <protection/>
    </xf>
    <xf numFmtId="0" fontId="137" fillId="22" borderId="0" applyNumberFormat="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0" fontId="0" fillId="23" borderId="5" applyNumberFormat="0" applyFont="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0" fillId="26" borderId="0" applyNumberFormat="0" applyBorder="0" applyAlignment="0" applyProtection="0"/>
    <xf numFmtId="0" fontId="130" fillId="27" borderId="0" applyNumberFormat="0" applyBorder="0" applyAlignment="0" applyProtection="0"/>
    <xf numFmtId="0" fontId="130" fillId="28" borderId="0" applyNumberFormat="0" applyBorder="0" applyAlignment="0" applyProtection="0"/>
    <xf numFmtId="0" fontId="130" fillId="29" borderId="0" applyNumberFormat="0" applyBorder="0" applyAlignment="0" applyProtection="0"/>
    <xf numFmtId="0" fontId="140" fillId="0" borderId="6" applyNumberFormat="0" applyFill="0" applyAlignment="0" applyProtection="0"/>
    <xf numFmtId="0" fontId="141" fillId="30" borderId="7" applyNumberFormat="0" applyAlignment="0" applyProtection="0"/>
    <xf numFmtId="0" fontId="142" fillId="21" borderId="8" applyNumberFormat="0" applyAlignment="0" applyProtection="0"/>
    <xf numFmtId="0" fontId="14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4" fillId="32" borderId="8" applyNumberFormat="0" applyAlignment="0" applyProtection="0"/>
    <xf numFmtId="0" fontId="145" fillId="0" borderId="9" applyNumberFormat="0" applyFill="0" applyAlignment="0" applyProtection="0"/>
  </cellStyleXfs>
  <cellXfs count="420">
    <xf numFmtId="0" fontId="0" fillId="0" borderId="0" xfId="0" applyFont="1" applyAlignment="1">
      <alignment/>
    </xf>
    <xf numFmtId="49" fontId="11" fillId="0" borderId="0" xfId="48" applyNumberFormat="1" applyFont="1" applyAlignment="1">
      <alignment vertical="top"/>
      <protection/>
    </xf>
    <xf numFmtId="49" fontId="12" fillId="0" borderId="0" xfId="48" applyNumberFormat="1" applyFont="1" applyAlignment="1">
      <alignment vertical="top"/>
      <protection/>
    </xf>
    <xf numFmtId="49" fontId="13" fillId="0" borderId="0" xfId="48" applyNumberFormat="1" applyFont="1" applyAlignment="1">
      <alignment vertical="top"/>
      <protection/>
    </xf>
    <xf numFmtId="49" fontId="14" fillId="0" borderId="0" xfId="48" applyNumberFormat="1" applyFont="1" applyAlignment="1">
      <alignment vertical="top"/>
      <protection/>
    </xf>
    <xf numFmtId="49" fontId="15" fillId="0" borderId="0" xfId="48" applyNumberFormat="1" applyFont="1" applyAlignment="1">
      <alignment horizontal="left"/>
      <protection/>
    </xf>
    <xf numFmtId="49" fontId="16" fillId="0" borderId="0" xfId="48" applyNumberFormat="1" applyFont="1" applyAlignment="1">
      <alignment horizontal="left"/>
      <protection/>
    </xf>
    <xf numFmtId="49" fontId="5" fillId="0" borderId="0" xfId="48" applyNumberFormat="1" applyFont="1" applyAlignment="1">
      <alignment horizontal="left"/>
      <protection/>
    </xf>
    <xf numFmtId="0" fontId="13" fillId="0" borderId="0" xfId="48" applyFont="1" applyAlignment="1">
      <alignment vertical="top"/>
      <protection/>
    </xf>
    <xf numFmtId="49" fontId="18" fillId="0" borderId="0" xfId="48" applyNumberFormat="1" applyFont="1" applyAlignment="1">
      <alignment horizontal="center"/>
      <protection/>
    </xf>
    <xf numFmtId="49" fontId="18" fillId="0" borderId="0" xfId="48" applyNumberFormat="1" applyFont="1" applyAlignment="1">
      <alignment horizontal="left"/>
      <protection/>
    </xf>
    <xf numFmtId="0" fontId="18" fillId="0" borderId="0" xfId="48" applyNumberFormat="1" applyFont="1" applyAlignment="1">
      <alignment horizontal="left"/>
      <protection/>
    </xf>
    <xf numFmtId="49" fontId="18" fillId="0" borderId="0" xfId="48" applyNumberFormat="1" applyFont="1">
      <alignment/>
      <protection/>
    </xf>
    <xf numFmtId="49" fontId="4" fillId="0" borderId="0" xfId="48" applyNumberFormat="1" applyFont="1">
      <alignment/>
      <protection/>
    </xf>
    <xf numFmtId="49" fontId="17" fillId="0" borderId="0" xfId="48" applyNumberFormat="1" applyFont="1">
      <alignment/>
      <protection/>
    </xf>
    <xf numFmtId="0" fontId="5" fillId="0" borderId="0" xfId="48" applyFont="1">
      <alignment/>
      <protection/>
    </xf>
    <xf numFmtId="49" fontId="19" fillId="0" borderId="0" xfId="48" applyNumberFormat="1" applyFont="1" applyAlignment="1">
      <alignment horizontal="left"/>
      <protection/>
    </xf>
    <xf numFmtId="0" fontId="4" fillId="0" borderId="0" xfId="48" applyFont="1">
      <alignment/>
      <protection/>
    </xf>
    <xf numFmtId="0" fontId="4" fillId="0" borderId="0" xfId="48">
      <alignment/>
      <protection/>
    </xf>
    <xf numFmtId="49" fontId="20" fillId="33" borderId="0" xfId="48" applyNumberFormat="1" applyFont="1" applyFill="1" applyAlignment="1">
      <alignment vertical="center"/>
      <protection/>
    </xf>
    <xf numFmtId="49" fontId="20" fillId="33" borderId="0" xfId="48" applyNumberFormat="1" applyFont="1" applyFill="1" applyAlignment="1">
      <alignment horizontal="left" vertical="center"/>
      <protection/>
    </xf>
    <xf numFmtId="49" fontId="21" fillId="33" borderId="0" xfId="48" applyNumberFormat="1" applyFont="1" applyFill="1" applyAlignment="1">
      <alignment vertical="center"/>
      <protection/>
    </xf>
    <xf numFmtId="49" fontId="20" fillId="33" borderId="0" xfId="48" applyNumberFormat="1" applyFont="1" applyFill="1" applyAlignment="1">
      <alignment horizontal="center" vertical="center"/>
      <protection/>
    </xf>
    <xf numFmtId="49" fontId="20" fillId="33" borderId="0" xfId="48" applyNumberFormat="1" applyFont="1" applyFill="1" applyAlignment="1">
      <alignment horizontal="right" vertical="center"/>
      <protection/>
    </xf>
    <xf numFmtId="0" fontId="22" fillId="0" borderId="0" xfId="48" applyFont="1" applyAlignment="1">
      <alignment vertical="center"/>
      <protection/>
    </xf>
    <xf numFmtId="14" fontId="8" fillId="0" borderId="10" xfId="48" applyNumberFormat="1" applyFont="1" applyBorder="1" applyAlignment="1">
      <alignment horizontal="left" vertical="center"/>
      <protection/>
    </xf>
    <xf numFmtId="49" fontId="3" fillId="0" borderId="10" xfId="48" applyNumberFormat="1" applyFont="1" applyBorder="1" applyAlignment="1">
      <alignment vertical="center"/>
      <protection/>
    </xf>
    <xf numFmtId="49" fontId="3" fillId="0" borderId="10" xfId="48" applyNumberFormat="1" applyFont="1" applyBorder="1" applyAlignment="1">
      <alignment horizontal="left" vertical="center"/>
      <protection/>
    </xf>
    <xf numFmtId="49" fontId="7" fillId="0" borderId="10" xfId="48" applyNumberFormat="1" applyFont="1" applyBorder="1" applyAlignment="1">
      <alignment vertical="center"/>
      <protection/>
    </xf>
    <xf numFmtId="49" fontId="3" fillId="0" borderId="10" xfId="33" applyNumberFormat="1" applyFont="1" applyBorder="1" applyAlignment="1" applyProtection="1">
      <alignment horizontal="center" vertical="center"/>
      <protection locked="0"/>
    </xf>
    <xf numFmtId="0" fontId="8" fillId="0" borderId="10" xfId="48" applyFont="1" applyBorder="1" applyAlignment="1">
      <alignment horizontal="left" vertical="center"/>
      <protection/>
    </xf>
    <xf numFmtId="1" fontId="3" fillId="0" borderId="10" xfId="48" applyNumberFormat="1" applyFont="1" applyBorder="1" applyAlignment="1">
      <alignment horizontal="center" vertical="center"/>
      <protection/>
    </xf>
    <xf numFmtId="49" fontId="3" fillId="0" borderId="10" xfId="48" applyNumberFormat="1" applyFont="1" applyBorder="1" applyAlignment="1">
      <alignment horizontal="right" vertical="center"/>
      <protection/>
    </xf>
    <xf numFmtId="0" fontId="6" fillId="0" borderId="0" xfId="48" applyFont="1" applyAlignment="1">
      <alignment vertical="center"/>
      <protection/>
    </xf>
    <xf numFmtId="49" fontId="23" fillId="0" borderId="0" xfId="48" applyNumberFormat="1" applyFont="1" applyFill="1" applyAlignment="1">
      <alignment horizontal="right" vertical="center"/>
      <protection/>
    </xf>
    <xf numFmtId="49" fontId="23" fillId="0" borderId="0" xfId="48" applyNumberFormat="1" applyFont="1" applyFill="1" applyAlignment="1">
      <alignment horizontal="center" vertical="center"/>
      <protection/>
    </xf>
    <xf numFmtId="49" fontId="23" fillId="0" borderId="0" xfId="48" applyNumberFormat="1" applyFont="1" applyFill="1" applyAlignment="1">
      <alignment horizontal="left" vertical="center"/>
      <protection/>
    </xf>
    <xf numFmtId="49" fontId="9" fillId="0" borderId="0" xfId="48" applyNumberFormat="1" applyFont="1" applyFill="1" applyAlignment="1">
      <alignment horizontal="left" vertical="center"/>
      <protection/>
    </xf>
    <xf numFmtId="49" fontId="9" fillId="0" borderId="0" xfId="48" applyNumberFormat="1" applyFont="1" applyFill="1" applyAlignment="1">
      <alignment horizontal="center" vertical="center"/>
      <protection/>
    </xf>
    <xf numFmtId="49" fontId="9" fillId="0" borderId="0" xfId="48" applyNumberFormat="1" applyFont="1" applyFill="1" applyAlignment="1">
      <alignment vertical="center"/>
      <protection/>
    </xf>
    <xf numFmtId="49" fontId="22" fillId="0" borderId="0" xfId="48" applyNumberFormat="1" applyFont="1" applyFill="1" applyAlignment="1">
      <alignment horizontal="right" vertical="center"/>
      <protection/>
    </xf>
    <xf numFmtId="49" fontId="22" fillId="0" borderId="0" xfId="48" applyNumberFormat="1" applyFont="1" applyAlignment="1">
      <alignment horizontal="center" vertical="center"/>
      <protection/>
    </xf>
    <xf numFmtId="0" fontId="22" fillId="0" borderId="0" xfId="48" applyFont="1" applyAlignment="1">
      <alignment horizontal="center" vertical="center"/>
      <protection/>
    </xf>
    <xf numFmtId="49" fontId="22" fillId="0" borderId="0" xfId="48" applyNumberFormat="1" applyFont="1" applyAlignment="1">
      <alignment horizontal="left" vertical="center"/>
      <protection/>
    </xf>
    <xf numFmtId="49" fontId="24" fillId="0" borderId="0" xfId="48" applyNumberFormat="1" applyFont="1" applyAlignment="1">
      <alignment horizontal="left" vertical="center"/>
      <protection/>
    </xf>
    <xf numFmtId="49" fontId="4" fillId="0" borderId="0" xfId="48" applyNumberFormat="1" applyFont="1" applyAlignment="1">
      <alignment vertical="center"/>
      <protection/>
    </xf>
    <xf numFmtId="49" fontId="25" fillId="0" borderId="0" xfId="48" applyNumberFormat="1" applyFont="1" applyAlignment="1">
      <alignment horizontal="center" vertical="center"/>
      <protection/>
    </xf>
    <xf numFmtId="49" fontId="25" fillId="0" borderId="0" xfId="48" applyNumberFormat="1" applyFont="1" applyAlignment="1">
      <alignment vertical="center"/>
      <protection/>
    </xf>
    <xf numFmtId="49" fontId="26" fillId="0" borderId="0" xfId="48" applyNumberFormat="1" applyFont="1" applyFill="1" applyAlignment="1">
      <alignment horizontal="center" vertical="center"/>
      <protection/>
    </xf>
    <xf numFmtId="0" fontId="26" fillId="0" borderId="11" xfId="48" applyFont="1" applyBorder="1" applyAlignment="1">
      <alignment vertical="center"/>
      <protection/>
    </xf>
    <xf numFmtId="0" fontId="27" fillId="34" borderId="11" xfId="48" applyFont="1" applyFill="1" applyBorder="1" applyAlignment="1">
      <alignment horizontal="center" vertical="center"/>
      <protection/>
    </xf>
    <xf numFmtId="0" fontId="28" fillId="0" borderId="11" xfId="48" applyFont="1" applyBorder="1" applyAlignment="1">
      <alignment horizontal="center" vertical="center"/>
      <protection/>
    </xf>
    <xf numFmtId="0" fontId="29" fillId="0" borderId="0" xfId="48" applyFont="1" applyAlignment="1">
      <alignment vertical="center"/>
      <protection/>
    </xf>
    <xf numFmtId="0" fontId="28" fillId="0" borderId="0" xfId="48" applyFont="1" applyAlignment="1">
      <alignment vertical="center"/>
      <protection/>
    </xf>
    <xf numFmtId="0" fontId="30" fillId="35" borderId="0" xfId="48" applyFont="1" applyFill="1" applyAlignment="1">
      <alignment vertical="center"/>
      <protection/>
    </xf>
    <xf numFmtId="0" fontId="28" fillId="35" borderId="0" xfId="48" applyFont="1" applyFill="1" applyAlignment="1">
      <alignment vertical="center"/>
      <protection/>
    </xf>
    <xf numFmtId="49" fontId="30" fillId="35" borderId="0" xfId="48" applyNumberFormat="1" applyFont="1" applyFill="1" applyAlignment="1">
      <alignment vertical="center"/>
      <protection/>
    </xf>
    <xf numFmtId="49" fontId="28" fillId="35" borderId="0" xfId="48" applyNumberFormat="1" applyFont="1" applyFill="1" applyAlignment="1">
      <alignment vertical="center"/>
      <protection/>
    </xf>
    <xf numFmtId="0" fontId="4" fillId="35" borderId="0" xfId="48" applyFont="1" applyFill="1" applyAlignment="1">
      <alignment vertical="center"/>
      <protection/>
    </xf>
    <xf numFmtId="0" fontId="4" fillId="0" borderId="0" xfId="48" applyFont="1" applyAlignment="1">
      <alignment vertical="center"/>
      <protection/>
    </xf>
    <xf numFmtId="0" fontId="4" fillId="0" borderId="12" xfId="48" applyFont="1" applyBorder="1" applyAlignment="1">
      <alignment vertical="center"/>
      <protection/>
    </xf>
    <xf numFmtId="49" fontId="30" fillId="0" borderId="0" xfId="48" applyNumberFormat="1" applyFont="1" applyFill="1" applyAlignment="1">
      <alignment horizontal="center" vertical="center"/>
      <protection/>
    </xf>
    <xf numFmtId="0" fontId="30" fillId="0" borderId="0" xfId="48" applyFont="1" applyAlignment="1">
      <alignment horizontal="center" vertical="center"/>
      <protection/>
    </xf>
    <xf numFmtId="0" fontId="29" fillId="0" borderId="0" xfId="48" applyFont="1" applyAlignment="1">
      <alignment vertical="center"/>
      <protection/>
    </xf>
    <xf numFmtId="0" fontId="31" fillId="0" borderId="0" xfId="48" applyFont="1" applyAlignment="1">
      <alignment vertical="center"/>
      <protection/>
    </xf>
    <xf numFmtId="0" fontId="9" fillId="0" borderId="0" xfId="48" applyFont="1" applyAlignment="1">
      <alignment horizontal="right" vertical="center"/>
      <protection/>
    </xf>
    <xf numFmtId="0" fontId="32" fillId="36" borderId="13" xfId="48" applyFont="1" applyFill="1" applyBorder="1" applyAlignment="1">
      <alignment horizontal="right" vertical="center"/>
      <protection/>
    </xf>
    <xf numFmtId="0" fontId="33" fillId="0" borderId="11" xfId="48" applyFont="1" applyBorder="1" applyAlignment="1">
      <alignment vertical="center"/>
      <protection/>
    </xf>
    <xf numFmtId="0" fontId="28" fillId="0" borderId="11" xfId="48" applyFont="1" applyBorder="1" applyAlignment="1">
      <alignment vertical="center"/>
      <protection/>
    </xf>
    <xf numFmtId="0" fontId="4" fillId="0" borderId="14" xfId="48" applyFont="1" applyBorder="1" applyAlignment="1">
      <alignment vertical="center"/>
      <protection/>
    </xf>
    <xf numFmtId="0" fontId="30" fillId="0" borderId="11" xfId="48" applyFont="1" applyBorder="1" applyAlignment="1">
      <alignment vertical="center"/>
      <protection/>
    </xf>
    <xf numFmtId="0" fontId="30" fillId="0" borderId="11" xfId="48" applyFont="1" applyBorder="1" applyAlignment="1">
      <alignment vertical="center"/>
      <protection/>
    </xf>
    <xf numFmtId="0" fontId="28" fillId="0" borderId="15" xfId="48" applyFont="1" applyBorder="1" applyAlignment="1">
      <alignment horizontal="center" vertical="center"/>
      <protection/>
    </xf>
    <xf numFmtId="0" fontId="29" fillId="0" borderId="0" xfId="48" applyFont="1" applyAlignment="1">
      <alignment horizontal="left" vertical="center"/>
      <protection/>
    </xf>
    <xf numFmtId="0" fontId="28" fillId="0" borderId="16" xfId="48" applyFont="1" applyBorder="1" applyAlignment="1">
      <alignment horizontal="left" vertical="center"/>
      <protection/>
    </xf>
    <xf numFmtId="0" fontId="27" fillId="0" borderId="0" xfId="48" applyFont="1" applyAlignment="1">
      <alignment horizontal="center" vertical="center"/>
      <protection/>
    </xf>
    <xf numFmtId="0" fontId="28" fillId="0" borderId="0" xfId="48" applyFont="1" applyAlignment="1">
      <alignment horizontal="center" vertical="center"/>
      <protection/>
    </xf>
    <xf numFmtId="0" fontId="32" fillId="36" borderId="16" xfId="48" applyFont="1" applyFill="1" applyBorder="1" applyAlignment="1">
      <alignment horizontal="right" vertical="center"/>
      <protection/>
    </xf>
    <xf numFmtId="0" fontId="29" fillId="0" borderId="11" xfId="48" applyFont="1" applyBorder="1" applyAlignment="1">
      <alignment vertical="center"/>
      <protection/>
    </xf>
    <xf numFmtId="49" fontId="28" fillId="0" borderId="11" xfId="48" applyNumberFormat="1" applyFont="1" applyBorder="1" applyAlignment="1">
      <alignment vertical="center"/>
      <protection/>
    </xf>
    <xf numFmtId="49" fontId="29" fillId="0" borderId="0" xfId="48" applyNumberFormat="1" applyFont="1" applyAlignment="1">
      <alignment vertical="center"/>
      <protection/>
    </xf>
    <xf numFmtId="49" fontId="28" fillId="0" borderId="0" xfId="48" applyNumberFormat="1" applyFont="1" applyAlignment="1">
      <alignment vertical="center"/>
      <protection/>
    </xf>
    <xf numFmtId="0" fontId="28" fillId="0" borderId="16" xfId="48" applyFont="1" applyBorder="1" applyAlignment="1">
      <alignment vertical="center"/>
      <protection/>
    </xf>
    <xf numFmtId="49" fontId="28" fillId="0" borderId="16" xfId="48" applyNumberFormat="1" applyFont="1" applyBorder="1" applyAlignment="1">
      <alignment vertical="center"/>
      <protection/>
    </xf>
    <xf numFmtId="0" fontId="28" fillId="0" borderId="15" xfId="48" applyFont="1" applyBorder="1" applyAlignment="1">
      <alignment vertical="center"/>
      <protection/>
    </xf>
    <xf numFmtId="0" fontId="31" fillId="0" borderId="0" xfId="48" applyFont="1" applyAlignment="1">
      <alignment vertical="center"/>
      <protection/>
    </xf>
    <xf numFmtId="0" fontId="33" fillId="0" borderId="0" xfId="48" applyFont="1" applyAlignment="1">
      <alignment vertical="center"/>
      <protection/>
    </xf>
    <xf numFmtId="0" fontId="28" fillId="35" borderId="16" xfId="48" applyFont="1" applyFill="1" applyBorder="1" applyAlignment="1">
      <alignment vertical="center"/>
      <protection/>
    </xf>
    <xf numFmtId="0" fontId="4" fillId="0" borderId="17" xfId="48" applyFont="1" applyBorder="1" applyAlignment="1">
      <alignment vertical="center"/>
      <protection/>
    </xf>
    <xf numFmtId="49" fontId="28" fillId="0" borderId="15" xfId="48" applyNumberFormat="1" applyFont="1" applyBorder="1" applyAlignment="1">
      <alignment vertical="center"/>
      <protection/>
    </xf>
    <xf numFmtId="1" fontId="28" fillId="0" borderId="15" xfId="48" applyNumberFormat="1" applyFont="1" applyBorder="1" applyAlignment="1">
      <alignment vertical="center"/>
      <protection/>
    </xf>
    <xf numFmtId="0" fontId="34" fillId="0" borderId="0" xfId="48" applyFont="1" applyAlignment="1">
      <alignment vertical="center"/>
      <protection/>
    </xf>
    <xf numFmtId="1" fontId="28" fillId="35" borderId="11" xfId="48" applyNumberFormat="1" applyFont="1" applyFill="1" applyBorder="1" applyAlignment="1">
      <alignment vertical="center"/>
      <protection/>
    </xf>
    <xf numFmtId="49" fontId="26" fillId="0" borderId="0" xfId="48" applyNumberFormat="1" applyFont="1" applyFill="1" applyAlignment="1">
      <alignment horizontal="center" vertical="center"/>
      <protection/>
    </xf>
    <xf numFmtId="0" fontId="28" fillId="35" borderId="15" xfId="48" applyFont="1" applyFill="1" applyBorder="1" applyAlignment="1">
      <alignment vertical="center"/>
      <protection/>
    </xf>
    <xf numFmtId="0" fontId="30" fillId="35" borderId="0" xfId="48" applyFont="1" applyFill="1" applyAlignment="1">
      <alignment horizontal="right" vertical="center"/>
      <protection/>
    </xf>
    <xf numFmtId="0" fontId="35" fillId="0" borderId="0" xfId="48" applyFont="1" applyAlignment="1">
      <alignment vertical="center"/>
      <protection/>
    </xf>
    <xf numFmtId="0" fontId="32" fillId="36" borderId="0" xfId="48" applyFont="1" applyFill="1" applyAlignment="1">
      <alignment horizontal="right" vertical="center"/>
      <protection/>
    </xf>
    <xf numFmtId="0" fontId="4" fillId="0" borderId="0" xfId="48" applyFont="1" applyBorder="1" applyAlignment="1">
      <alignment vertical="center"/>
      <protection/>
    </xf>
    <xf numFmtId="0" fontId="28" fillId="35" borderId="11" xfId="48" applyFont="1" applyFill="1" applyBorder="1" applyAlignment="1">
      <alignment vertical="center"/>
      <protection/>
    </xf>
    <xf numFmtId="49" fontId="4" fillId="35" borderId="0" xfId="48" applyNumberFormat="1" applyFont="1" applyFill="1" applyAlignment="1">
      <alignment vertical="center"/>
      <protection/>
    </xf>
    <xf numFmtId="0" fontId="28" fillId="35" borderId="0" xfId="48" applyFont="1" applyFill="1" applyBorder="1" applyAlignment="1">
      <alignment vertical="center"/>
      <protection/>
    </xf>
    <xf numFmtId="0" fontId="17" fillId="35" borderId="0" xfId="48" applyFont="1" applyFill="1" applyAlignment="1">
      <alignment vertical="center"/>
      <protection/>
    </xf>
    <xf numFmtId="49" fontId="26" fillId="0" borderId="0" xfId="48" applyNumberFormat="1" applyFont="1" applyFill="1" applyBorder="1" applyAlignment="1">
      <alignment horizontal="center" vertical="center"/>
      <protection/>
    </xf>
    <xf numFmtId="1" fontId="26" fillId="0" borderId="0" xfId="48" applyNumberFormat="1" applyFont="1" applyFill="1" applyBorder="1" applyAlignment="1">
      <alignment horizontal="center" vertical="center"/>
      <protection/>
    </xf>
    <xf numFmtId="0" fontId="3" fillId="0" borderId="18" xfId="48" applyFont="1" applyFill="1" applyBorder="1" applyAlignment="1">
      <alignment horizontal="right" vertical="center"/>
      <protection/>
    </xf>
    <xf numFmtId="1" fontId="3" fillId="0" borderId="18" xfId="48" applyNumberFormat="1" applyFont="1" applyFill="1" applyBorder="1" applyAlignment="1">
      <alignment vertical="center"/>
      <protection/>
    </xf>
    <xf numFmtId="0" fontId="3" fillId="0" borderId="18" xfId="48" applyFont="1" applyBorder="1" applyAlignment="1">
      <alignment horizontal="right" vertical="center"/>
      <protection/>
    </xf>
    <xf numFmtId="1" fontId="3" fillId="0" borderId="18" xfId="48" applyNumberFormat="1" applyFont="1" applyBorder="1" applyAlignment="1">
      <alignment vertical="center"/>
      <protection/>
    </xf>
    <xf numFmtId="49" fontId="37" fillId="35" borderId="0" xfId="48" applyNumberFormat="1" applyFont="1" applyFill="1" applyAlignment="1">
      <alignment horizontal="center" vertical="center"/>
      <protection/>
    </xf>
    <xf numFmtId="49" fontId="38" fillId="0" borderId="0" xfId="48" applyNumberFormat="1" applyFont="1" applyAlignment="1">
      <alignment vertical="center"/>
      <protection/>
    </xf>
    <xf numFmtId="49" fontId="39" fillId="0" borderId="0" xfId="48" applyNumberFormat="1" applyFont="1" applyAlignment="1">
      <alignment horizontal="center" vertical="center"/>
      <protection/>
    </xf>
    <xf numFmtId="49" fontId="38" fillId="35" borderId="0" xfId="48" applyNumberFormat="1" applyFont="1" applyFill="1" applyAlignment="1">
      <alignment vertical="center"/>
      <protection/>
    </xf>
    <xf numFmtId="49" fontId="39" fillId="35" borderId="0" xfId="48" applyNumberFormat="1" applyFont="1" applyFill="1" applyAlignment="1">
      <alignment vertical="center"/>
      <protection/>
    </xf>
    <xf numFmtId="0" fontId="4" fillId="35" borderId="0" xfId="48" applyFill="1" applyAlignment="1">
      <alignment vertical="center"/>
      <protection/>
    </xf>
    <xf numFmtId="0" fontId="4" fillId="0" borderId="0" xfId="48" applyAlignment="1">
      <alignment vertical="center"/>
      <protection/>
    </xf>
    <xf numFmtId="0" fontId="20" fillId="0" borderId="19" xfId="48" applyFont="1" applyFill="1" applyBorder="1" applyAlignment="1">
      <alignment vertical="center"/>
      <protection/>
    </xf>
    <xf numFmtId="0" fontId="20" fillId="0" borderId="20" xfId="48" applyFont="1" applyFill="1" applyBorder="1" applyAlignment="1">
      <alignment vertical="center"/>
      <protection/>
    </xf>
    <xf numFmtId="0" fontId="20" fillId="0" borderId="21" xfId="48" applyFont="1" applyFill="1" applyBorder="1" applyAlignment="1">
      <alignment vertical="center"/>
      <protection/>
    </xf>
    <xf numFmtId="49" fontId="40" fillId="0" borderId="20" xfId="48" applyNumberFormat="1" applyFont="1" applyFill="1" applyBorder="1" applyAlignment="1">
      <alignment horizontal="center" vertical="center"/>
      <protection/>
    </xf>
    <xf numFmtId="49" fontId="40" fillId="0" borderId="20" xfId="48" applyNumberFormat="1" applyFont="1" applyFill="1" applyBorder="1" applyAlignment="1">
      <alignment vertical="center"/>
      <protection/>
    </xf>
    <xf numFmtId="49" fontId="40" fillId="0" borderId="22" xfId="48" applyNumberFormat="1" applyFont="1" applyFill="1" applyBorder="1" applyAlignment="1">
      <alignment horizontal="center" vertical="center"/>
      <protection/>
    </xf>
    <xf numFmtId="49" fontId="20" fillId="0" borderId="20" xfId="48" applyNumberFormat="1" applyFont="1" applyFill="1" applyBorder="1" applyAlignment="1">
      <alignment horizontal="center" vertical="center"/>
      <protection/>
    </xf>
    <xf numFmtId="49" fontId="21" fillId="0" borderId="20" xfId="48" applyNumberFormat="1" applyFont="1" applyFill="1" applyBorder="1" applyAlignment="1">
      <alignment vertical="center"/>
      <protection/>
    </xf>
    <xf numFmtId="49" fontId="40" fillId="0" borderId="20" xfId="48" applyNumberFormat="1" applyFont="1" applyFill="1" applyBorder="1" applyAlignment="1">
      <alignment horizontal="right" vertical="center"/>
      <protection/>
    </xf>
    <xf numFmtId="49" fontId="21" fillId="0" borderId="22" xfId="48" applyNumberFormat="1" applyFont="1" applyFill="1" applyBorder="1" applyAlignment="1">
      <alignment vertical="center"/>
      <protection/>
    </xf>
    <xf numFmtId="49" fontId="20" fillId="0" borderId="20" xfId="48" applyNumberFormat="1" applyFont="1" applyFill="1" applyBorder="1" applyAlignment="1">
      <alignment horizontal="left" vertical="center"/>
      <protection/>
    </xf>
    <xf numFmtId="49" fontId="21" fillId="0" borderId="20" xfId="48" applyNumberFormat="1" applyFont="1" applyFill="1" applyBorder="1" applyAlignment="1">
      <alignment horizontal="left" vertical="center"/>
      <protection/>
    </xf>
    <xf numFmtId="0" fontId="23" fillId="0" borderId="0" xfId="48" applyFont="1" applyAlignment="1">
      <alignment vertical="center"/>
      <protection/>
    </xf>
    <xf numFmtId="49" fontId="23" fillId="0" borderId="23" xfId="48" applyNumberFormat="1" applyFont="1" applyFill="1" applyBorder="1" applyAlignment="1">
      <alignment vertical="center"/>
      <protection/>
    </xf>
    <xf numFmtId="49" fontId="23" fillId="0" borderId="0" xfId="48" applyNumberFormat="1" applyFont="1" applyFill="1" applyAlignment="1">
      <alignment vertical="center"/>
      <protection/>
    </xf>
    <xf numFmtId="49" fontId="23" fillId="0" borderId="16" xfId="48" applyNumberFormat="1" applyFont="1" applyFill="1" applyBorder="1" applyAlignment="1">
      <alignment horizontal="right" vertical="center"/>
      <protection/>
    </xf>
    <xf numFmtId="0" fontId="30" fillId="0" borderId="0" xfId="48" applyFont="1" applyFill="1" applyBorder="1" applyAlignment="1">
      <alignment horizontal="left" vertical="center"/>
      <protection/>
    </xf>
    <xf numFmtId="0" fontId="30" fillId="0" borderId="0" xfId="48" applyFont="1" applyFill="1" applyBorder="1" applyAlignment="1">
      <alignment horizontal="center" vertical="center"/>
      <protection/>
    </xf>
    <xf numFmtId="49" fontId="23" fillId="0" borderId="24" xfId="48" applyNumberFormat="1" applyFont="1" applyFill="1" applyBorder="1" applyAlignment="1">
      <alignment horizontal="center" vertical="center"/>
      <protection/>
    </xf>
    <xf numFmtId="49" fontId="9" fillId="0" borderId="16" xfId="48" applyNumberFormat="1" applyFont="1" applyFill="1" applyBorder="1" applyAlignment="1">
      <alignment vertical="center"/>
      <protection/>
    </xf>
    <xf numFmtId="49" fontId="20" fillId="0" borderId="24" xfId="48" applyNumberFormat="1" applyFont="1" applyFill="1" applyBorder="1" applyAlignment="1">
      <alignment vertical="center"/>
      <protection/>
    </xf>
    <xf numFmtId="49" fontId="21" fillId="0" borderId="25" xfId="48" applyNumberFormat="1" applyFont="1" applyFill="1" applyBorder="1" applyAlignment="1">
      <alignment vertical="center"/>
      <protection/>
    </xf>
    <xf numFmtId="49" fontId="20" fillId="0" borderId="25" xfId="48" applyNumberFormat="1" applyFont="1" applyFill="1" applyBorder="1" applyAlignment="1">
      <alignment vertical="center"/>
      <protection/>
    </xf>
    <xf numFmtId="49" fontId="23" fillId="0" borderId="15" xfId="48" applyNumberFormat="1" applyFont="1" applyFill="1" applyBorder="1" applyAlignment="1">
      <alignment horizontal="right" vertical="center"/>
      <protection/>
    </xf>
    <xf numFmtId="49" fontId="23" fillId="0" borderId="23" xfId="48" applyNumberFormat="1" applyFont="1" applyFill="1" applyBorder="1" applyAlignment="1">
      <alignment horizontal="center" vertical="center"/>
      <protection/>
    </xf>
    <xf numFmtId="49" fontId="23" fillId="0" borderId="0" xfId="48" applyNumberFormat="1" applyFont="1" applyFill="1" applyBorder="1" applyAlignment="1">
      <alignment vertical="center"/>
      <protection/>
    </xf>
    <xf numFmtId="0" fontId="23" fillId="0" borderId="11" xfId="48" applyFont="1" applyFill="1" applyBorder="1" applyAlignment="1">
      <alignment vertical="center"/>
      <protection/>
    </xf>
    <xf numFmtId="49" fontId="9" fillId="0" borderId="11" xfId="48" applyNumberFormat="1" applyFont="1" applyFill="1" applyBorder="1" applyAlignment="1">
      <alignment vertical="center"/>
      <protection/>
    </xf>
    <xf numFmtId="49" fontId="23" fillId="0" borderId="11" xfId="48" applyNumberFormat="1" applyFont="1" applyFill="1" applyBorder="1" applyAlignment="1">
      <alignment vertical="center"/>
      <protection/>
    </xf>
    <xf numFmtId="49" fontId="9" fillId="0" borderId="15" xfId="48" applyNumberFormat="1" applyFont="1" applyFill="1" applyBorder="1" applyAlignment="1">
      <alignment vertical="center"/>
      <protection/>
    </xf>
    <xf numFmtId="49" fontId="23" fillId="0" borderId="24" xfId="48" applyNumberFormat="1" applyFont="1" applyFill="1" applyBorder="1" applyAlignment="1">
      <alignment vertical="center"/>
      <protection/>
    </xf>
    <xf numFmtId="49" fontId="23" fillId="0" borderId="25" xfId="48" applyNumberFormat="1" applyFont="1" applyFill="1" applyBorder="1" applyAlignment="1">
      <alignment vertical="center"/>
      <protection/>
    </xf>
    <xf numFmtId="49" fontId="23" fillId="0" borderId="13" xfId="48" applyNumberFormat="1" applyFont="1" applyFill="1" applyBorder="1" applyAlignment="1">
      <alignment horizontal="right" vertical="center"/>
      <protection/>
    </xf>
    <xf numFmtId="0" fontId="23" fillId="0" borderId="23" xfId="48" applyFont="1" applyFill="1" applyBorder="1" applyAlignment="1">
      <alignment vertical="center"/>
      <protection/>
    </xf>
    <xf numFmtId="0" fontId="20" fillId="0" borderId="23" xfId="48" applyFont="1" applyFill="1" applyBorder="1" applyAlignment="1">
      <alignment vertical="center"/>
      <protection/>
    </xf>
    <xf numFmtId="0" fontId="20" fillId="0" borderId="0" xfId="48" applyFont="1" applyFill="1" applyBorder="1" applyAlignment="1">
      <alignment vertical="center"/>
      <protection/>
    </xf>
    <xf numFmtId="0" fontId="20" fillId="0" borderId="26" xfId="48" applyFont="1" applyFill="1" applyBorder="1" applyAlignment="1">
      <alignment vertical="center"/>
      <protection/>
    </xf>
    <xf numFmtId="0" fontId="23" fillId="0" borderId="16" xfId="48" applyFont="1" applyFill="1" applyBorder="1" applyAlignment="1">
      <alignment horizontal="right" vertical="center"/>
      <protection/>
    </xf>
    <xf numFmtId="49" fontId="23" fillId="0" borderId="27" xfId="48" applyNumberFormat="1" applyFont="1" applyFill="1" applyBorder="1" applyAlignment="1">
      <alignment vertical="center"/>
      <protection/>
    </xf>
    <xf numFmtId="0" fontId="23" fillId="0" borderId="15" xfId="48" applyFont="1" applyFill="1" applyBorder="1" applyAlignment="1">
      <alignment horizontal="right" vertical="center"/>
      <protection/>
    </xf>
    <xf numFmtId="49" fontId="23" fillId="0" borderId="11" xfId="48" applyNumberFormat="1" applyFont="1" applyFill="1" applyBorder="1" applyAlignment="1">
      <alignment horizontal="center" vertical="center"/>
      <protection/>
    </xf>
    <xf numFmtId="0" fontId="30" fillId="0" borderId="11" xfId="48" applyFont="1" applyFill="1" applyBorder="1" applyAlignment="1">
      <alignment horizontal="left" vertical="center"/>
      <protection/>
    </xf>
    <xf numFmtId="0" fontId="30" fillId="0" borderId="11" xfId="48" applyFont="1" applyFill="1" applyBorder="1" applyAlignment="1">
      <alignment horizontal="center" vertical="center"/>
      <protection/>
    </xf>
    <xf numFmtId="49" fontId="23" fillId="0" borderId="27" xfId="48" applyNumberFormat="1" applyFont="1" applyFill="1" applyBorder="1" applyAlignment="1">
      <alignment horizontal="center" vertical="center"/>
      <protection/>
    </xf>
    <xf numFmtId="0" fontId="9" fillId="0" borderId="0" xfId="48" applyFont="1">
      <alignment/>
      <protection/>
    </xf>
    <xf numFmtId="0" fontId="17" fillId="0" borderId="0" xfId="48" applyFont="1">
      <alignment/>
      <protection/>
    </xf>
    <xf numFmtId="0" fontId="46" fillId="0" borderId="0" xfId="44" applyFont="1" applyAlignment="1">
      <alignment/>
      <protection/>
    </xf>
    <xf numFmtId="0" fontId="49" fillId="0" borderId="0" xfId="44" applyFont="1" applyFill="1" applyAlignment="1">
      <alignment/>
      <protection/>
    </xf>
    <xf numFmtId="0" fontId="50" fillId="0" borderId="0" xfId="44" applyFont="1">
      <alignment/>
      <protection/>
    </xf>
    <xf numFmtId="0" fontId="51" fillId="0" borderId="0" xfId="44" applyFont="1">
      <alignment/>
      <protection/>
    </xf>
    <xf numFmtId="0" fontId="45" fillId="0" borderId="0" xfId="44">
      <alignment/>
      <protection/>
    </xf>
    <xf numFmtId="0" fontId="53" fillId="0" borderId="0" xfId="44" applyFont="1" applyBorder="1" applyAlignment="1">
      <alignment horizontal="left"/>
      <protection/>
    </xf>
    <xf numFmtId="0" fontId="54" fillId="0" borderId="0" xfId="44" applyFont="1" applyBorder="1" applyAlignment="1">
      <alignment horizontal="left"/>
      <protection/>
    </xf>
    <xf numFmtId="0" fontId="55" fillId="0" borderId="0" xfId="44" applyFont="1" applyBorder="1" applyAlignment="1">
      <alignment horizontal="center"/>
      <protection/>
    </xf>
    <xf numFmtId="0" fontId="56" fillId="0" borderId="0" xfId="44" applyFont="1">
      <alignment/>
      <protection/>
    </xf>
    <xf numFmtId="0" fontId="57" fillId="0" borderId="0" xfId="44" applyFont="1">
      <alignment/>
      <protection/>
    </xf>
    <xf numFmtId="0" fontId="58" fillId="0" borderId="0" xfId="44" applyFont="1" applyBorder="1" applyAlignment="1">
      <alignment/>
      <protection/>
    </xf>
    <xf numFmtId="0" fontId="59" fillId="0" borderId="0" xfId="44" applyFont="1" applyBorder="1" applyAlignment="1">
      <alignment horizontal="right"/>
      <protection/>
    </xf>
    <xf numFmtId="0" fontId="60" fillId="0" borderId="0" xfId="44" applyFont="1">
      <alignment/>
      <protection/>
    </xf>
    <xf numFmtId="0" fontId="53" fillId="0" borderId="0" xfId="44" applyFont="1" applyBorder="1">
      <alignment/>
      <protection/>
    </xf>
    <xf numFmtId="14" fontId="61" fillId="0" borderId="0" xfId="44" applyNumberFormat="1" applyFont="1" applyBorder="1" applyAlignment="1">
      <alignment horizontal="left"/>
      <protection/>
    </xf>
    <xf numFmtId="0" fontId="59" fillId="0" borderId="0" xfId="44" applyFont="1" applyBorder="1" applyAlignment="1">
      <alignment horizontal="left"/>
      <protection/>
    </xf>
    <xf numFmtId="0" fontId="61" fillId="0" borderId="0" xfId="44" applyFont="1" applyBorder="1" applyAlignment="1">
      <alignment horizontal="left"/>
      <protection/>
    </xf>
    <xf numFmtId="0" fontId="62" fillId="0" borderId="0" xfId="44" applyFont="1" applyBorder="1" applyAlignment="1">
      <alignment horizontal="left"/>
      <protection/>
    </xf>
    <xf numFmtId="0" fontId="63" fillId="0" borderId="0" xfId="44" applyFont="1" applyBorder="1" applyAlignment="1">
      <alignment horizontal="center"/>
      <protection/>
    </xf>
    <xf numFmtId="0" fontId="64" fillId="0" borderId="0" xfId="44" applyFont="1" applyBorder="1" applyAlignment="1">
      <alignment horizontal="center"/>
      <protection/>
    </xf>
    <xf numFmtId="0" fontId="65" fillId="0" borderId="0" xfId="44" applyFont="1">
      <alignment/>
      <protection/>
    </xf>
    <xf numFmtId="0" fontId="60" fillId="0" borderId="0" xfId="44" applyFont="1" applyBorder="1">
      <alignment/>
      <protection/>
    </xf>
    <xf numFmtId="0" fontId="67" fillId="0" borderId="0" xfId="44" applyFont="1">
      <alignment/>
      <protection/>
    </xf>
    <xf numFmtId="0" fontId="53" fillId="0" borderId="0" xfId="44" applyFont="1" applyAlignment="1">
      <alignment horizontal="center"/>
      <protection/>
    </xf>
    <xf numFmtId="0" fontId="53" fillId="0" borderId="0" xfId="44" applyFont="1" applyBorder="1" applyAlignment="1">
      <alignment horizontal="center"/>
      <protection/>
    </xf>
    <xf numFmtId="0" fontId="68" fillId="0" borderId="0" xfId="44" applyFont="1" applyAlignment="1">
      <alignment horizontal="center"/>
      <protection/>
    </xf>
    <xf numFmtId="0" fontId="69" fillId="0" borderId="0" xfId="44" applyFont="1" applyAlignment="1">
      <alignment horizontal="center"/>
      <protection/>
    </xf>
    <xf numFmtId="0" fontId="70" fillId="0" borderId="0" xfId="44" applyFont="1" applyAlignment="1">
      <alignment horizontal="center"/>
      <protection/>
    </xf>
    <xf numFmtId="0" fontId="57" fillId="0" borderId="0" xfId="44" applyFont="1" applyAlignment="1">
      <alignment horizontal="center"/>
      <protection/>
    </xf>
    <xf numFmtId="0" fontId="71" fillId="0" borderId="0" xfId="44" applyFont="1" applyAlignment="1">
      <alignment horizontal="center"/>
      <protection/>
    </xf>
    <xf numFmtId="0" fontId="72" fillId="0" borderId="0" xfId="44" applyFont="1" applyAlignment="1">
      <alignment horizontal="center"/>
      <protection/>
    </xf>
    <xf numFmtId="0" fontId="73" fillId="34" borderId="18" xfId="45" applyFont="1" applyFill="1" applyBorder="1" applyAlignment="1">
      <alignment vertical="center"/>
      <protection/>
    </xf>
    <xf numFmtId="0" fontId="73" fillId="0" borderId="18" xfId="44" applyFont="1" applyBorder="1" applyAlignment="1">
      <alignment horizontal="right" vertical="center"/>
      <protection/>
    </xf>
    <xf numFmtId="173" fontId="74" fillId="0" borderId="18" xfId="48" applyNumberFormat="1" applyFont="1" applyFill="1" applyBorder="1" applyAlignment="1" applyProtection="1">
      <alignment horizontal="center"/>
      <protection/>
    </xf>
    <xf numFmtId="0" fontId="74" fillId="0" borderId="18" xfId="48" applyFont="1" applyFill="1" applyBorder="1" applyAlignment="1" applyProtection="1">
      <alignment/>
      <protection/>
    </xf>
    <xf numFmtId="0" fontId="74" fillId="0" borderId="18" xfId="48" applyFont="1" applyFill="1" applyBorder="1" applyAlignment="1" applyProtection="1">
      <alignment horizontal="center"/>
      <protection/>
    </xf>
    <xf numFmtId="0" fontId="75" fillId="37" borderId="18" xfId="44" applyFont="1" applyFill="1" applyBorder="1" applyAlignment="1">
      <alignment vertical="center"/>
      <protection/>
    </xf>
    <xf numFmtId="49" fontId="64" fillId="0" borderId="18" xfId="44" applyNumberFormat="1" applyFont="1" applyBorder="1" applyAlignment="1">
      <alignment horizontal="center" vertical="center"/>
      <protection/>
    </xf>
    <xf numFmtId="0" fontId="55" fillId="0" borderId="18" xfId="44" applyFont="1" applyBorder="1" applyAlignment="1">
      <alignment horizontal="center" vertical="center"/>
      <protection/>
    </xf>
    <xf numFmtId="0" fontId="76" fillId="0" borderId="0" xfId="44" applyFont="1" applyFill="1" applyAlignment="1">
      <alignment/>
      <protection/>
    </xf>
    <xf numFmtId="0" fontId="57" fillId="0" borderId="18" xfId="44" applyFont="1" applyBorder="1">
      <alignment/>
      <protection/>
    </xf>
    <xf numFmtId="0" fontId="60" fillId="37" borderId="18" xfId="44" applyFont="1" applyFill="1" applyBorder="1" applyAlignment="1">
      <alignment horizontal="center" vertical="center"/>
      <protection/>
    </xf>
    <xf numFmtId="0" fontId="57" fillId="0" borderId="18" xfId="44" applyFont="1" applyBorder="1" applyAlignment="1">
      <alignment horizontal="center"/>
      <protection/>
    </xf>
    <xf numFmtId="0" fontId="57" fillId="0" borderId="18" xfId="44" applyFont="1" applyFill="1" applyBorder="1" applyAlignment="1">
      <alignment horizontal="center"/>
      <protection/>
    </xf>
    <xf numFmtId="0" fontId="70" fillId="0" borderId="18" xfId="44" applyFont="1" applyFill="1" applyBorder="1" applyAlignment="1">
      <alignment horizontal="center"/>
      <protection/>
    </xf>
    <xf numFmtId="0" fontId="73" fillId="0" borderId="18" xfId="44" applyFont="1" applyBorder="1" applyAlignment="1">
      <alignment horizontal="center" vertical="center"/>
      <protection/>
    </xf>
    <xf numFmtId="0" fontId="46" fillId="0" borderId="0" xfId="44" applyFont="1" applyAlignment="1">
      <alignment horizontal="center"/>
      <protection/>
    </xf>
    <xf numFmtId="0" fontId="53" fillId="0" borderId="0" xfId="44" applyFont="1" applyBorder="1" applyAlignment="1">
      <alignment horizontal="left"/>
      <protection/>
    </xf>
    <xf numFmtId="0" fontId="70" fillId="0" borderId="18" xfId="44" applyFont="1" applyBorder="1" applyAlignment="1">
      <alignment horizontal="center"/>
      <protection/>
    </xf>
    <xf numFmtId="0" fontId="46" fillId="0" borderId="0" xfId="44" applyFont="1" applyBorder="1">
      <alignment/>
      <protection/>
    </xf>
    <xf numFmtId="0" fontId="78" fillId="0" borderId="0" xfId="44" applyFont="1" applyBorder="1" applyAlignment="1">
      <alignment horizontal="right"/>
      <protection/>
    </xf>
    <xf numFmtId="0" fontId="79" fillId="0" borderId="28" xfId="44" applyFont="1" applyBorder="1" applyAlignment="1">
      <alignment/>
      <protection/>
    </xf>
    <xf numFmtId="0" fontId="53" fillId="0" borderId="0" xfId="44" applyFont="1" applyBorder="1" applyAlignment="1">
      <alignment horizontal="centerContinuous"/>
      <protection/>
    </xf>
    <xf numFmtId="0" fontId="53" fillId="0" borderId="0" xfId="44" applyFont="1">
      <alignment/>
      <protection/>
    </xf>
    <xf numFmtId="0" fontId="46" fillId="0" borderId="0" xfId="44" applyFont="1">
      <alignment/>
      <protection/>
    </xf>
    <xf numFmtId="0" fontId="78" fillId="0" borderId="0" xfId="44" applyFont="1" applyBorder="1" applyAlignment="1">
      <alignment horizontal="right"/>
      <protection/>
    </xf>
    <xf numFmtId="0" fontId="80" fillId="0" borderId="0" xfId="44" applyFont="1">
      <alignment/>
      <protection/>
    </xf>
    <xf numFmtId="0" fontId="81" fillId="0" borderId="0" xfId="44" applyFont="1">
      <alignment/>
      <protection/>
    </xf>
    <xf numFmtId="0" fontId="82" fillId="0" borderId="0" xfId="44" applyFont="1">
      <alignment/>
      <protection/>
    </xf>
    <xf numFmtId="0" fontId="83" fillId="0" borderId="0" xfId="44" applyFont="1" applyFill="1">
      <alignment/>
      <protection/>
    </xf>
    <xf numFmtId="0" fontId="84" fillId="0" borderId="0" xfId="44" applyFont="1" applyFill="1">
      <alignment/>
      <protection/>
    </xf>
    <xf numFmtId="0" fontId="45" fillId="0" borderId="0" xfId="44" applyFill="1">
      <alignment/>
      <protection/>
    </xf>
    <xf numFmtId="0" fontId="85" fillId="0" borderId="0" xfId="44" applyFont="1" applyFill="1">
      <alignment/>
      <protection/>
    </xf>
    <xf numFmtId="0" fontId="52" fillId="0" borderId="0" xfId="44" applyFont="1">
      <alignment/>
      <protection/>
    </xf>
    <xf numFmtId="0" fontId="86" fillId="0" borderId="0" xfId="44" applyFont="1">
      <alignment/>
      <protection/>
    </xf>
    <xf numFmtId="0" fontId="87" fillId="0" borderId="0" xfId="44" applyFont="1" applyFill="1">
      <alignment/>
      <protection/>
    </xf>
    <xf numFmtId="0" fontId="83" fillId="0" borderId="0" xfId="44" applyFont="1">
      <alignment/>
      <protection/>
    </xf>
    <xf numFmtId="0" fontId="84" fillId="0" borderId="0" xfId="44" applyFont="1">
      <alignment/>
      <protection/>
    </xf>
    <xf numFmtId="0" fontId="88" fillId="0" borderId="0" xfId="44" applyFont="1">
      <alignment/>
      <protection/>
    </xf>
    <xf numFmtId="0" fontId="89" fillId="0" borderId="0" xfId="44" applyFont="1" applyFill="1">
      <alignment/>
      <protection/>
    </xf>
    <xf numFmtId="0" fontId="90" fillId="0" borderId="0" xfId="44" applyFont="1">
      <alignment/>
      <protection/>
    </xf>
    <xf numFmtId="0" fontId="91" fillId="0" borderId="0" xfId="44" applyFont="1">
      <alignment/>
      <protection/>
    </xf>
    <xf numFmtId="0" fontId="92" fillId="0" borderId="0" xfId="44" applyFont="1">
      <alignment/>
      <protection/>
    </xf>
    <xf numFmtId="0" fontId="93" fillId="0" borderId="0" xfId="44" applyFont="1">
      <alignment/>
      <protection/>
    </xf>
    <xf numFmtId="49" fontId="55" fillId="0" borderId="18" xfId="44" applyNumberFormat="1" applyFont="1" applyBorder="1" applyAlignment="1">
      <alignment horizontal="center" vertical="center"/>
      <protection/>
    </xf>
    <xf numFmtId="0" fontId="74" fillId="38" borderId="18" xfId="48" applyFont="1" applyFill="1" applyBorder="1" applyAlignment="1" applyProtection="1">
      <alignment/>
      <protection/>
    </xf>
    <xf numFmtId="0" fontId="4" fillId="35" borderId="0" xfId="48" applyFont="1" applyFill="1" applyBorder="1" applyAlignment="1">
      <alignment vertical="center"/>
      <protection/>
    </xf>
    <xf numFmtId="0" fontId="32" fillId="36" borderId="0" xfId="48" applyFont="1" applyFill="1" applyBorder="1" applyAlignment="1">
      <alignment horizontal="right" vertical="center"/>
      <protection/>
    </xf>
    <xf numFmtId="0" fontId="30" fillId="35" borderId="0" xfId="48" applyFont="1" applyFill="1" applyBorder="1" applyAlignment="1">
      <alignment vertical="center"/>
      <protection/>
    </xf>
    <xf numFmtId="0" fontId="4" fillId="0" borderId="11" xfId="48" applyFont="1" applyBorder="1" applyAlignment="1">
      <alignment vertical="center"/>
      <protection/>
    </xf>
    <xf numFmtId="0" fontId="5" fillId="0" borderId="11" xfId="48" applyFont="1" applyBorder="1" applyAlignment="1">
      <alignment vertical="center"/>
      <protection/>
    </xf>
    <xf numFmtId="0" fontId="34" fillId="0" borderId="0" xfId="48" applyFont="1" applyAlignment="1">
      <alignment vertical="center"/>
      <protection/>
    </xf>
    <xf numFmtId="0" fontId="74" fillId="39" borderId="18" xfId="48" applyFont="1" applyFill="1" applyBorder="1" applyAlignment="1" applyProtection="1">
      <alignment horizontal="center"/>
      <protection/>
    </xf>
    <xf numFmtId="49" fontId="98" fillId="0" borderId="18" xfId="44" applyNumberFormat="1" applyFont="1" applyBorder="1" applyAlignment="1">
      <alignment horizontal="center" vertical="center"/>
      <protection/>
    </xf>
    <xf numFmtId="49" fontId="99" fillId="0" borderId="18" xfId="44" applyNumberFormat="1" applyFont="1" applyBorder="1" applyAlignment="1">
      <alignment horizontal="center" vertical="center"/>
      <protection/>
    </xf>
    <xf numFmtId="0" fontId="53" fillId="0" borderId="0" xfId="44" applyFont="1" applyBorder="1" applyAlignment="1">
      <alignment horizontal="center" wrapText="1"/>
      <protection/>
    </xf>
    <xf numFmtId="49" fontId="4" fillId="33" borderId="0" xfId="43" applyNumberFormat="1" applyFont="1" applyFill="1" applyAlignment="1">
      <alignment horizontal="left"/>
      <protection/>
    </xf>
    <xf numFmtId="49" fontId="4" fillId="33" borderId="0" xfId="43" applyNumberFormat="1" applyFill="1">
      <alignment/>
      <protection/>
    </xf>
    <xf numFmtId="49" fontId="23" fillId="33" borderId="0" xfId="43" applyNumberFormat="1" applyFont="1" applyFill="1" applyBorder="1">
      <alignment/>
      <protection/>
    </xf>
    <xf numFmtId="49" fontId="23" fillId="33" borderId="0" xfId="43" applyNumberFormat="1" applyFont="1" applyFill="1">
      <alignment/>
      <protection/>
    </xf>
    <xf numFmtId="0" fontId="4" fillId="33" borderId="0" xfId="43" applyFill="1">
      <alignment/>
      <protection/>
    </xf>
    <xf numFmtId="0" fontId="4" fillId="0" borderId="0" xfId="43">
      <alignment/>
      <protection/>
    </xf>
    <xf numFmtId="0" fontId="4" fillId="0" borderId="0" xfId="43" applyFont="1" applyFill="1">
      <alignment/>
      <protection/>
    </xf>
    <xf numFmtId="0" fontId="101" fillId="0" borderId="0" xfId="43" applyFont="1" applyBorder="1" applyAlignment="1">
      <alignment horizontal="left"/>
      <protection/>
    </xf>
    <xf numFmtId="49" fontId="13" fillId="0" borderId="0" xfId="43" applyNumberFormat="1" applyFont="1" applyAlignment="1">
      <alignment vertical="top"/>
      <protection/>
    </xf>
    <xf numFmtId="0" fontId="23" fillId="40" borderId="0" xfId="43" applyFont="1" applyFill="1" applyAlignment="1">
      <alignment horizontal="center" wrapText="1"/>
      <protection/>
    </xf>
    <xf numFmtId="49" fontId="18" fillId="0" borderId="0" xfId="43" applyNumberFormat="1" applyFont="1" applyAlignment="1">
      <alignment horizontal="right"/>
      <protection/>
    </xf>
    <xf numFmtId="49" fontId="5" fillId="0" borderId="0" xfId="43" applyNumberFormat="1" applyFont="1" applyAlignment="1">
      <alignment horizontal="left"/>
      <protection/>
    </xf>
    <xf numFmtId="49" fontId="15" fillId="0" borderId="0" xfId="43" applyNumberFormat="1" applyFont="1" applyBorder="1">
      <alignment/>
      <protection/>
    </xf>
    <xf numFmtId="49" fontId="4" fillId="0" borderId="0" xfId="43" applyNumberFormat="1" applyFont="1">
      <alignment/>
      <protection/>
    </xf>
    <xf numFmtId="49" fontId="20" fillId="33" borderId="0" xfId="43" applyNumberFormat="1" applyFont="1" applyFill="1" applyAlignment="1">
      <alignment vertical="center"/>
      <protection/>
    </xf>
    <xf numFmtId="49" fontId="20" fillId="33" borderId="0" xfId="43" applyNumberFormat="1" applyFont="1" applyFill="1" applyAlignment="1">
      <alignment horizontal="center" vertical="center"/>
      <protection/>
    </xf>
    <xf numFmtId="49" fontId="20" fillId="33" borderId="0" xfId="43" applyNumberFormat="1" applyFont="1" applyFill="1" applyBorder="1" applyAlignment="1">
      <alignment vertical="center"/>
      <protection/>
    </xf>
    <xf numFmtId="49" fontId="40" fillId="33" borderId="0" xfId="43" applyNumberFormat="1" applyFont="1" applyFill="1" applyAlignment="1">
      <alignment horizontal="right" vertical="center"/>
      <protection/>
    </xf>
    <xf numFmtId="0" fontId="4" fillId="0" borderId="0" xfId="43" applyAlignment="1">
      <alignment vertical="center"/>
      <protection/>
    </xf>
    <xf numFmtId="0" fontId="4" fillId="0" borderId="0" xfId="43" applyFont="1" applyFill="1" applyAlignment="1">
      <alignment vertical="center"/>
      <protection/>
    </xf>
    <xf numFmtId="14" fontId="102" fillId="0" borderId="10" xfId="43" applyNumberFormat="1" applyFont="1" applyBorder="1" applyAlignment="1">
      <alignment horizontal="left" vertical="center"/>
      <protection/>
    </xf>
    <xf numFmtId="49" fontId="6" fillId="0" borderId="0" xfId="43" applyNumberFormat="1" applyFont="1" applyBorder="1" applyAlignment="1">
      <alignment horizontal="center" vertical="center"/>
      <protection/>
    </xf>
    <xf numFmtId="0" fontId="6" fillId="0" borderId="0" xfId="65" applyNumberFormat="1" applyFont="1" applyFill="1" applyBorder="1" applyAlignment="1" applyProtection="1">
      <alignment vertical="center"/>
      <protection locked="0"/>
    </xf>
    <xf numFmtId="0" fontId="6" fillId="0" borderId="0" xfId="65" applyNumberFormat="1" applyFont="1" applyBorder="1" applyAlignment="1" applyProtection="1">
      <alignment horizontal="center" vertical="center"/>
      <protection locked="0"/>
    </xf>
    <xf numFmtId="0" fontId="6" fillId="0" borderId="0" xfId="65" applyNumberFormat="1" applyFont="1" applyBorder="1" applyAlignment="1" applyProtection="1">
      <alignment vertical="center"/>
      <protection locked="0"/>
    </xf>
    <xf numFmtId="49" fontId="102" fillId="0" borderId="0" xfId="43" applyNumberFormat="1" applyFont="1" applyBorder="1" applyAlignment="1">
      <alignment horizontal="right" vertical="center"/>
      <protection/>
    </xf>
    <xf numFmtId="0" fontId="31" fillId="0" borderId="0" xfId="43" applyFont="1" applyFill="1" applyAlignment="1">
      <alignment vertical="center"/>
      <protection/>
    </xf>
    <xf numFmtId="49" fontId="19" fillId="33" borderId="29" xfId="43" applyNumberFormat="1" applyFont="1" applyFill="1" applyBorder="1" applyAlignment="1">
      <alignment vertical="center"/>
      <protection/>
    </xf>
    <xf numFmtId="49" fontId="101" fillId="0" borderId="30" xfId="43" applyNumberFormat="1" applyFont="1" applyBorder="1" applyAlignment="1">
      <alignment horizontal="center" vertical="center"/>
      <protection/>
    </xf>
    <xf numFmtId="49" fontId="101" fillId="0" borderId="31" xfId="43" applyNumberFormat="1" applyFont="1" applyBorder="1" applyAlignment="1">
      <alignment horizontal="center" vertical="center"/>
      <protection/>
    </xf>
    <xf numFmtId="0" fontId="101" fillId="0" borderId="0" xfId="43" applyFont="1" applyAlignment="1">
      <alignment vertical="center"/>
      <protection/>
    </xf>
    <xf numFmtId="0" fontId="5" fillId="0" borderId="0" xfId="43" applyFont="1" applyFill="1" applyAlignment="1">
      <alignment vertical="center"/>
      <protection/>
    </xf>
    <xf numFmtId="49" fontId="19" fillId="0" borderId="32" xfId="43" applyNumberFormat="1" applyFont="1" applyBorder="1" applyAlignment="1">
      <alignment vertical="center"/>
      <protection/>
    </xf>
    <xf numFmtId="0" fontId="6" fillId="0" borderId="0" xfId="43" applyFont="1" applyAlignment="1">
      <alignment vertical="center"/>
      <protection/>
    </xf>
    <xf numFmtId="0" fontId="4" fillId="41" borderId="33" xfId="43" applyFont="1" applyFill="1" applyBorder="1" applyAlignment="1">
      <alignment vertical="center"/>
      <protection/>
    </xf>
    <xf numFmtId="49" fontId="19" fillId="0" borderId="32" xfId="43" applyNumberFormat="1" applyFont="1" applyBorder="1" applyAlignment="1">
      <alignment horizontal="center" vertical="center"/>
      <protection/>
    </xf>
    <xf numFmtId="49" fontId="4" fillId="0" borderId="16" xfId="43" applyNumberFormat="1" applyFont="1" applyBorder="1" applyAlignment="1">
      <alignment horizontal="center" vertical="center"/>
      <protection/>
    </xf>
    <xf numFmtId="0" fontId="4" fillId="41" borderId="34" xfId="43" applyFont="1" applyFill="1" applyBorder="1" applyAlignment="1">
      <alignment vertical="center"/>
      <protection/>
    </xf>
    <xf numFmtId="49" fontId="100" fillId="0" borderId="32" xfId="43" applyNumberFormat="1" applyFont="1" applyBorder="1" applyAlignment="1">
      <alignment vertical="center"/>
      <protection/>
    </xf>
    <xf numFmtId="49" fontId="23" fillId="0" borderId="16" xfId="43" applyNumberFormat="1" applyFont="1" applyBorder="1" applyAlignment="1">
      <alignment horizontal="center" vertical="center"/>
      <protection/>
    </xf>
    <xf numFmtId="0" fontId="23" fillId="0" borderId="0" xfId="43" applyFont="1" applyAlignment="1">
      <alignment vertical="center"/>
      <protection/>
    </xf>
    <xf numFmtId="49" fontId="100" fillId="0" borderId="35" xfId="43" applyNumberFormat="1" applyFont="1" applyBorder="1" applyAlignment="1">
      <alignment vertical="center"/>
      <protection/>
    </xf>
    <xf numFmtId="49" fontId="23" fillId="0" borderId="15" xfId="43" applyNumberFormat="1" applyFont="1" applyBorder="1" applyAlignment="1">
      <alignment vertical="center"/>
      <protection/>
    </xf>
    <xf numFmtId="0" fontId="3" fillId="0" borderId="0" xfId="43" applyFont="1" applyAlignment="1">
      <alignment vertical="center"/>
      <protection/>
    </xf>
    <xf numFmtId="0" fontId="4" fillId="0" borderId="0" xfId="43" applyFont="1" applyAlignment="1">
      <alignment horizontal="center" vertical="center"/>
      <protection/>
    </xf>
    <xf numFmtId="0" fontId="4" fillId="41" borderId="36" xfId="43" applyFont="1" applyFill="1" applyBorder="1" applyAlignment="1">
      <alignment vertical="center"/>
      <protection/>
    </xf>
    <xf numFmtId="49" fontId="104" fillId="33" borderId="37" xfId="43" applyNumberFormat="1" applyFont="1" applyFill="1" applyBorder="1" applyAlignment="1">
      <alignment vertical="center"/>
      <protection/>
    </xf>
    <xf numFmtId="49" fontId="23" fillId="33" borderId="15" xfId="43" applyNumberFormat="1" applyFont="1" applyFill="1" applyBorder="1" applyAlignment="1">
      <alignment vertical="center"/>
      <protection/>
    </xf>
    <xf numFmtId="49" fontId="23" fillId="33" borderId="11" xfId="43" applyNumberFormat="1" applyFont="1" applyFill="1" applyBorder="1" applyAlignment="1">
      <alignment vertical="center"/>
      <protection/>
    </xf>
    <xf numFmtId="49" fontId="105" fillId="33" borderId="38" xfId="43" applyNumberFormat="1" applyFont="1" applyFill="1" applyBorder="1" applyAlignment="1">
      <alignment vertical="center"/>
      <protection/>
    </xf>
    <xf numFmtId="49" fontId="6" fillId="0" borderId="39" xfId="43" applyNumberFormat="1" applyFont="1" applyBorder="1" applyAlignment="1">
      <alignment horizontal="left" vertical="center"/>
      <protection/>
    </xf>
    <xf numFmtId="49" fontId="3" fillId="0" borderId="0" xfId="43" applyNumberFormat="1" applyFont="1" applyBorder="1" applyAlignment="1">
      <alignment vertical="center"/>
      <protection/>
    </xf>
    <xf numFmtId="49" fontId="23" fillId="0" borderId="0" xfId="43" applyNumberFormat="1" applyFont="1" applyBorder="1" applyAlignment="1">
      <alignment horizontal="left" vertical="center"/>
      <protection/>
    </xf>
    <xf numFmtId="49" fontId="3" fillId="0" borderId="16" xfId="43" applyNumberFormat="1" applyFont="1" applyBorder="1" applyAlignment="1">
      <alignment vertical="center"/>
      <protection/>
    </xf>
    <xf numFmtId="49" fontId="3" fillId="0" borderId="40" xfId="43" applyNumberFormat="1" applyFont="1" applyBorder="1" applyAlignment="1">
      <alignment vertical="center"/>
      <protection/>
    </xf>
    <xf numFmtId="49" fontId="6" fillId="0" borderId="41" xfId="43" applyNumberFormat="1" applyFont="1" applyBorder="1" applyAlignment="1">
      <alignment horizontal="left" vertical="center"/>
      <protection/>
    </xf>
    <xf numFmtId="49" fontId="3" fillId="0" borderId="10" xfId="43" applyNumberFormat="1" applyFont="1" applyBorder="1" applyAlignment="1">
      <alignment vertical="center"/>
      <protection/>
    </xf>
    <xf numFmtId="49" fontId="102" fillId="0" borderId="42" xfId="43" applyNumberFormat="1" applyFont="1" applyBorder="1" applyAlignment="1">
      <alignment horizontal="right" vertical="center"/>
      <protection/>
    </xf>
    <xf numFmtId="49" fontId="3" fillId="0" borderId="43" xfId="43" applyNumberFormat="1" applyFont="1" applyBorder="1" applyAlignment="1">
      <alignment vertical="center"/>
      <protection/>
    </xf>
    <xf numFmtId="0" fontId="4" fillId="41" borderId="44" xfId="43" applyFont="1" applyFill="1" applyBorder="1" applyAlignment="1">
      <alignment vertical="center"/>
      <protection/>
    </xf>
    <xf numFmtId="0" fontId="4" fillId="41" borderId="34" xfId="43" applyFont="1" applyFill="1" applyBorder="1">
      <alignment/>
      <protection/>
    </xf>
    <xf numFmtId="0" fontId="4" fillId="41" borderId="36" xfId="43" applyFont="1" applyFill="1" applyBorder="1">
      <alignment/>
      <protection/>
    </xf>
    <xf numFmtId="0" fontId="4" fillId="0" borderId="0" xfId="43" applyFont="1">
      <alignment/>
      <protection/>
    </xf>
    <xf numFmtId="49" fontId="101" fillId="38" borderId="0" xfId="43" applyNumberFormat="1" applyFont="1" applyFill="1" applyAlignment="1">
      <alignment horizontal="left"/>
      <protection/>
    </xf>
    <xf numFmtId="0" fontId="4" fillId="38" borderId="0" xfId="43" applyFill="1">
      <alignment/>
      <protection/>
    </xf>
    <xf numFmtId="0" fontId="101" fillId="38" borderId="0" xfId="43" applyFont="1" applyFill="1" applyBorder="1" applyAlignment="1">
      <alignment horizontal="left"/>
      <protection/>
    </xf>
    <xf numFmtId="49" fontId="103" fillId="42" borderId="0" xfId="43" applyNumberFormat="1" applyFont="1" applyFill="1" applyBorder="1" applyAlignment="1">
      <alignment horizontal="center" vertical="center"/>
      <protection/>
    </xf>
    <xf numFmtId="49" fontId="4" fillId="0" borderId="0" xfId="43" applyNumberFormat="1" applyFont="1" applyBorder="1" applyAlignment="1">
      <alignment horizontal="center" vertical="center"/>
      <protection/>
    </xf>
    <xf numFmtId="49" fontId="23" fillId="0" borderId="0" xfId="43" applyNumberFormat="1" applyFont="1" applyBorder="1" applyAlignment="1">
      <alignment horizontal="center" vertical="center"/>
      <protection/>
    </xf>
    <xf numFmtId="49" fontId="23" fillId="0" borderId="11" xfId="43" applyNumberFormat="1" applyFont="1" applyBorder="1" applyAlignment="1">
      <alignment vertical="center"/>
      <protection/>
    </xf>
    <xf numFmtId="0" fontId="4" fillId="0" borderId="0" xfId="43" applyBorder="1" applyAlignment="1">
      <alignment vertical="center"/>
      <protection/>
    </xf>
    <xf numFmtId="49" fontId="103" fillId="42" borderId="33" xfId="43" applyNumberFormat="1" applyFont="1" applyFill="1" applyBorder="1" applyAlignment="1">
      <alignment horizontal="center" vertical="center"/>
      <protection/>
    </xf>
    <xf numFmtId="0" fontId="4" fillId="0" borderId="34" xfId="43" applyBorder="1" applyAlignment="1">
      <alignment vertical="center"/>
      <protection/>
    </xf>
    <xf numFmtId="49" fontId="23" fillId="0" borderId="34" xfId="43" applyNumberFormat="1" applyFont="1" applyBorder="1" applyAlignment="1">
      <alignment horizontal="center" vertical="center"/>
      <protection/>
    </xf>
    <xf numFmtId="49" fontId="4" fillId="0" borderId="34" xfId="43" applyNumberFormat="1" applyFont="1" applyBorder="1" applyAlignment="1">
      <alignment horizontal="center" vertical="center"/>
      <protection/>
    </xf>
    <xf numFmtId="49" fontId="23" fillId="0" borderId="36" xfId="43" applyNumberFormat="1" applyFont="1" applyBorder="1" applyAlignment="1">
      <alignment vertical="center"/>
      <protection/>
    </xf>
    <xf numFmtId="0" fontId="4" fillId="0" borderId="34" xfId="43" applyBorder="1" applyAlignment="1">
      <alignment horizontal="center" vertical="center"/>
      <protection/>
    </xf>
    <xf numFmtId="0" fontId="4" fillId="0" borderId="0" xfId="43" applyBorder="1" applyAlignment="1">
      <alignment horizontal="center" vertical="center"/>
      <protection/>
    </xf>
    <xf numFmtId="49" fontId="15" fillId="0" borderId="32" xfId="43" applyNumberFormat="1" applyFont="1" applyBorder="1" applyAlignment="1">
      <alignment horizontal="center" vertical="center"/>
      <protection/>
    </xf>
    <xf numFmtId="49" fontId="103" fillId="42" borderId="13" xfId="43" applyNumberFormat="1" applyFont="1" applyFill="1" applyBorder="1" applyAlignment="1">
      <alignment horizontal="center" vertical="center"/>
      <protection/>
    </xf>
    <xf numFmtId="0" fontId="4" fillId="0" borderId="16" xfId="43" applyBorder="1" applyAlignment="1">
      <alignment vertical="center"/>
      <protection/>
    </xf>
    <xf numFmtId="49" fontId="105" fillId="33" borderId="11" xfId="43" applyNumberFormat="1" applyFont="1" applyFill="1" applyBorder="1" applyAlignment="1">
      <alignment vertical="center"/>
      <protection/>
    </xf>
    <xf numFmtId="0" fontId="4" fillId="0" borderId="23" xfId="43" applyBorder="1" applyAlignment="1">
      <alignment vertical="center"/>
      <protection/>
    </xf>
    <xf numFmtId="49" fontId="23" fillId="0" borderId="0" xfId="0" applyNumberFormat="1" applyFont="1" applyBorder="1" applyAlignment="1">
      <alignment horizontal="center" vertical="center"/>
    </xf>
    <xf numFmtId="49" fontId="23" fillId="0" borderId="34" xfId="43" applyNumberFormat="1" applyFont="1" applyBorder="1" applyAlignment="1">
      <alignment vertical="center"/>
      <protection/>
    </xf>
    <xf numFmtId="49" fontId="23" fillId="0" borderId="34" xfId="0" applyNumberFormat="1" applyFont="1" applyBorder="1" applyAlignment="1">
      <alignment horizontal="center" vertical="center"/>
    </xf>
    <xf numFmtId="0" fontId="4" fillId="0" borderId="34" xfId="43" applyFont="1" applyBorder="1" applyAlignment="1">
      <alignment horizontal="center" vertical="center"/>
      <protection/>
    </xf>
    <xf numFmtId="0" fontId="3" fillId="0" borderId="0" xfId="48" applyFont="1" applyAlignment="1">
      <alignment vertical="center"/>
      <protection/>
    </xf>
    <xf numFmtId="49" fontId="103" fillId="42" borderId="24" xfId="43" applyNumberFormat="1" applyFont="1" applyFill="1" applyBorder="1" applyAlignment="1">
      <alignment horizontal="center" vertical="center"/>
      <protection/>
    </xf>
    <xf numFmtId="49" fontId="4" fillId="0" borderId="23" xfId="43" applyNumberFormat="1" applyFont="1" applyBorder="1" applyAlignment="1">
      <alignment horizontal="center" vertical="center"/>
      <protection/>
    </xf>
    <xf numFmtId="0" fontId="4" fillId="0" borderId="23" xfId="43" applyBorder="1" applyAlignment="1">
      <alignment horizontal="center" vertical="center"/>
      <protection/>
    </xf>
    <xf numFmtId="49" fontId="23" fillId="0" borderId="23" xfId="43" applyNumberFormat="1" applyFont="1" applyBorder="1" applyAlignment="1">
      <alignment horizontal="center" vertical="center"/>
      <protection/>
    </xf>
    <xf numFmtId="49" fontId="23" fillId="0" borderId="27" xfId="43" applyNumberFormat="1" applyFont="1" applyBorder="1" applyAlignment="1">
      <alignment vertical="center"/>
      <protection/>
    </xf>
    <xf numFmtId="49" fontId="103" fillId="42" borderId="23" xfId="43" applyNumberFormat="1" applyFont="1" applyFill="1" applyBorder="1" applyAlignment="1">
      <alignment horizontal="center" vertical="center"/>
      <protection/>
    </xf>
    <xf numFmtId="49" fontId="103" fillId="42" borderId="25" xfId="43" applyNumberFormat="1" applyFont="1" applyFill="1" applyBorder="1" applyAlignment="1">
      <alignment horizontal="center" vertical="center"/>
      <protection/>
    </xf>
    <xf numFmtId="0" fontId="101" fillId="43" borderId="45" xfId="43" applyFont="1" applyFill="1" applyBorder="1" applyAlignment="1">
      <alignment horizontal="left"/>
      <protection/>
    </xf>
    <xf numFmtId="0" fontId="101" fillId="43" borderId="46" xfId="43" applyFont="1" applyFill="1" applyBorder="1" applyAlignment="1">
      <alignment horizontal="left"/>
      <protection/>
    </xf>
    <xf numFmtId="49" fontId="15" fillId="0" borderId="41" xfId="43" applyNumberFormat="1" applyFont="1" applyBorder="1" applyAlignment="1">
      <alignment horizontal="left"/>
      <protection/>
    </xf>
    <xf numFmtId="49" fontId="15" fillId="0" borderId="43" xfId="43" applyNumberFormat="1" applyFont="1" applyBorder="1" applyAlignment="1">
      <alignment horizontal="left"/>
      <protection/>
    </xf>
    <xf numFmtId="174" fontId="3" fillId="0" borderId="33" xfId="43" applyNumberFormat="1" applyFont="1" applyBorder="1" applyAlignment="1">
      <alignment horizontal="center" vertical="center"/>
      <protection/>
    </xf>
    <xf numFmtId="174" fontId="3" fillId="0" borderId="44" xfId="43" applyNumberFormat="1" applyFont="1" applyBorder="1" applyAlignment="1">
      <alignment horizontal="center" vertical="center"/>
      <protection/>
    </xf>
    <xf numFmtId="49" fontId="107" fillId="38" borderId="10" xfId="43" applyNumberFormat="1" applyFont="1" applyFill="1" applyBorder="1" applyAlignment="1">
      <alignment horizontal="center" vertical="center"/>
      <protection/>
    </xf>
    <xf numFmtId="49" fontId="23" fillId="0" borderId="11" xfId="48" applyNumberFormat="1" applyFont="1" applyFill="1" applyBorder="1" applyAlignment="1">
      <alignment horizontal="left" vertical="center"/>
      <protection/>
    </xf>
    <xf numFmtId="49" fontId="23" fillId="0" borderId="15" xfId="48" applyNumberFormat="1" applyFont="1" applyFill="1" applyBorder="1" applyAlignment="1">
      <alignment horizontal="left" vertical="center"/>
      <protection/>
    </xf>
    <xf numFmtId="49" fontId="20" fillId="33" borderId="0" xfId="48" applyNumberFormat="1" applyFont="1" applyFill="1" applyAlignment="1">
      <alignment horizontal="center" vertical="center"/>
      <protection/>
    </xf>
    <xf numFmtId="22" fontId="20" fillId="0" borderId="20" xfId="48" applyNumberFormat="1" applyFont="1" applyFill="1" applyBorder="1" applyAlignment="1">
      <alignment horizontal="left" vertical="center"/>
      <protection/>
    </xf>
    <xf numFmtId="0" fontId="4" fillId="0" borderId="22" xfId="48" applyBorder="1" applyAlignment="1">
      <alignment vertical="center"/>
      <protection/>
    </xf>
    <xf numFmtId="0" fontId="34" fillId="42" borderId="47" xfId="48" applyFont="1" applyFill="1" applyBorder="1" applyAlignment="1">
      <alignment horizontal="center" vertical="center"/>
      <protection/>
    </xf>
    <xf numFmtId="0" fontId="34" fillId="42" borderId="31" xfId="48" applyFont="1" applyFill="1" applyBorder="1" applyAlignment="1">
      <alignment horizontal="center" vertical="center"/>
      <protection/>
    </xf>
    <xf numFmtId="0" fontId="34" fillId="42" borderId="48" xfId="48" applyFont="1" applyFill="1" applyBorder="1" applyAlignment="1">
      <alignment horizontal="center" vertical="center"/>
      <protection/>
    </xf>
    <xf numFmtId="0" fontId="34" fillId="42" borderId="49" xfId="48" applyFont="1" applyFill="1" applyBorder="1" applyAlignment="1">
      <alignment horizontal="center" vertical="center"/>
      <protection/>
    </xf>
    <xf numFmtId="0" fontId="26" fillId="0" borderId="11" xfId="48" applyFont="1" applyBorder="1" applyAlignment="1">
      <alignment horizontal="center" vertical="center"/>
      <protection/>
    </xf>
    <xf numFmtId="0" fontId="30" fillId="0" borderId="11" xfId="48" applyFont="1" applyBorder="1" applyAlignment="1">
      <alignment horizontal="center" vertical="center"/>
      <protection/>
    </xf>
    <xf numFmtId="14" fontId="23" fillId="0" borderId="27" xfId="48" applyNumberFormat="1" applyFont="1" applyFill="1" applyBorder="1" applyAlignment="1">
      <alignment horizontal="center" vertical="center"/>
      <protection/>
    </xf>
    <xf numFmtId="14" fontId="23" fillId="0" borderId="11" xfId="48" applyNumberFormat="1" applyFont="1" applyFill="1" applyBorder="1" applyAlignment="1">
      <alignment horizontal="center" vertical="center"/>
      <protection/>
    </xf>
    <xf numFmtId="49" fontId="23" fillId="0" borderId="0" xfId="48" applyNumberFormat="1" applyFont="1" applyFill="1" applyAlignment="1">
      <alignment horizontal="left" vertical="center"/>
      <protection/>
    </xf>
    <xf numFmtId="49" fontId="23" fillId="0" borderId="16" xfId="48" applyNumberFormat="1" applyFont="1" applyFill="1" applyBorder="1" applyAlignment="1">
      <alignment horizontal="left" vertical="center"/>
      <protection/>
    </xf>
    <xf numFmtId="0" fontId="48" fillId="0" borderId="0" xfId="44" applyFont="1" applyBorder="1">
      <alignment/>
      <protection/>
    </xf>
    <xf numFmtId="0" fontId="55" fillId="0" borderId="28" xfId="44" applyFont="1" applyBorder="1" applyAlignment="1">
      <alignment horizontal="left"/>
      <protection/>
    </xf>
    <xf numFmtId="0" fontId="55" fillId="0" borderId="0" xfId="44" applyFont="1" applyBorder="1" applyAlignment="1">
      <alignment horizontal="left"/>
      <protection/>
    </xf>
    <xf numFmtId="0" fontId="53" fillId="0" borderId="0" xfId="44" applyFont="1" applyBorder="1">
      <alignment/>
      <protection/>
    </xf>
    <xf numFmtId="0" fontId="46" fillId="0" borderId="0" xfId="44" applyFont="1" applyBorder="1" applyAlignment="1">
      <alignment horizontal="center"/>
      <protection/>
    </xf>
    <xf numFmtId="0" fontId="53" fillId="0" borderId="0" xfId="44" applyFont="1" applyBorder="1" applyAlignment="1">
      <alignment horizontal="center" wrapText="1"/>
      <protection/>
    </xf>
    <xf numFmtId="0" fontId="66" fillId="0" borderId="19" xfId="44" applyFont="1" applyBorder="1" applyAlignment="1">
      <alignment horizontal="center"/>
      <protection/>
    </xf>
    <xf numFmtId="0" fontId="66" fillId="0" borderId="20" xfId="44" applyFont="1" applyBorder="1" applyAlignment="1">
      <alignment horizontal="center"/>
      <protection/>
    </xf>
    <xf numFmtId="0" fontId="66" fillId="0" borderId="22" xfId="44" applyFont="1" applyBorder="1" applyAlignment="1">
      <alignment horizontal="center"/>
      <protection/>
    </xf>
    <xf numFmtId="0" fontId="47" fillId="0" borderId="0" xfId="44" applyFont="1" applyBorder="1" applyAlignment="1">
      <alignment horizontal="center"/>
      <protection/>
    </xf>
    <xf numFmtId="0" fontId="52" fillId="0" borderId="0" xfId="44" applyFont="1">
      <alignment/>
      <protection/>
    </xf>
    <xf numFmtId="0" fontId="78" fillId="0" borderId="28" xfId="44" applyFont="1" applyBorder="1" applyAlignment="1">
      <alignment horizontal="center"/>
      <protection/>
    </xf>
    <xf numFmtId="0" fontId="77" fillId="0" borderId="0" xfId="44" applyFont="1" applyFill="1">
      <alignment/>
      <protection/>
    </xf>
    <xf numFmtId="0" fontId="77" fillId="0" borderId="0" xfId="44" applyFont="1">
      <alignment/>
      <protection/>
    </xf>
    <xf numFmtId="0" fontId="46" fillId="0" borderId="0" xfId="44" applyFont="1" applyBorder="1">
      <alignment/>
      <protection/>
    </xf>
    <xf numFmtId="0" fontId="53" fillId="0" borderId="28" xfId="44" applyFont="1" applyBorder="1" applyAlignment="1">
      <alignment horizontal="center"/>
      <protection/>
    </xf>
    <xf numFmtId="0" fontId="79" fillId="0" borderId="50" xfId="44" applyFont="1" applyBorder="1">
      <alignment/>
      <protection/>
    </xf>
    <xf numFmtId="0" fontId="5" fillId="0" borderId="11" xfId="48" applyFont="1" applyBorder="1" applyAlignment="1">
      <alignment horizontal="center" vertical="center"/>
      <protection/>
    </xf>
    <xf numFmtId="0" fontId="4" fillId="0" borderId="11" xfId="48" applyFont="1" applyBorder="1" applyAlignment="1">
      <alignment horizontal="center" vertical="center"/>
      <protection/>
    </xf>
    <xf numFmtId="0" fontId="36" fillId="0" borderId="23" xfId="48" applyFont="1" applyBorder="1" applyAlignment="1">
      <alignment horizontal="center" vertical="center"/>
      <protection/>
    </xf>
    <xf numFmtId="0" fontId="36" fillId="0" borderId="0" xfId="48" applyFont="1" applyAlignment="1">
      <alignment horizontal="center" vertical="center"/>
      <protection/>
    </xf>
    <xf numFmtId="0" fontId="36" fillId="0" borderId="0" xfId="48" applyFont="1" applyBorder="1" applyAlignment="1">
      <alignment horizontal="center" vertical="center"/>
      <protection/>
    </xf>
    <xf numFmtId="0" fontId="31" fillId="42" borderId="47" xfId="48" applyFont="1" applyFill="1" applyBorder="1" applyAlignment="1">
      <alignment horizontal="center" vertical="center"/>
      <protection/>
    </xf>
    <xf numFmtId="0" fontId="31" fillId="42" borderId="31" xfId="48" applyFont="1" applyFill="1" applyBorder="1" applyAlignment="1">
      <alignment horizontal="center" vertical="center"/>
      <protection/>
    </xf>
    <xf numFmtId="0" fontId="46" fillId="0" borderId="0" xfId="44" applyFont="1" applyAlignment="1">
      <alignment horizontal="center"/>
      <protection/>
    </xf>
    <xf numFmtId="49" fontId="125" fillId="0" borderId="18" xfId="44" applyNumberFormat="1" applyFont="1" applyBorder="1" applyAlignment="1">
      <alignment horizontal="center" vertical="center"/>
      <protection/>
    </xf>
    <xf numFmtId="49" fontId="126" fillId="0" borderId="18" xfId="44" applyNumberFormat="1" applyFont="1" applyBorder="1" applyAlignment="1">
      <alignment horizontal="center" vertical="center"/>
      <protection/>
    </xf>
    <xf numFmtId="49" fontId="75" fillId="0" borderId="18" xfId="44" applyNumberFormat="1" applyFont="1" applyBorder="1" applyAlignment="1">
      <alignment horizontal="center" vertical="center"/>
      <protection/>
    </xf>
    <xf numFmtId="0" fontId="127" fillId="0" borderId="0" xfId="44" applyFont="1">
      <alignment/>
      <protection/>
    </xf>
    <xf numFmtId="0" fontId="4" fillId="0" borderId="0" xfId="43" applyAlignment="1">
      <alignment horizontal="center" vertical="center"/>
      <protection/>
    </xf>
    <xf numFmtId="0" fontId="23" fillId="0" borderId="34" xfId="43" applyFont="1" applyBorder="1" applyAlignment="1">
      <alignment vertical="center"/>
      <protection/>
    </xf>
    <xf numFmtId="0" fontId="128" fillId="37" borderId="18" xfId="44" applyFont="1" applyFill="1" applyBorder="1" applyAlignment="1">
      <alignment vertical="center"/>
      <protection/>
    </xf>
    <xf numFmtId="49" fontId="128" fillId="0" borderId="18" xfId="44" applyNumberFormat="1" applyFont="1" applyBorder="1" applyAlignment="1">
      <alignment horizontal="center" vertical="center"/>
      <protection/>
    </xf>
    <xf numFmtId="0" fontId="129" fillId="37" borderId="18" xfId="44" applyFont="1" applyFill="1" applyBorder="1" applyAlignment="1">
      <alignment vertical="center"/>
      <protection/>
    </xf>
    <xf numFmtId="49" fontId="129" fillId="0" borderId="18" xfId="44" applyNumberFormat="1" applyFont="1" applyBorder="1" applyAlignment="1">
      <alignment horizontal="center" vertical="center"/>
      <protection/>
    </xf>
    <xf numFmtId="0" fontId="4" fillId="0" borderId="0" xfId="43" applyFont="1" applyBorder="1" applyAlignment="1">
      <alignment horizontal="center" vertical="center"/>
      <protection/>
    </xf>
    <xf numFmtId="0" fontId="3" fillId="0" borderId="34" xfId="43" applyFont="1" applyBorder="1" applyAlignment="1">
      <alignment horizontal="center" vertical="center"/>
      <protection/>
    </xf>
    <xf numFmtId="0" fontId="3" fillId="0" borderId="33" xfId="43" applyFont="1" applyBorder="1" applyAlignment="1">
      <alignment vertical="center"/>
      <protection/>
    </xf>
    <xf numFmtId="49" fontId="103" fillId="38" borderId="0" xfId="43" applyNumberFormat="1" applyFont="1" applyFill="1" applyBorder="1" applyAlignment="1">
      <alignment horizontal="center" vertical="center"/>
      <protection/>
    </xf>
    <xf numFmtId="49" fontId="23" fillId="0" borderId="27" xfId="43" applyNumberFormat="1" applyFont="1" applyBorder="1" applyAlignment="1">
      <alignment horizontal="center" vertical="center"/>
      <protection/>
    </xf>
    <xf numFmtId="0" fontId="29" fillId="0" borderId="0" xfId="48" applyFont="1" applyAlignment="1">
      <alignment horizontal="center" vertical="center"/>
      <protection/>
    </xf>
    <xf numFmtId="0" fontId="74" fillId="38" borderId="0" xfId="48" applyFont="1" applyFill="1" applyBorder="1" applyAlignment="1" applyProtection="1">
      <alignment horizontal="center"/>
      <protection/>
    </xf>
    <xf numFmtId="49" fontId="64" fillId="38" borderId="0" xfId="44" applyNumberFormat="1" applyFont="1" applyFill="1" applyBorder="1" applyAlignment="1">
      <alignment horizontal="center" vertical="center"/>
      <protection/>
    </xf>
    <xf numFmtId="0" fontId="55" fillId="38" borderId="0" xfId="44" applyFont="1" applyFill="1" applyBorder="1" applyAlignment="1">
      <alignment horizontal="center" vertical="center"/>
      <protection/>
    </xf>
    <xf numFmtId="0" fontId="88" fillId="0" borderId="18" xfId="44" applyFont="1" applyBorder="1">
      <alignment/>
      <protection/>
    </xf>
    <xf numFmtId="0" fontId="75" fillId="44" borderId="18" xfId="44" applyFont="1" applyFill="1" applyBorder="1" applyAlignment="1">
      <alignment vertical="center"/>
      <protection/>
    </xf>
    <xf numFmtId="0" fontId="74" fillId="38" borderId="27" xfId="48" applyFont="1" applyFill="1" applyBorder="1" applyAlignment="1" applyProtection="1">
      <alignment horizontal="center"/>
      <protection/>
    </xf>
    <xf numFmtId="0" fontId="88" fillId="0" borderId="11" xfId="44" applyFont="1" applyBorder="1">
      <alignment/>
      <protection/>
    </xf>
    <xf numFmtId="49" fontId="64" fillId="38" borderId="11" xfId="44" applyNumberFormat="1" applyFont="1" applyFill="1" applyBorder="1" applyAlignment="1">
      <alignment horizontal="center" vertical="center"/>
      <protection/>
    </xf>
    <xf numFmtId="49" fontId="103" fillId="38" borderId="24" xfId="43" applyNumberFormat="1" applyFont="1" applyFill="1" applyBorder="1" applyAlignment="1">
      <alignment horizontal="center" vertical="center"/>
      <protection/>
    </xf>
    <xf numFmtId="49" fontId="103" fillId="38" borderId="33" xfId="43" applyNumberFormat="1" applyFont="1" applyFill="1" applyBorder="1" applyAlignment="1">
      <alignment horizontal="center" vertical="center"/>
      <protection/>
    </xf>
    <xf numFmtId="49" fontId="4" fillId="38" borderId="23" xfId="0" applyNumberFormat="1" applyFont="1" applyFill="1" applyBorder="1" applyAlignment="1">
      <alignment horizontal="center" vertical="center"/>
    </xf>
    <xf numFmtId="49" fontId="4" fillId="38" borderId="34" xfId="43" applyNumberFormat="1" applyFont="1" applyFill="1" applyBorder="1" applyAlignment="1">
      <alignment horizontal="center" vertical="center"/>
      <protection/>
    </xf>
    <xf numFmtId="49" fontId="4" fillId="38" borderId="0" xfId="43" applyNumberFormat="1" applyFont="1" applyFill="1" applyBorder="1" applyAlignment="1">
      <alignment horizontal="center" vertical="center"/>
      <protection/>
    </xf>
    <xf numFmtId="49" fontId="103" fillId="38" borderId="34" xfId="43" applyNumberFormat="1" applyFont="1" applyFill="1" applyBorder="1" applyAlignment="1">
      <alignment horizontal="center" vertical="center"/>
      <protection/>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 2" xfId="33"/>
    <cellStyle name="Dobro" xfId="34"/>
    <cellStyle name="Izhod" xfId="35"/>
    <cellStyle name="Naslov" xfId="36"/>
    <cellStyle name="Naslov 1" xfId="37"/>
    <cellStyle name="Naslov 2" xfId="38"/>
    <cellStyle name="Naslov 3" xfId="39"/>
    <cellStyle name="Naslov 4" xfId="40"/>
    <cellStyle name="Navadno 2" xfId="41"/>
    <cellStyle name="Navadno 2 2" xfId="42"/>
    <cellStyle name="Navadno 3" xfId="43"/>
    <cellStyle name="Navadno_03_rr4" xfId="44"/>
    <cellStyle name="Navadno_03_rr5" xfId="45"/>
    <cellStyle name="Nevtralno" xfId="46"/>
    <cellStyle name="Normal 2" xfId="47"/>
    <cellStyle name="Normal 3"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Valuta 2" xfId="65"/>
    <cellStyle name="Comma" xfId="66"/>
    <cellStyle name="Comma [0]" xfId="67"/>
    <cellStyle name="Vnos" xfId="68"/>
    <cellStyle name="Vsota" xfId="69"/>
  </cellStyles>
  <dxfs count="225">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dxf>
      <font>
        <b val="0"/>
        <i val="0"/>
        <color auto="1"/>
      </font>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b/>
        <i val="0"/>
        <color auto="1"/>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border/>
    </dxf>
    <dxf>
      <font>
        <i val="0"/>
        <color rgb="FFFFFFFF"/>
      </font>
      <border/>
    </dxf>
    <dxf>
      <font>
        <i val="0"/>
        <color rgb="FFFFFFFF"/>
      </font>
      <fill>
        <patternFill>
          <bgColor rgb="FFCCFFCC"/>
        </patternFill>
      </fill>
      <border/>
    </dxf>
    <dxf>
      <font>
        <b val="0"/>
        <i/>
        <color rgb="FFFF0000"/>
      </font>
      <border/>
    </dxf>
    <dxf>
      <font>
        <b/>
        <i val="0"/>
        <color rgb="FF00FF00"/>
      </font>
      <border/>
    </dxf>
    <dxf>
      <font>
        <i val="0"/>
        <color rgb="FF00FF00"/>
      </font>
      <border/>
    </dxf>
    <dxf>
      <font>
        <b/>
        <i val="0"/>
        <color auto="1"/>
      </font>
      <border/>
    </dxf>
    <dxf>
      <font>
        <b/>
        <i val="0"/>
        <color rgb="FFFFFFFF"/>
      </font>
      <fill>
        <patternFill patternType="solid">
          <bgColor rgb="FFFFFFFF"/>
        </patternFill>
      </fill>
      <border/>
    </dxf>
    <dxf>
      <font>
        <b/>
        <i val="0"/>
        <color auto="1"/>
      </font>
      <fill>
        <patternFill patternType="solid">
          <bgColor rgb="FFFFFFFF"/>
        </patternFill>
      </fill>
      <border/>
    </dxf>
    <dxf>
      <font>
        <b val="0"/>
        <i val="0"/>
        <color rgb="FFFFFFFF"/>
      </font>
      <fill>
        <patternFill>
          <bgColor rgb="FFFFFFFF"/>
        </patternFill>
      </fill>
      <border>
        <left>
          <color rgb="FF000000"/>
        </left>
        <right>
          <color rgb="FF000000"/>
        </right>
        <top>
          <color rgb="FF000000"/>
        </top>
        <bottom>
          <color rgb="FF000000"/>
        </bottom>
      </border>
    </dxf>
    <dxf>
      <font>
        <color rgb="FFFFFFFF"/>
      </font>
      <fill>
        <patternFill>
          <bgColor rgb="FFFF0000"/>
        </patternFill>
      </fill>
      <border/>
    </dxf>
    <dxf>
      <font>
        <color auto="1"/>
      </font>
      <fill>
        <patternFill>
          <bgColor rgb="FF808000"/>
        </patternFill>
      </fill>
      <border/>
    </dxf>
    <dxf>
      <font>
        <color auto="1"/>
      </font>
      <fill>
        <patternFill>
          <bgColor rgb="FFFFFF00"/>
        </patternFill>
      </fill>
      <border/>
    </dxf>
    <dxf>
      <font>
        <color auto="1"/>
      </font>
      <fill>
        <patternFill>
          <bgColor rgb="FF00FFFF"/>
        </patternFill>
      </fill>
      <border/>
    </dxf>
    <dxf>
      <font>
        <color rgb="FFFFFFFF"/>
      </font>
      <fill>
        <patternFill>
          <bgColor rgb="FF0000FF"/>
        </patternFill>
      </fill>
      <border/>
    </dxf>
    <dxf>
      <font>
        <color rgb="FFFFFFFF"/>
      </font>
      <fill>
        <patternFill>
          <bgColor rgb="FF000000"/>
        </patternFill>
      </fill>
      <border/>
    </dxf>
    <dxf>
      <font>
        <b val="0"/>
        <i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1</xdr:row>
      <xdr:rowOff>57150</xdr:rowOff>
    </xdr:from>
    <xdr:to>
      <xdr:col>6</xdr:col>
      <xdr:colOff>590550</xdr:colOff>
      <xdr:row>2</xdr:row>
      <xdr:rowOff>152400</xdr:rowOff>
    </xdr:to>
    <xdr:pic>
      <xdr:nvPicPr>
        <xdr:cNvPr id="1" name="Slika 3"/>
        <xdr:cNvPicPr preferRelativeResize="1">
          <a:picLocks noChangeAspect="1"/>
        </xdr:cNvPicPr>
      </xdr:nvPicPr>
      <xdr:blipFill>
        <a:blip r:embed="rId1"/>
        <a:stretch>
          <a:fillRect/>
        </a:stretch>
      </xdr:blipFill>
      <xdr:spPr>
        <a:xfrm>
          <a:off x="8429625" y="228600"/>
          <a:ext cx="1419225" cy="419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314950" y="38100"/>
          <a:ext cx="1219200" cy="361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114300</xdr:colOff>
      <xdr:row>1</xdr:row>
      <xdr:rowOff>123825</xdr:rowOff>
    </xdr:to>
    <xdr:pic>
      <xdr:nvPicPr>
        <xdr:cNvPr id="1" name="Slika 4"/>
        <xdr:cNvPicPr preferRelativeResize="1">
          <a:picLocks noChangeAspect="1"/>
        </xdr:cNvPicPr>
      </xdr:nvPicPr>
      <xdr:blipFill>
        <a:blip r:embed="rId1"/>
        <a:stretch>
          <a:fillRect/>
        </a:stretch>
      </xdr:blipFill>
      <xdr:spPr>
        <a:xfrm>
          <a:off x="5772150" y="38100"/>
          <a:ext cx="1219200" cy="361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15</xdr:col>
      <xdr:colOff>447675</xdr:colOff>
      <xdr:row>1</xdr:row>
      <xdr:rowOff>123825</xdr:rowOff>
    </xdr:to>
    <xdr:pic>
      <xdr:nvPicPr>
        <xdr:cNvPr id="1" name="Slika 4"/>
        <xdr:cNvPicPr preferRelativeResize="1">
          <a:picLocks noChangeAspect="1"/>
        </xdr:cNvPicPr>
      </xdr:nvPicPr>
      <xdr:blipFill>
        <a:blip r:embed="rId1"/>
        <a:stretch>
          <a:fillRect/>
        </a:stretch>
      </xdr:blipFill>
      <xdr:spPr>
        <a:xfrm>
          <a:off x="5229225" y="38100"/>
          <a:ext cx="12192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162550" y="38100"/>
          <a:ext cx="12192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1" name="Slika 4"/>
        <xdr:cNvPicPr preferRelativeResize="1">
          <a:picLocks noChangeAspect="1"/>
        </xdr:cNvPicPr>
      </xdr:nvPicPr>
      <xdr:blipFill>
        <a:blip r:embed="rId1"/>
        <a:stretch>
          <a:fillRect/>
        </a:stretch>
      </xdr:blipFill>
      <xdr:spPr>
        <a:xfrm>
          <a:off x="5248275" y="38100"/>
          <a:ext cx="12192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438775" y="38100"/>
          <a:ext cx="12192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1" name="Slika 4"/>
        <xdr:cNvPicPr preferRelativeResize="1">
          <a:picLocks noChangeAspect="1"/>
        </xdr:cNvPicPr>
      </xdr:nvPicPr>
      <xdr:blipFill>
        <a:blip r:embed="rId1"/>
        <a:stretch>
          <a:fillRect/>
        </a:stretch>
      </xdr:blipFill>
      <xdr:spPr>
        <a:xfrm>
          <a:off x="5600700" y="38100"/>
          <a:ext cx="12192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438150</xdr:rowOff>
    </xdr:to>
    <xdr:pic>
      <xdr:nvPicPr>
        <xdr:cNvPr id="1" name="Slika 2"/>
        <xdr:cNvPicPr preferRelativeResize="1">
          <a:picLocks noChangeAspect="1"/>
        </xdr:cNvPicPr>
      </xdr:nvPicPr>
      <xdr:blipFill>
        <a:blip r:embed="rId1"/>
        <a:stretch>
          <a:fillRect/>
        </a:stretch>
      </xdr:blipFill>
      <xdr:spPr>
        <a:xfrm>
          <a:off x="733425" y="266700"/>
          <a:ext cx="25812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jar\Desktop\&#381;REB%20DP%20%20RVO%20ZKLUB-SEP%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ja\Downloads\&#381;REB%20PROGRAM%203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ja\Downloads\55+%20MO&#352;KI%20PROGR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TF%20Men's%20Week%2006%201.31"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njar\Downloads\sodni&#353;ki_program_2009_v1%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vpisna lista do 35"/>
      <sheetName val="m glavni turnir žrebna lista"/>
      <sheetName val="m glavni 32 - do 35 let"/>
      <sheetName val="m  vpisna lista 35+"/>
      <sheetName val="m glavni turnir žrebna list "/>
      <sheetName val="m glavni 32 35+"/>
      <sheetName val=" m vpisna 45+"/>
      <sheetName val="m glavni 32 45+"/>
      <sheetName val="m  vpisna lista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sodniški stroški"/>
      <sheetName val="razpored"/>
      <sheetName val="razpored (8)"/>
      <sheetName val="razpored (4)"/>
      <sheetName val="List1"/>
      <sheetName val="ŽREB DP  RVO ZKLUB-SEP 2019"/>
    </sheetNames>
    <definedNames>
      <definedName name="Jun_Hide_CU"/>
      <definedName name="Jun_Show_CU"/>
    </definedNames>
    <sheetDataSet>
      <sheetData sheetId="0">
        <row r="8">
          <cell r="D8" t="str">
            <v>DP</v>
          </cell>
        </row>
        <row r="10">
          <cell r="B10" t="str">
            <v>LUKA ZALAZNIK</v>
          </cell>
          <cell r="C10" t="str">
            <v>TK Z SPORT</v>
          </cell>
          <cell r="D10">
            <v>1</v>
          </cell>
          <cell r="E10" t="str">
            <v>ANJA REGENT</v>
          </cell>
        </row>
      </sheetData>
      <sheetData sheetId="2">
        <row r="7">
          <cell r="A7">
            <v>1</v>
          </cell>
          <cell r="C7" t="str">
            <v>Jarc Matej</v>
          </cell>
          <cell r="D7">
            <v>1</v>
          </cell>
        </row>
        <row r="8">
          <cell r="A8">
            <v>2</v>
          </cell>
          <cell r="C8" t="str">
            <v>Bator Filip</v>
          </cell>
          <cell r="D8">
            <v>2</v>
          </cell>
        </row>
        <row r="9">
          <cell r="A9">
            <v>3</v>
          </cell>
          <cell r="C9" t="str">
            <v>Pečečnik Denis</v>
          </cell>
          <cell r="D9">
            <v>3</v>
          </cell>
        </row>
        <row r="10">
          <cell r="A10">
            <v>4</v>
          </cell>
          <cell r="C10" t="str">
            <v>Pevc Peter</v>
          </cell>
          <cell r="D10">
            <v>4</v>
          </cell>
        </row>
        <row r="11">
          <cell r="A11">
            <v>5</v>
          </cell>
          <cell r="C11" t="str">
            <v>Biščak Urban</v>
          </cell>
        </row>
        <row r="12">
          <cell r="A12">
            <v>6</v>
          </cell>
          <cell r="C12" t="str">
            <v>Breulj Rok</v>
          </cell>
        </row>
        <row r="13">
          <cell r="A13">
            <v>7</v>
          </cell>
          <cell r="C13" t="str">
            <v>Kimovec Matic</v>
          </cell>
        </row>
        <row r="14">
          <cell r="A14">
            <v>8</v>
          </cell>
          <cell r="C14" t="str">
            <v>Lap Jan</v>
          </cell>
        </row>
        <row r="15">
          <cell r="A15">
            <v>9</v>
          </cell>
          <cell r="C15" t="str">
            <v>Manasijević Vladimir</v>
          </cell>
        </row>
        <row r="16">
          <cell r="A16">
            <v>10</v>
          </cell>
          <cell r="C16" t="str">
            <v>Mihelič Gašper</v>
          </cell>
        </row>
        <row r="17">
          <cell r="A17">
            <v>11</v>
          </cell>
          <cell r="C17" t="str">
            <v>Ogrič Miha</v>
          </cell>
        </row>
        <row r="18">
          <cell r="A18">
            <v>12</v>
          </cell>
          <cell r="C18" t="str">
            <v>Stopar Luka</v>
          </cell>
        </row>
        <row r="19">
          <cell r="A19">
            <v>13</v>
          </cell>
          <cell r="C19" t="str">
            <v>Sušnik Urban</v>
          </cell>
        </row>
        <row r="20">
          <cell r="A20">
            <v>14</v>
          </cell>
          <cell r="C20" t="str">
            <v>Zajec Gaber</v>
          </cell>
        </row>
        <row r="21">
          <cell r="A21">
            <v>15</v>
          </cell>
          <cell r="C21" t="str">
            <v>Zalar Tilen</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m  vpisna lista"/>
      <sheetName val="m glavni turnir žrebna lista"/>
      <sheetName val="m glavni 3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ŽREB PROGRAM 35 +"/>
    </sheetNames>
    <definedNames>
      <definedName name="Jun_Hide_CU"/>
      <definedName name="Jun_Show_CU"/>
    </definedNames>
    <sheetDataSet>
      <sheetData sheetId="0">
        <row r="6">
          <cell r="A6" t="str">
            <v>RVO - DRŽAVNO PRVENSTVO</v>
          </cell>
        </row>
        <row r="10">
          <cell r="B10" t="str">
            <v>LUKA ZALAZNIK</v>
          </cell>
          <cell r="C10" t="str">
            <v>TK ZKLUB</v>
          </cell>
          <cell r="E10" t="str">
            <v>ANJA REGENT</v>
          </cell>
        </row>
      </sheetData>
      <sheetData sheetId="2">
        <row r="7">
          <cell r="A7">
            <v>1</v>
          </cell>
          <cell r="C7" t="str">
            <v>Škrjanc Marko</v>
          </cell>
          <cell r="D7">
            <v>1</v>
          </cell>
        </row>
        <row r="8">
          <cell r="A8">
            <v>2</v>
          </cell>
          <cell r="C8" t="str">
            <v>Maček Aleš</v>
          </cell>
          <cell r="D8">
            <v>2</v>
          </cell>
        </row>
        <row r="9">
          <cell r="A9">
            <v>3</v>
          </cell>
          <cell r="C9" t="str">
            <v>Kadivnik Klemen</v>
          </cell>
          <cell r="D9">
            <v>3</v>
          </cell>
        </row>
        <row r="10">
          <cell r="A10">
            <v>4</v>
          </cell>
          <cell r="C10" t="str">
            <v>Janhar Blaž</v>
          </cell>
          <cell r="D10">
            <v>4</v>
          </cell>
        </row>
        <row r="11">
          <cell r="A11">
            <v>5</v>
          </cell>
          <cell r="C11" t="str">
            <v>Lopatič Marko</v>
          </cell>
          <cell r="D11">
            <v>5</v>
          </cell>
        </row>
        <row r="12">
          <cell r="A12">
            <v>6</v>
          </cell>
          <cell r="C12" t="str">
            <v>Omanović Elvin</v>
          </cell>
          <cell r="D12">
            <v>6</v>
          </cell>
        </row>
        <row r="13">
          <cell r="A13">
            <v>7</v>
          </cell>
          <cell r="C13" t="str">
            <v>Skvarča Samo</v>
          </cell>
          <cell r="D13">
            <v>7</v>
          </cell>
        </row>
        <row r="14">
          <cell r="A14">
            <v>8</v>
          </cell>
          <cell r="C14" t="str">
            <v>Uranič Denis</v>
          </cell>
          <cell r="D14">
            <v>8</v>
          </cell>
        </row>
        <row r="15">
          <cell r="A15">
            <v>9</v>
          </cell>
          <cell r="C15" t="str">
            <v>Agrež Tadej</v>
          </cell>
        </row>
        <row r="16">
          <cell r="A16">
            <v>10</v>
          </cell>
          <cell r="C16" t="str">
            <v>Amon Samo</v>
          </cell>
        </row>
        <row r="17">
          <cell r="A17">
            <v>11</v>
          </cell>
          <cell r="C17" t="str">
            <v>Benčina Jaka</v>
          </cell>
        </row>
        <row r="18">
          <cell r="A18">
            <v>12</v>
          </cell>
          <cell r="C18" t="str">
            <v>Grašić Damjan</v>
          </cell>
        </row>
        <row r="19">
          <cell r="A19">
            <v>13</v>
          </cell>
          <cell r="C19" t="str">
            <v>Hriberski Gašper</v>
          </cell>
        </row>
        <row r="20">
          <cell r="A20">
            <v>14</v>
          </cell>
          <cell r="C20" t="str">
            <v>Jolič Rade</v>
          </cell>
        </row>
        <row r="21">
          <cell r="A21">
            <v>15</v>
          </cell>
          <cell r="C21" t="str">
            <v>Jovanovič Zoran</v>
          </cell>
        </row>
        <row r="22">
          <cell r="A22">
            <v>16</v>
          </cell>
          <cell r="C22" t="str">
            <v>Kržič Andraž</v>
          </cell>
        </row>
        <row r="23">
          <cell r="A23">
            <v>17</v>
          </cell>
          <cell r="C23" t="str">
            <v>Kvas Miha</v>
          </cell>
        </row>
        <row r="24">
          <cell r="A24">
            <v>18</v>
          </cell>
          <cell r="C24" t="str">
            <v>Levovnik Jure</v>
          </cell>
        </row>
        <row r="25">
          <cell r="A25">
            <v>19</v>
          </cell>
          <cell r="C25" t="str">
            <v>Magajne Toni</v>
          </cell>
        </row>
        <row r="26">
          <cell r="A26">
            <v>20</v>
          </cell>
          <cell r="C26" t="str">
            <v>Smerkol Rok</v>
          </cell>
        </row>
        <row r="27">
          <cell r="A27">
            <v>21</v>
          </cell>
          <cell r="C27" t="str">
            <v>Turuk Marko</v>
          </cell>
        </row>
        <row r="28">
          <cell r="A28">
            <v>22</v>
          </cell>
          <cell r="C28" t="str">
            <v>Smerkol Damjan</v>
          </cell>
        </row>
        <row r="29">
          <cell r="A29">
            <v>23</v>
          </cell>
          <cell r="C29" t="str">
            <v>Bizjak Tomaž</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m glavni 45 +"/>
    </sheetNames>
    <definedNames>
      <definedName name="Jun_Hide_CU"/>
      <definedName name="Jun_Show_CU"/>
    </definedNames>
    <sheetDataSet>
      <sheetData sheetId="4">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55+ MOŠKI PROGRAM"/>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4">
        <row r="7">
          <cell r="A7">
            <v>1</v>
          </cell>
          <cell r="C7" t="str">
            <v>Beliš Ivo</v>
          </cell>
          <cell r="D7">
            <v>1</v>
          </cell>
        </row>
        <row r="8">
          <cell r="A8">
            <v>2</v>
          </cell>
          <cell r="C8" t="str">
            <v>Tanjšek Zmago</v>
          </cell>
          <cell r="D8">
            <v>2</v>
          </cell>
        </row>
        <row r="9">
          <cell r="A9">
            <v>3</v>
          </cell>
          <cell r="C9" t="str">
            <v>Guna Branko</v>
          </cell>
          <cell r="D9">
            <v>3</v>
          </cell>
        </row>
        <row r="10">
          <cell r="A10">
            <v>4</v>
          </cell>
          <cell r="C10" t="str">
            <v>Kunavar Miloš</v>
          </cell>
          <cell r="D10">
            <v>4</v>
          </cell>
        </row>
        <row r="11">
          <cell r="A11">
            <v>5</v>
          </cell>
          <cell r="C11" t="str">
            <v>Stefanovič Miran</v>
          </cell>
          <cell r="D11">
            <v>5</v>
          </cell>
        </row>
        <row r="12">
          <cell r="A12">
            <v>6</v>
          </cell>
          <cell r="C12" t="str">
            <v>Frece Matjaž</v>
          </cell>
          <cell r="D12">
            <v>6</v>
          </cell>
        </row>
        <row r="13">
          <cell r="A13">
            <v>7</v>
          </cell>
          <cell r="C13" t="str">
            <v>Dolčič Brane</v>
          </cell>
          <cell r="D13">
            <v>7</v>
          </cell>
        </row>
        <row r="14">
          <cell r="A14">
            <v>8</v>
          </cell>
          <cell r="C14" t="str">
            <v>Podgornik Branko</v>
          </cell>
          <cell r="D14">
            <v>8</v>
          </cell>
        </row>
        <row r="15">
          <cell r="A15">
            <v>9</v>
          </cell>
          <cell r="C15" t="str">
            <v>Bator Mitja</v>
          </cell>
        </row>
        <row r="16">
          <cell r="A16">
            <v>10</v>
          </cell>
          <cell r="C16" t="str">
            <v>Beširevič Nedo</v>
          </cell>
        </row>
        <row r="17">
          <cell r="A17">
            <v>11</v>
          </cell>
          <cell r="C17" t="str">
            <v>Burkelc Srečko</v>
          </cell>
        </row>
        <row r="18">
          <cell r="A18">
            <v>12</v>
          </cell>
          <cell r="C18" t="str">
            <v>Glavič Bojan</v>
          </cell>
        </row>
        <row r="19">
          <cell r="A19">
            <v>13</v>
          </cell>
          <cell r="C19" t="str">
            <v>Juričič Alfredo</v>
          </cell>
        </row>
        <row r="20">
          <cell r="A20">
            <v>14</v>
          </cell>
          <cell r="C20" t="str">
            <v>Krumpak Milan</v>
          </cell>
        </row>
        <row r="21">
          <cell r="A21">
            <v>15</v>
          </cell>
          <cell r="C21" t="str">
            <v>Mesec Dejan</v>
          </cell>
        </row>
        <row r="22">
          <cell r="A22">
            <v>16</v>
          </cell>
          <cell r="C22" t="str">
            <v>Mestek Lan</v>
          </cell>
        </row>
        <row r="23">
          <cell r="A23">
            <v>17</v>
          </cell>
          <cell r="C23" t="str">
            <v>Pergar Andrej</v>
          </cell>
        </row>
        <row r="24">
          <cell r="A24">
            <v>18</v>
          </cell>
          <cell r="C24" t="str">
            <v>Šega Marko</v>
          </cell>
        </row>
        <row r="25">
          <cell r="A25">
            <v>19</v>
          </cell>
          <cell r="C25" t="str">
            <v>Zobec Tomi</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m round robin 65 +"/>
    </sheetNames>
    <sheetDataSet>
      <sheetData sheetId="27">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 val="ITF Men's Week 06 1"/>
    </sheetNames>
    <definedNames>
      <definedName name="Make_MatchSheet"/>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5">
        <row r="7">
          <cell r="W7" t="str">
            <v/>
          </cell>
        </row>
        <row r="8">
          <cell r="W8" t="str">
            <v/>
          </cell>
        </row>
        <row r="9">
          <cell r="W9" t="str">
            <v/>
          </cell>
        </row>
        <row r="10">
          <cell r="W10"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sheetData>
      <sheetData sheetId="8">
        <row r="7">
          <cell r="W7"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row r="40">
          <cell r="W40" t="str">
            <v/>
          </cell>
        </row>
      </sheetData>
      <sheetData sheetId="10">
        <row r="7">
          <cell r="W7" t="str">
            <v/>
          </cell>
        </row>
        <row r="8">
          <cell r="W8" t="str">
            <v/>
          </cell>
        </row>
        <row r="9">
          <cell r="W9" t="str">
            <v/>
          </cell>
        </row>
        <row r="10">
          <cell r="W10"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sheetData>
      <sheetData sheetId="13">
        <row r="7">
          <cell r="W7" t="str">
            <v/>
          </cell>
        </row>
        <row r="8">
          <cell r="W8" t="str">
            <v/>
          </cell>
        </row>
        <row r="9">
          <cell r="W9" t="str">
            <v/>
          </cell>
        </row>
        <row r="10">
          <cell r="W10" t="str">
            <v/>
          </cell>
        </row>
        <row r="11">
          <cell r="W11" t="str">
            <v/>
          </cell>
        </row>
        <row r="12">
          <cell r="W12" t="str">
            <v/>
          </cell>
        </row>
        <row r="13">
          <cell r="W13" t="str">
            <v/>
          </cell>
        </row>
        <row r="14">
          <cell r="W14" t="str">
            <v/>
          </cell>
        </row>
        <row r="15">
          <cell r="W15" t="str">
            <v/>
          </cell>
        </row>
        <row r="16">
          <cell r="W16" t="str">
            <v/>
          </cell>
        </row>
        <row r="17">
          <cell r="W17" t="str">
            <v/>
          </cell>
        </row>
        <row r="18">
          <cell r="W18" t="str">
            <v/>
          </cell>
        </row>
        <row r="19">
          <cell r="W19" t="str">
            <v/>
          </cell>
        </row>
        <row r="20">
          <cell r="W20" t="str">
            <v/>
          </cell>
        </row>
        <row r="21">
          <cell r="W21" t="str">
            <v/>
          </cell>
        </row>
        <row r="22">
          <cell r="W22" t="str">
            <v/>
          </cell>
        </row>
        <row r="23">
          <cell r="W23" t="str">
            <v/>
          </cell>
        </row>
        <row r="24">
          <cell r="W24" t="str">
            <v/>
          </cell>
        </row>
        <row r="25">
          <cell r="W25" t="str">
            <v/>
          </cell>
        </row>
        <row r="26">
          <cell r="W26" t="str">
            <v/>
          </cell>
        </row>
        <row r="27">
          <cell r="W27" t="str">
            <v/>
          </cell>
        </row>
        <row r="28">
          <cell r="W28" t="str">
            <v/>
          </cell>
        </row>
        <row r="29">
          <cell r="W29" t="str">
            <v/>
          </cell>
        </row>
        <row r="30">
          <cell r="W30" t="str">
            <v/>
          </cell>
        </row>
        <row r="31">
          <cell r="W31" t="str">
            <v/>
          </cell>
        </row>
        <row r="32">
          <cell r="W32" t="str">
            <v/>
          </cell>
        </row>
        <row r="33">
          <cell r="W33" t="str">
            <v/>
          </cell>
        </row>
        <row r="34">
          <cell r="W34" t="str">
            <v/>
          </cell>
        </row>
        <row r="35">
          <cell r="W35" t="str">
            <v/>
          </cell>
        </row>
        <row r="36">
          <cell r="W36" t="str">
            <v/>
          </cell>
        </row>
        <row r="37">
          <cell r="W37" t="str">
            <v/>
          </cell>
        </row>
        <row r="38">
          <cell r="W38" t="str">
            <v/>
          </cell>
        </row>
        <row r="50">
          <cell r="W50" t="str">
            <v/>
          </cell>
        </row>
        <row r="51">
          <cell r="W51" t="str">
            <v/>
          </cell>
        </row>
        <row r="52">
          <cell r="W52" t="str">
            <v/>
          </cell>
        </row>
        <row r="53">
          <cell r="W53" t="str">
            <v/>
          </cell>
        </row>
        <row r="54">
          <cell r="W54" t="str">
            <v/>
          </cell>
        </row>
        <row r="55">
          <cell r="W55" t="str">
            <v/>
          </cell>
        </row>
        <row r="56">
          <cell r="W56" t="str">
            <v/>
          </cell>
        </row>
        <row r="57">
          <cell r="W57" t="str">
            <v/>
          </cell>
        </row>
        <row r="58">
          <cell r="W58" t="str">
            <v/>
          </cell>
        </row>
        <row r="59">
          <cell r="W59" t="str">
            <v/>
          </cell>
        </row>
        <row r="60">
          <cell r="W60" t="str">
            <v/>
          </cell>
        </row>
        <row r="61">
          <cell r="W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62"/>
  <sheetViews>
    <sheetView showGridLines="0" showZeros="0" zoomScale="86" zoomScaleNormal="86" zoomScalePageLayoutView="0" workbookViewId="0" topLeftCell="A1">
      <selection activeCell="F26" sqref="F26"/>
    </sheetView>
  </sheetViews>
  <sheetFormatPr defaultColWidth="9.140625" defaultRowHeight="15"/>
  <cols>
    <col min="1" max="1" width="10.28125" style="253" customWidth="1"/>
    <col min="2" max="7" width="25.7109375" style="253" customWidth="1"/>
    <col min="8" max="8" width="5.8515625" style="253" hidden="1" customWidth="1"/>
    <col min="9" max="9" width="8.140625" style="310" hidden="1" customWidth="1"/>
    <col min="10" max="10" width="10.421875" style="253" hidden="1" customWidth="1"/>
    <col min="11" max="11" width="9.140625" style="253" hidden="1" customWidth="1"/>
    <col min="12" max="16384" width="9.140625" style="253" customWidth="1"/>
  </cols>
  <sheetData>
    <row r="1" spans="1:9" ht="13.5" thickBot="1">
      <c r="A1" s="248"/>
      <c r="B1" s="249"/>
      <c r="C1" s="250"/>
      <c r="D1" s="251"/>
      <c r="E1" s="251" t="s">
        <v>203</v>
      </c>
      <c r="F1" s="251"/>
      <c r="G1" s="252"/>
      <c r="I1" s="254"/>
    </row>
    <row r="2" spans="1:10" ht="25.5">
      <c r="A2" s="311" t="s">
        <v>229</v>
      </c>
      <c r="B2" s="312"/>
      <c r="C2" s="313"/>
      <c r="D2" s="343" t="s">
        <v>334</v>
      </c>
      <c r="E2" s="344"/>
      <c r="F2" s="255"/>
      <c r="G2" s="256"/>
      <c r="I2" s="254"/>
      <c r="J2" s="257" t="s">
        <v>204</v>
      </c>
    </row>
    <row r="3" spans="1:9" ht="16.5" thickBot="1">
      <c r="A3" s="258">
        <f>'[9]vnos podatkov'!$A$8</f>
        <v>0</v>
      </c>
      <c r="B3" s="259" t="s">
        <v>67</v>
      </c>
      <c r="C3" s="260"/>
      <c r="D3" s="345" t="s">
        <v>335</v>
      </c>
      <c r="E3" s="346"/>
      <c r="F3" s="260"/>
      <c r="G3" s="261"/>
      <c r="I3" s="254"/>
    </row>
    <row r="4" spans="1:9" s="266" customFormat="1" ht="12.75">
      <c r="A4" s="262" t="s">
        <v>1</v>
      </c>
      <c r="B4" s="263" t="s">
        <v>14</v>
      </c>
      <c r="C4" s="264"/>
      <c r="D4" s="263" t="s">
        <v>15</v>
      </c>
      <c r="E4" s="262"/>
      <c r="F4" s="264"/>
      <c r="G4" s="265" t="s">
        <v>205</v>
      </c>
      <c r="I4" s="267"/>
    </row>
    <row r="5" spans="1:9" s="266" customFormat="1" ht="16.5" customHeight="1" thickBot="1">
      <c r="A5" s="268" t="s">
        <v>9</v>
      </c>
      <c r="B5" s="269">
        <f>'[9]vnos podatkov'!$D$10</f>
        <v>0</v>
      </c>
      <c r="C5" s="270"/>
      <c r="D5" s="271" t="s">
        <v>206</v>
      </c>
      <c r="E5" s="272"/>
      <c r="F5" s="272"/>
      <c r="G5" s="273" t="s">
        <v>207</v>
      </c>
      <c r="I5" s="274"/>
    </row>
    <row r="6" spans="1:9" s="278" customFormat="1" ht="18">
      <c r="A6" s="275"/>
      <c r="B6" s="276" t="s">
        <v>208</v>
      </c>
      <c r="C6" s="276" t="s">
        <v>209</v>
      </c>
      <c r="D6" s="276" t="s">
        <v>210</v>
      </c>
      <c r="E6" s="276" t="s">
        <v>211</v>
      </c>
      <c r="F6" s="276" t="s">
        <v>212</v>
      </c>
      <c r="G6" s="277" t="s">
        <v>213</v>
      </c>
      <c r="I6" s="279"/>
    </row>
    <row r="7" spans="1:9" s="281" customFormat="1" ht="17.25" customHeight="1">
      <c r="A7" s="280"/>
      <c r="B7" s="336" t="s">
        <v>330</v>
      </c>
      <c r="C7" s="319" t="s">
        <v>330</v>
      </c>
      <c r="D7" s="319" t="s">
        <v>330</v>
      </c>
      <c r="E7" s="336" t="s">
        <v>330</v>
      </c>
      <c r="F7" s="336" t="s">
        <v>330</v>
      </c>
      <c r="G7" s="319" t="s">
        <v>330</v>
      </c>
      <c r="I7" s="282">
        <f>'[9]m glavni 32'!W7</f>
      </c>
    </row>
    <row r="8" spans="1:9" s="266" customFormat="1" ht="10.5" customHeight="1">
      <c r="A8" s="283" t="s">
        <v>214</v>
      </c>
      <c r="B8" s="337" t="s">
        <v>336</v>
      </c>
      <c r="C8" s="322" t="s">
        <v>340</v>
      </c>
      <c r="D8" s="322" t="s">
        <v>336</v>
      </c>
      <c r="E8" s="322" t="s">
        <v>338</v>
      </c>
      <c r="F8" s="315" t="s">
        <v>247</v>
      </c>
      <c r="G8" s="322" t="s">
        <v>247</v>
      </c>
      <c r="I8" s="285">
        <f>'[9]m glavni 32'!W8</f>
      </c>
    </row>
    <row r="9" spans="1:9" s="266" customFormat="1" ht="10.5" customHeight="1">
      <c r="A9" s="286"/>
      <c r="B9" s="330"/>
      <c r="C9" s="320"/>
      <c r="D9" s="320"/>
      <c r="E9" s="320"/>
      <c r="G9" s="320"/>
      <c r="I9" s="285">
        <f>'[9]m glavni 32'!W9</f>
      </c>
    </row>
    <row r="10" spans="1:9" s="288" customFormat="1" ht="10.5" customHeight="1">
      <c r="A10" s="326"/>
      <c r="B10" s="292" t="s">
        <v>221</v>
      </c>
      <c r="C10" s="334" t="s">
        <v>78</v>
      </c>
      <c r="D10" s="334" t="s">
        <v>225</v>
      </c>
      <c r="E10" s="324" t="s">
        <v>318</v>
      </c>
      <c r="F10" s="325" t="s">
        <v>243</v>
      </c>
      <c r="G10" s="322" t="s">
        <v>245</v>
      </c>
      <c r="I10" s="285">
        <f>'[9]m glavni 32'!W10</f>
      </c>
    </row>
    <row r="11" spans="1:9" s="266" customFormat="1" ht="10.5" customHeight="1">
      <c r="A11" s="286"/>
      <c r="B11" s="316" t="s">
        <v>215</v>
      </c>
      <c r="C11" s="322" t="s">
        <v>215</v>
      </c>
      <c r="D11" s="321" t="s">
        <v>215</v>
      </c>
      <c r="E11" s="321" t="s">
        <v>215</v>
      </c>
      <c r="F11" s="316" t="s">
        <v>215</v>
      </c>
      <c r="G11" s="321" t="s">
        <v>215</v>
      </c>
      <c r="I11" s="285">
        <f>'[9]m glavni 32'!W11</f>
      </c>
    </row>
    <row r="12" spans="1:9" s="266" customFormat="1" ht="10.5" customHeight="1">
      <c r="A12" s="286"/>
      <c r="B12" s="394" t="s">
        <v>223</v>
      </c>
      <c r="C12" s="334" t="s">
        <v>80</v>
      </c>
      <c r="D12" s="324" t="s">
        <v>222</v>
      </c>
      <c r="E12" s="324" t="s">
        <v>316</v>
      </c>
      <c r="F12" s="325" t="s">
        <v>246</v>
      </c>
      <c r="G12" s="322" t="s">
        <v>244</v>
      </c>
      <c r="I12" s="285">
        <f>'[9]m glavni 32'!W12</f>
      </c>
    </row>
    <row r="13" spans="1:9" s="291" customFormat="1" ht="10.5" customHeight="1">
      <c r="A13" s="289"/>
      <c r="B13" s="404"/>
      <c r="C13" s="323"/>
      <c r="D13" s="323"/>
      <c r="E13" s="323"/>
      <c r="F13" s="317"/>
      <c r="G13" s="323"/>
      <c r="I13" s="285">
        <f>'[9]m glavni 32'!W13</f>
      </c>
    </row>
    <row r="14" spans="1:9" s="291" customFormat="1" ht="15" customHeight="1">
      <c r="A14" s="280"/>
      <c r="B14" s="314" t="s">
        <v>331</v>
      </c>
      <c r="C14" s="336" t="s">
        <v>331</v>
      </c>
      <c r="D14" s="319" t="s">
        <v>331</v>
      </c>
      <c r="E14" s="319" t="s">
        <v>331</v>
      </c>
      <c r="F14" s="319" t="s">
        <v>332</v>
      </c>
      <c r="G14" s="319" t="s">
        <v>331</v>
      </c>
      <c r="I14" s="285">
        <f>'[9]m glavni 32'!W14</f>
      </c>
    </row>
    <row r="15" spans="1:9" s="266" customFormat="1" ht="10.5" customHeight="1">
      <c r="A15" s="283" t="s">
        <v>217</v>
      </c>
      <c r="B15" s="322" t="s">
        <v>319</v>
      </c>
      <c r="C15" s="337" t="s">
        <v>342</v>
      </c>
      <c r="D15" s="322" t="s">
        <v>339</v>
      </c>
      <c r="E15" s="322" t="s">
        <v>319</v>
      </c>
      <c r="F15" s="322" t="s">
        <v>68</v>
      </c>
      <c r="G15" s="322" t="s">
        <v>68</v>
      </c>
      <c r="I15" s="285">
        <f>'[9]m glavni 32'!W15</f>
      </c>
    </row>
    <row r="16" spans="1:9" s="266" customFormat="1" ht="10.5" customHeight="1">
      <c r="A16" s="286"/>
      <c r="B16" s="320"/>
      <c r="C16" s="330"/>
      <c r="D16" s="320"/>
      <c r="E16" s="320"/>
      <c r="F16" s="320"/>
      <c r="G16" s="320"/>
      <c r="I16" s="285">
        <f>'[9]m glavni 32'!W16</f>
      </c>
    </row>
    <row r="17" spans="1:9" s="288" customFormat="1" ht="10.5" customHeight="1">
      <c r="A17" s="286"/>
      <c r="B17" s="322" t="s">
        <v>241</v>
      </c>
      <c r="C17" s="337" t="s">
        <v>248</v>
      </c>
      <c r="D17" s="322" t="s">
        <v>236</v>
      </c>
      <c r="E17" s="322" t="s">
        <v>231</v>
      </c>
      <c r="F17" s="322" t="s">
        <v>237</v>
      </c>
      <c r="G17" s="322" t="s">
        <v>239</v>
      </c>
      <c r="I17" s="285">
        <f>'[9]m glavni 32'!W17</f>
      </c>
    </row>
    <row r="18" spans="1:9" s="266" customFormat="1" ht="10.5" customHeight="1">
      <c r="A18" s="286"/>
      <c r="B18" s="321" t="s">
        <v>215</v>
      </c>
      <c r="C18" s="339" t="s">
        <v>215</v>
      </c>
      <c r="D18" s="321" t="s">
        <v>215</v>
      </c>
      <c r="E18" s="321" t="s">
        <v>215</v>
      </c>
      <c r="F18" s="321" t="s">
        <v>215</v>
      </c>
      <c r="G18" s="321" t="s">
        <v>215</v>
      </c>
      <c r="I18" s="285">
        <f>'[9]m glavni 32'!W18</f>
      </c>
    </row>
    <row r="19" spans="1:9" s="266" customFormat="1" ht="10.5" customHeight="1">
      <c r="A19" s="286"/>
      <c r="B19" s="322" t="s">
        <v>230</v>
      </c>
      <c r="C19" s="337" t="s">
        <v>249</v>
      </c>
      <c r="D19" s="322" t="s">
        <v>396</v>
      </c>
      <c r="E19" s="324" t="s">
        <v>242</v>
      </c>
      <c r="F19" s="322" t="s">
        <v>240</v>
      </c>
      <c r="G19" s="322" t="s">
        <v>238</v>
      </c>
      <c r="I19" s="285">
        <f>'[9]m glavni 32'!W19</f>
      </c>
    </row>
    <row r="20" spans="1:9" s="266" customFormat="1" ht="10.5" customHeight="1">
      <c r="A20" s="289"/>
      <c r="C20" s="340"/>
      <c r="D20" s="323"/>
      <c r="E20" s="317"/>
      <c r="F20" s="323"/>
      <c r="G20" s="323"/>
      <c r="I20" s="285">
        <f>'[9]m glavni 32'!W20</f>
      </c>
    </row>
    <row r="21" spans="1:9" s="291" customFormat="1" ht="15.75" customHeight="1">
      <c r="A21" s="280"/>
      <c r="B21" s="336" t="s">
        <v>333</v>
      </c>
      <c r="C21" s="319" t="s">
        <v>333</v>
      </c>
      <c r="D21" s="319" t="s">
        <v>333</v>
      </c>
      <c r="E21" s="336" t="s">
        <v>333</v>
      </c>
      <c r="F21" s="319" t="s">
        <v>333</v>
      </c>
      <c r="G21" s="341" t="s">
        <v>333</v>
      </c>
      <c r="I21" s="285">
        <f>'[9]m glavni 32'!W21</f>
      </c>
    </row>
    <row r="22" spans="1:9" s="266" customFormat="1" ht="10.5" customHeight="1">
      <c r="A22" s="283" t="s">
        <v>220</v>
      </c>
      <c r="B22" s="337" t="s">
        <v>341</v>
      </c>
      <c r="C22" s="322" t="s">
        <v>359</v>
      </c>
      <c r="D22" s="315" t="s">
        <v>359</v>
      </c>
      <c r="E22" s="322" t="s">
        <v>337</v>
      </c>
      <c r="F22" s="401" t="s">
        <v>380</v>
      </c>
      <c r="G22" s="322" t="s">
        <v>368</v>
      </c>
      <c r="I22" s="285">
        <f>'[9]m glavni 32'!W22</f>
      </c>
    </row>
    <row r="23" spans="1:9" s="266" customFormat="1" ht="10.5" customHeight="1">
      <c r="A23" s="286"/>
      <c r="C23" s="320"/>
      <c r="D23" s="318"/>
      <c r="E23" s="320"/>
      <c r="F23" s="320"/>
      <c r="G23" s="320"/>
      <c r="I23" s="285">
        <f>'[9]m glavni 32'!W23</f>
      </c>
    </row>
    <row r="24" spans="1:9" s="288" customFormat="1" ht="10.5" customHeight="1">
      <c r="A24" s="286"/>
      <c r="B24" s="338"/>
      <c r="C24" s="322" t="s">
        <v>272</v>
      </c>
      <c r="D24" s="400" t="s">
        <v>270</v>
      </c>
      <c r="E24" s="334" t="s">
        <v>218</v>
      </c>
      <c r="F24" s="334" t="s">
        <v>252</v>
      </c>
      <c r="G24" s="322" t="s">
        <v>369</v>
      </c>
      <c r="I24" s="285">
        <f>'[9]m glavni 32'!W24</f>
      </c>
    </row>
    <row r="25" spans="1:9" s="266" customFormat="1" ht="10.5" customHeight="1">
      <c r="A25" s="286"/>
      <c r="B25" s="339" t="s">
        <v>215</v>
      </c>
      <c r="C25" s="321" t="s">
        <v>215</v>
      </c>
      <c r="D25" s="316" t="s">
        <v>215</v>
      </c>
      <c r="E25" s="321" t="s">
        <v>215</v>
      </c>
      <c r="F25" s="321" t="s">
        <v>215</v>
      </c>
      <c r="G25" s="321" t="s">
        <v>215</v>
      </c>
      <c r="I25" s="285">
        <f>'[9]m glavni 32'!W25</f>
      </c>
    </row>
    <row r="26" spans="1:9" s="266" customFormat="1" ht="10.5" customHeight="1">
      <c r="A26" s="286"/>
      <c r="B26" s="338"/>
      <c r="C26" s="322" t="s">
        <v>379</v>
      </c>
      <c r="D26" s="337" t="s">
        <v>271</v>
      </c>
      <c r="E26" s="324" t="s">
        <v>219</v>
      </c>
      <c r="F26" s="324" t="s">
        <v>254</v>
      </c>
      <c r="G26" s="322" t="s">
        <v>370</v>
      </c>
      <c r="I26" s="285">
        <f>'[9]m glavni 32'!W26</f>
      </c>
    </row>
    <row r="27" spans="1:9" s="266" customFormat="1" ht="10.5" customHeight="1">
      <c r="A27" s="289"/>
      <c r="B27" s="340"/>
      <c r="C27" s="323"/>
      <c r="D27" s="323"/>
      <c r="E27" s="340"/>
      <c r="F27" s="323"/>
      <c r="G27" s="332"/>
      <c r="I27" s="285">
        <f>'[9]m glavni 32'!W27</f>
      </c>
    </row>
    <row r="28" spans="1:9" s="291" customFormat="1" ht="14.25" customHeight="1">
      <c r="A28" s="280"/>
      <c r="B28" s="319" t="s">
        <v>216</v>
      </c>
      <c r="C28" s="327" t="s">
        <v>343</v>
      </c>
      <c r="D28" s="319" t="s">
        <v>343</v>
      </c>
      <c r="E28" s="319" t="s">
        <v>358</v>
      </c>
      <c r="F28" s="342" t="s">
        <v>343</v>
      </c>
      <c r="G28" s="342" t="s">
        <v>343</v>
      </c>
      <c r="I28" s="285">
        <f>'[9]m glavni 32'!W28</f>
      </c>
    </row>
    <row r="29" spans="1:9" s="266" customFormat="1" ht="10.5" customHeight="1">
      <c r="A29" s="283" t="s">
        <v>224</v>
      </c>
      <c r="B29" s="324" t="s">
        <v>387</v>
      </c>
      <c r="C29" s="284" t="s">
        <v>357</v>
      </c>
      <c r="D29" s="322" t="s">
        <v>357</v>
      </c>
      <c r="E29" s="322" t="s">
        <v>360</v>
      </c>
      <c r="F29" s="330" t="s">
        <v>375</v>
      </c>
      <c r="G29" s="320"/>
      <c r="I29" s="285">
        <f>'[9]m glavni 32'!W29</f>
      </c>
    </row>
    <row r="30" spans="1:9" s="266" customFormat="1" ht="10.5" customHeight="1">
      <c r="A30" s="286"/>
      <c r="B30" s="320"/>
      <c r="C30" s="328"/>
      <c r="D30" s="320"/>
      <c r="E30" s="320"/>
      <c r="F30" s="330"/>
      <c r="G30" s="320"/>
      <c r="I30" s="285">
        <f>'[9]m glavni 32'!W30</f>
      </c>
    </row>
    <row r="31" spans="1:9" s="288" customFormat="1" ht="10.5" customHeight="1">
      <c r="A31" s="286"/>
      <c r="B31" s="334" t="s">
        <v>62</v>
      </c>
      <c r="C31" s="292" t="s">
        <v>410</v>
      </c>
      <c r="D31" s="334" t="s">
        <v>264</v>
      </c>
      <c r="E31" s="395"/>
      <c r="F31" s="337" t="s">
        <v>376</v>
      </c>
      <c r="G31" s="395"/>
      <c r="I31" s="285">
        <f>'[9]m glavni 32'!W31</f>
      </c>
    </row>
    <row r="32" spans="1:9" s="266" customFormat="1" ht="10.5" customHeight="1">
      <c r="A32" s="286"/>
      <c r="B32" s="321" t="s">
        <v>215</v>
      </c>
      <c r="C32" s="287" t="s">
        <v>215</v>
      </c>
      <c r="D32" s="321" t="s">
        <v>215</v>
      </c>
      <c r="E32" s="321" t="s">
        <v>215</v>
      </c>
      <c r="F32" s="339" t="s">
        <v>215</v>
      </c>
      <c r="G32" s="320"/>
      <c r="I32" s="285">
        <f>'[9]m glavni 32'!W32</f>
      </c>
    </row>
    <row r="33" spans="1:9" s="266" customFormat="1" ht="10.5" customHeight="1">
      <c r="A33" s="286"/>
      <c r="B33" s="322" t="s">
        <v>388</v>
      </c>
      <c r="C33" s="284" t="s">
        <v>263</v>
      </c>
      <c r="D33" s="334" t="s">
        <v>401</v>
      </c>
      <c r="E33" s="320"/>
      <c r="F33" s="337" t="s">
        <v>377</v>
      </c>
      <c r="G33" s="320"/>
      <c r="I33" s="285">
        <f>'[9]m glavni 32'!W33</f>
      </c>
    </row>
    <row r="34" spans="1:9" s="266" customFormat="1" ht="10.5" customHeight="1">
      <c r="A34" s="289"/>
      <c r="B34" s="323"/>
      <c r="C34" s="290"/>
      <c r="D34" s="323"/>
      <c r="E34" s="323"/>
      <c r="F34" s="317"/>
      <c r="G34" s="323"/>
      <c r="I34" s="285">
        <f>'[9]m glavni 32'!W34</f>
      </c>
    </row>
    <row r="35" spans="1:9" s="291" customFormat="1" ht="14.25" customHeight="1">
      <c r="A35" s="280"/>
      <c r="B35" s="403"/>
      <c r="C35" s="402"/>
      <c r="D35" s="327" t="s">
        <v>358</v>
      </c>
      <c r="E35" s="319" t="s">
        <v>358</v>
      </c>
      <c r="F35" s="415"/>
      <c r="G35" s="419"/>
      <c r="I35" s="285">
        <f>'[9]m glavni 32'!W35</f>
      </c>
    </row>
    <row r="36" spans="1:9" s="266" customFormat="1" ht="10.5" customHeight="1">
      <c r="A36" s="283" t="s">
        <v>226</v>
      </c>
      <c r="B36" s="315"/>
      <c r="C36" s="320"/>
      <c r="D36" s="284" t="s">
        <v>361</v>
      </c>
      <c r="E36" s="266" t="s">
        <v>375</v>
      </c>
      <c r="F36" s="322"/>
      <c r="G36" s="322"/>
      <c r="I36" s="285">
        <f>'[9]m glavni 32'!W36</f>
      </c>
    </row>
    <row r="37" spans="1:9" s="266" customFormat="1" ht="10.5" customHeight="1">
      <c r="A37" s="286"/>
      <c r="C37" s="320"/>
      <c r="D37" s="328"/>
      <c r="F37" s="320"/>
      <c r="G37" s="320"/>
      <c r="I37" s="285">
        <f>'[9]m glavni 32'!W37</f>
      </c>
    </row>
    <row r="38" spans="1:9" s="288" customFormat="1" ht="10.5" customHeight="1">
      <c r="A38" s="286"/>
      <c r="B38" s="315"/>
      <c r="C38" s="322"/>
      <c r="D38" s="284"/>
      <c r="E38" s="322" t="s">
        <v>376</v>
      </c>
      <c r="F38" s="322"/>
      <c r="G38" s="322"/>
      <c r="I38" s="293">
        <f>'[9]m glavni 32'!W38</f>
      </c>
    </row>
    <row r="39" spans="1:9" s="266" customFormat="1" ht="10.5" customHeight="1">
      <c r="A39" s="286"/>
      <c r="B39" s="316"/>
      <c r="C39" s="321"/>
      <c r="D39" s="287" t="s">
        <v>215</v>
      </c>
      <c r="E39" s="316" t="s">
        <v>215</v>
      </c>
      <c r="F39" s="321"/>
      <c r="G39" s="321"/>
      <c r="I39" s="285">
        <f>'[9]m glavni 32'!W39</f>
        <v>0</v>
      </c>
    </row>
    <row r="40" spans="1:9" s="266" customFormat="1" ht="10.5" customHeight="1">
      <c r="A40" s="286"/>
      <c r="B40" s="315"/>
      <c r="C40" s="322"/>
      <c r="D40" s="284"/>
      <c r="E40" s="315" t="s">
        <v>378</v>
      </c>
      <c r="F40" s="322"/>
      <c r="G40" s="322"/>
      <c r="I40" s="285">
        <f>'[9]ž glavni 32'!W40</f>
      </c>
    </row>
    <row r="41" spans="1:9" s="266" customFormat="1" ht="10.5" customHeight="1">
      <c r="A41" s="289"/>
      <c r="B41" s="317"/>
      <c r="C41" s="323"/>
      <c r="D41" s="290"/>
      <c r="E41" s="317"/>
      <c r="F41" s="323"/>
      <c r="G41" s="323"/>
      <c r="I41" s="285">
        <f>'[9]ž glavni 32'!W7</f>
      </c>
    </row>
    <row r="42" spans="1:9" s="266" customFormat="1" ht="10.5" customHeight="1">
      <c r="A42" s="280"/>
      <c r="B42" s="414"/>
      <c r="C42" s="415"/>
      <c r="D42" s="403"/>
      <c r="E42" s="415"/>
      <c r="F42" s="403"/>
      <c r="G42" s="415"/>
      <c r="I42" s="285"/>
    </row>
    <row r="43" spans="1:9" s="266" customFormat="1" ht="10.5" customHeight="1">
      <c r="A43" s="283"/>
      <c r="B43" s="416"/>
      <c r="C43" s="417"/>
      <c r="D43" s="418"/>
      <c r="E43" s="417"/>
      <c r="F43" s="418"/>
      <c r="G43" s="417"/>
      <c r="I43" s="285"/>
    </row>
    <row r="44" spans="1:9" s="266" customFormat="1" ht="10.5" customHeight="1">
      <c r="A44" s="286"/>
      <c r="C44" s="320"/>
      <c r="E44" s="320"/>
      <c r="G44" s="320"/>
      <c r="I44" s="285"/>
    </row>
    <row r="45" spans="1:9" s="266" customFormat="1" ht="10.5" customHeight="1">
      <c r="A45" s="286"/>
      <c r="B45" s="330"/>
      <c r="C45" s="322"/>
      <c r="D45" s="315"/>
      <c r="E45" s="322"/>
      <c r="F45" s="315"/>
      <c r="G45" s="322"/>
      <c r="I45" s="285"/>
    </row>
    <row r="46" spans="1:9" s="266" customFormat="1" ht="10.5" customHeight="1">
      <c r="A46" s="286"/>
      <c r="B46" s="339"/>
      <c r="C46" s="321"/>
      <c r="D46" s="331"/>
      <c r="E46" s="333"/>
      <c r="F46" s="331"/>
      <c r="G46" s="333"/>
      <c r="I46" s="285"/>
    </row>
    <row r="47" spans="1:9" s="266" customFormat="1" ht="10.5" customHeight="1">
      <c r="A47" s="286"/>
      <c r="B47" s="330"/>
      <c r="C47" s="322"/>
      <c r="D47" s="315"/>
      <c r="E47" s="322"/>
      <c r="F47" s="315"/>
      <c r="G47" s="322"/>
      <c r="I47" s="285"/>
    </row>
    <row r="48" spans="1:9" s="266" customFormat="1" ht="11.25" customHeight="1">
      <c r="A48" s="289"/>
      <c r="B48" s="340"/>
      <c r="C48" s="323"/>
      <c r="D48" s="317"/>
      <c r="E48" s="323"/>
      <c r="F48" s="317"/>
      <c r="G48" s="323"/>
      <c r="I48" s="285"/>
    </row>
    <row r="49" spans="1:9" s="266" customFormat="1" ht="10.5" customHeight="1">
      <c r="A49" s="294" t="s">
        <v>235</v>
      </c>
      <c r="B49" s="329"/>
      <c r="C49" s="296"/>
      <c r="D49" s="295"/>
      <c r="E49" s="295" t="s">
        <v>227</v>
      </c>
      <c r="F49" s="296" t="s">
        <v>228</v>
      </c>
      <c r="G49" s="297"/>
      <c r="I49" s="285">
        <f>'[9]ž glavni 32'!W15</f>
      </c>
    </row>
    <row r="50" spans="1:9" s="291" customFormat="1" ht="10.5" customHeight="1">
      <c r="A50" s="298"/>
      <c r="B50" s="299"/>
      <c r="C50" s="300"/>
      <c r="D50" s="301"/>
      <c r="E50" s="347"/>
      <c r="F50" s="299"/>
      <c r="G50" s="302"/>
      <c r="I50" s="285">
        <f>'[9]ž glavni 32'!W16</f>
      </c>
    </row>
    <row r="51" spans="1:9" s="266" customFormat="1" ht="21" thickBot="1">
      <c r="A51" s="303"/>
      <c r="B51" s="349"/>
      <c r="C51" s="349"/>
      <c r="D51" s="305"/>
      <c r="E51" s="348"/>
      <c r="F51" s="304" t="str">
        <f>G5</f>
        <v>ANJA REGENT</v>
      </c>
      <c r="G51" s="306"/>
      <c r="I51" s="285">
        <f>'[9]ž glavni 32'!W17</f>
      </c>
    </row>
    <row r="52" ht="12.75">
      <c r="I52" s="285">
        <f>'[9]ž glavni 32'!W18</f>
      </c>
    </row>
    <row r="53" ht="12.75">
      <c r="I53" s="285">
        <f>'[9]ž glavni 32'!W19</f>
      </c>
    </row>
    <row r="54" ht="12.75">
      <c r="I54" s="285">
        <f>'[9]ž glavni 32'!W20</f>
      </c>
    </row>
    <row r="55" ht="12.75">
      <c r="I55" s="285">
        <f>'[9]ž glavni 32'!W21</f>
      </c>
    </row>
    <row r="56" ht="12.75">
      <c r="I56" s="285">
        <f>'[9]ž glavni 32'!W22</f>
      </c>
    </row>
    <row r="57" ht="12.75">
      <c r="I57" s="285">
        <f>'[9]ž glavni 32'!W23</f>
      </c>
    </row>
    <row r="58" ht="12.75">
      <c r="I58" s="285">
        <f>'[9]ž glavni 32'!W24</f>
      </c>
    </row>
    <row r="59" ht="12.75">
      <c r="I59" s="285">
        <f>'[9]ž glavni 32'!W25</f>
      </c>
    </row>
    <row r="60" ht="12.75">
      <c r="I60" s="285">
        <f>'[9]ž glavni 32'!W26</f>
      </c>
    </row>
    <row r="61" ht="12.75">
      <c r="I61" s="285">
        <f>'[9]ž glavni 32'!W27</f>
      </c>
    </row>
    <row r="62" ht="12.75">
      <c r="I62" s="285">
        <f>'[9]ž glavni 32'!W28</f>
      </c>
    </row>
    <row r="63" ht="12.75">
      <c r="I63" s="285">
        <f>'[9]ž glavni 32'!W29</f>
      </c>
    </row>
    <row r="64" ht="12.75">
      <c r="I64" s="285">
        <f>'[9]ž glavni 32'!W30</f>
      </c>
    </row>
    <row r="65" ht="12.75">
      <c r="I65" s="285">
        <f>'[9]ž glavni 32'!W31</f>
      </c>
    </row>
    <row r="66" ht="12.75">
      <c r="I66" s="285">
        <f>'[9]ž glavni 32'!W32</f>
      </c>
    </row>
    <row r="67" ht="12.75">
      <c r="I67" s="285">
        <f>'[9]ž glavni 32'!W33</f>
      </c>
    </row>
    <row r="68" ht="12.75">
      <c r="I68" s="285">
        <f>'[9]ž glavni 32'!W34</f>
      </c>
    </row>
    <row r="69" ht="12.75">
      <c r="I69" s="285">
        <f>'[9]ž glavni 32'!W35</f>
      </c>
    </row>
    <row r="70" ht="12.75">
      <c r="I70" s="285">
        <f>'[9]ž glavni 32'!W36</f>
      </c>
    </row>
    <row r="71" ht="12.75">
      <c r="I71" s="285">
        <f>'[9]ž glavni 32'!W37</f>
      </c>
    </row>
    <row r="72" ht="13.5" thickBot="1">
      <c r="I72" s="307">
        <f>'[9]ž glavni 32'!W38</f>
      </c>
    </row>
    <row r="73" ht="12.75">
      <c r="I73" s="285"/>
    </row>
    <row r="74" ht="12.75">
      <c r="I74" s="285"/>
    </row>
    <row r="75" ht="12.75">
      <c r="I75" s="285">
        <f>'[9]m kvalifikacije 32'!W7</f>
      </c>
    </row>
    <row r="76" ht="12.75">
      <c r="I76" s="285">
        <f>'[9]m kvalifikacije 32'!W8</f>
      </c>
    </row>
    <row r="77" ht="12.75">
      <c r="I77" s="285">
        <f>'[9]m kvalifikacije 32'!W9</f>
      </c>
    </row>
    <row r="78" ht="12.75">
      <c r="I78" s="308">
        <f>'[9]m kvalifikacije 32'!W10</f>
      </c>
    </row>
    <row r="79" ht="12.75">
      <c r="I79" s="308">
        <f>'[9]m kvalifikacije 32'!W11</f>
      </c>
    </row>
    <row r="80" ht="12.75">
      <c r="I80" s="308">
        <f>'[9]m kvalifikacije 32'!W12</f>
      </c>
    </row>
    <row r="81" ht="12.75">
      <c r="I81" s="308">
        <f>'[9]m kvalifikacije 32'!W13</f>
      </c>
    </row>
    <row r="82" ht="12.75">
      <c r="I82" s="308">
        <f>'[9]m kvalifikacije 32'!W14</f>
      </c>
    </row>
    <row r="83" ht="12.75">
      <c r="I83" s="308">
        <f>'[9]m kvalifikacije 32'!W15</f>
      </c>
    </row>
    <row r="84" ht="12.75">
      <c r="I84" s="308">
        <f>'[9]m kvalifikacije 32'!W16</f>
      </c>
    </row>
    <row r="85" ht="12.75">
      <c r="I85" s="308">
        <f>'[9]m kvalifikacije 32'!W17</f>
      </c>
    </row>
    <row r="86" ht="12.75">
      <c r="I86" s="308">
        <f>'[9]m kvalifikacije 32'!W18</f>
      </c>
    </row>
    <row r="87" ht="12.75">
      <c r="I87" s="308">
        <f>'[9]m kvalifikacije 32'!W19</f>
      </c>
    </row>
    <row r="88" ht="12.75">
      <c r="I88" s="308">
        <f>'[9]m kvalifikacije 32'!W20</f>
      </c>
    </row>
    <row r="89" ht="12.75">
      <c r="I89" s="308">
        <f>'[9]m kvalifikacije 32'!W21</f>
      </c>
    </row>
    <row r="90" ht="12.75">
      <c r="I90" s="308">
        <f>'[9]m kvalifikacije 32'!W22</f>
      </c>
    </row>
    <row r="91" ht="12.75">
      <c r="I91" s="308">
        <f>'[9]m kvalifikacije 32'!W23</f>
      </c>
    </row>
    <row r="92" ht="12.75">
      <c r="I92" s="308">
        <f>'[9]m kvalifikacije 32'!W24</f>
      </c>
    </row>
    <row r="93" ht="12.75">
      <c r="I93" s="308">
        <f>'[9]m kvalifikacije 32'!W25</f>
      </c>
    </row>
    <row r="94" ht="12.75">
      <c r="I94" s="308">
        <f>'[9]m kvalifikacije 32'!W26</f>
      </c>
    </row>
    <row r="95" ht="12.75">
      <c r="I95" s="308">
        <f>'[9]m kvalifikacije 32'!W27</f>
      </c>
    </row>
    <row r="96" ht="12.75">
      <c r="I96" s="308">
        <f>'[9]m kvalifikacije 32'!W28</f>
      </c>
    </row>
    <row r="97" ht="12.75">
      <c r="I97" s="308">
        <f>'[9]m kvalifikacije 32'!W29</f>
      </c>
    </row>
    <row r="98" ht="12.75">
      <c r="I98" s="308">
        <f>'[9]m kvalifikacije 32'!W30</f>
      </c>
    </row>
    <row r="99" ht="12.75">
      <c r="I99" s="308">
        <f>'[9]m kvalifikacije 32'!W31</f>
      </c>
    </row>
    <row r="100" ht="12.75">
      <c r="I100" s="308">
        <f>'[9]m kvalifikacije 32'!W32</f>
      </c>
    </row>
    <row r="101" ht="12.75">
      <c r="I101" s="308">
        <f>'[9]m kvalifikacije 32'!W33</f>
      </c>
    </row>
    <row r="102" ht="12.75">
      <c r="I102" s="308">
        <f>'[9]m kvalifikacije 32'!W34</f>
      </c>
    </row>
    <row r="103" ht="12.75">
      <c r="I103" s="308">
        <f>'[9]m kvalifikacije 32'!W35</f>
      </c>
    </row>
    <row r="104" ht="12.75">
      <c r="I104" s="308">
        <f>'[9]m kvalifikacije 32'!W36</f>
      </c>
    </row>
    <row r="105" ht="12.75">
      <c r="I105" s="308">
        <f>'[9]m kvalifikacije 32'!W37</f>
      </c>
    </row>
    <row r="106" ht="12.75">
      <c r="I106" s="308"/>
    </row>
    <row r="107" ht="12.75">
      <c r="I107" s="308"/>
    </row>
    <row r="108" ht="12.75">
      <c r="I108" s="308">
        <f>'[9]ž kvalifikacije 32'!W7</f>
      </c>
    </row>
    <row r="109" ht="12.75">
      <c r="I109" s="308">
        <f>'[9]ž kvalifikacije 32'!W8</f>
      </c>
    </row>
    <row r="110" ht="12.75">
      <c r="I110" s="308">
        <f>'[9]ž kvalifikacije 32'!W9</f>
      </c>
    </row>
    <row r="111" ht="12.75">
      <c r="I111" s="308">
        <f>'[9]ž kvalifikacije 32'!W10</f>
      </c>
    </row>
    <row r="112" ht="12.75">
      <c r="I112" s="308">
        <f>'[9]ž kvalifikacije 32'!W11</f>
      </c>
    </row>
    <row r="113" ht="12.75">
      <c r="I113" s="308">
        <f>'[9]ž kvalifikacije 32'!W12</f>
      </c>
    </row>
    <row r="114" ht="12.75">
      <c r="I114" s="308">
        <f>'[9]ž kvalifikacije 32'!W13</f>
      </c>
    </row>
    <row r="115" ht="12.75">
      <c r="I115" s="308">
        <f>'[9]ž kvalifikacije 32'!W14</f>
      </c>
    </row>
    <row r="116" ht="12.75">
      <c r="I116" s="308">
        <f>'[9]ž kvalifikacije 32'!W15</f>
      </c>
    </row>
    <row r="117" ht="12.75">
      <c r="I117" s="308">
        <f>'[9]ž kvalifikacije 32'!W16</f>
      </c>
    </row>
    <row r="118" ht="12.75">
      <c r="I118" s="308">
        <f>'[9]ž kvalifikacije 32'!W17</f>
      </c>
    </row>
    <row r="119" ht="12.75">
      <c r="I119" s="308">
        <f>'[9]ž kvalifikacije 32'!W18</f>
      </c>
    </row>
    <row r="120" ht="12.75">
      <c r="I120" s="308">
        <f>'[9]ž kvalifikacije 32'!W19</f>
      </c>
    </row>
    <row r="121" ht="12.75">
      <c r="I121" s="308">
        <f>'[9]ž kvalifikacije 32'!W20</f>
      </c>
    </row>
    <row r="122" ht="12.75">
      <c r="I122" s="308">
        <f>'[9]ž kvalifikacije 32'!W21</f>
      </c>
    </row>
    <row r="123" ht="12.75">
      <c r="I123" s="308">
        <f>'[9]ž kvalifikacije 32'!W22</f>
      </c>
    </row>
    <row r="124" ht="12.75">
      <c r="I124" s="308">
        <f>'[9]ž kvalifikacije 32'!W23</f>
      </c>
    </row>
    <row r="125" ht="12.75">
      <c r="I125" s="308">
        <f>'[9]ž kvalifikacije 32'!W24</f>
      </c>
    </row>
    <row r="126" ht="12.75">
      <c r="I126" s="308">
        <f>'[9]ž kvalifikacije 32'!W25</f>
      </c>
    </row>
    <row r="127" ht="12.75">
      <c r="I127" s="308">
        <f>'[9]ž kvalifikacije 32'!W26</f>
      </c>
    </row>
    <row r="128" ht="12.75">
      <c r="I128" s="308">
        <f>'[9]ž kvalifikacije 32'!W27</f>
      </c>
    </row>
    <row r="129" ht="12.75">
      <c r="I129" s="308">
        <f>'[9]ž kvalifikacije 32'!W28</f>
      </c>
    </row>
    <row r="130" ht="12.75">
      <c r="I130" s="308">
        <f>'[9]ž kvalifikacije 32'!W29</f>
      </c>
    </row>
    <row r="131" ht="12.75">
      <c r="I131" s="308">
        <f>'[9]ž kvalifikacije 32'!W30</f>
      </c>
    </row>
    <row r="132" ht="12.75">
      <c r="I132" s="308">
        <f>'[9]ž kvalifikacije 32'!W31</f>
      </c>
    </row>
    <row r="133" ht="12.75">
      <c r="I133" s="308">
        <f>'[9]ž kvalifikacije 32'!W32</f>
      </c>
    </row>
    <row r="134" ht="12.75">
      <c r="I134" s="308">
        <f>'[9]ž kvalifikacije 32'!W33</f>
      </c>
    </row>
    <row r="135" ht="12.75">
      <c r="I135" s="308">
        <f>'[9]ž kvalifikacije 32'!W34</f>
      </c>
    </row>
    <row r="136" ht="12.75">
      <c r="I136" s="308">
        <f>'[9]ž kvalifikacije 32'!W35</f>
      </c>
    </row>
    <row r="137" ht="12.75">
      <c r="I137" s="308">
        <f>'[9]ž kvalifikacije 32'!W36</f>
      </c>
    </row>
    <row r="138" ht="12.75">
      <c r="I138" s="308">
        <f>'[9]ž kvalifikacije 32'!W37</f>
      </c>
    </row>
    <row r="139" ht="12.75">
      <c r="I139" s="308">
        <f>'[9]ž kvalifikacije 32'!W38</f>
      </c>
    </row>
    <row r="140" ht="12.75">
      <c r="I140" s="309">
        <f>'[9]ž kvalifikacije 32'!W39</f>
        <v>0</v>
      </c>
    </row>
    <row r="141" ht="12.75">
      <c r="I141" s="254"/>
    </row>
    <row r="142" ht="12.75">
      <c r="I142" s="254"/>
    </row>
    <row r="143" ht="12.75">
      <c r="I143" s="254"/>
    </row>
    <row r="144" ht="12.75">
      <c r="I144" s="254"/>
    </row>
    <row r="145" ht="12.75">
      <c r="I145" s="254"/>
    </row>
    <row r="146" ht="12.75">
      <c r="I146" s="254"/>
    </row>
    <row r="147" ht="12.75">
      <c r="I147" s="254"/>
    </row>
    <row r="148" ht="12.75">
      <c r="I148" s="254"/>
    </row>
    <row r="149" ht="12.75">
      <c r="I149" s="254"/>
    </row>
    <row r="150" ht="12.75">
      <c r="I150" s="254"/>
    </row>
    <row r="151" ht="12.75">
      <c r="I151" s="310">
        <f>'[9]ž kvalifikacije 32'!W50</f>
      </c>
    </row>
    <row r="152" ht="12.75">
      <c r="I152" s="310">
        <f>'[9]ž kvalifikacije 32'!W51</f>
      </c>
    </row>
    <row r="153" ht="12.75">
      <c r="I153" s="310">
        <f>'[9]ž kvalifikacije 32'!W52</f>
      </c>
    </row>
    <row r="154" ht="12.75">
      <c r="I154" s="310">
        <f>'[9]ž kvalifikacije 32'!W53</f>
      </c>
    </row>
    <row r="155" ht="12.75">
      <c r="I155" s="310">
        <f>'[9]ž kvalifikacije 32'!W54</f>
      </c>
    </row>
    <row r="156" ht="12.75">
      <c r="I156" s="310">
        <f>'[9]ž kvalifikacije 32'!W55</f>
      </c>
    </row>
    <row r="157" ht="12.75">
      <c r="I157" s="310">
        <f>'[9]ž kvalifikacije 32'!W56</f>
      </c>
    </row>
    <row r="158" ht="12.75">
      <c r="I158" s="310">
        <f>'[9]ž kvalifikacije 32'!W57</f>
      </c>
    </row>
    <row r="159" ht="12.75">
      <c r="I159" s="310">
        <f>'[9]ž kvalifikacije 32'!W58</f>
      </c>
    </row>
    <row r="160" ht="12.75">
      <c r="I160" s="310">
        <f>'[9]ž kvalifikacije 32'!W59</f>
      </c>
    </row>
    <row r="161" ht="12.75">
      <c r="I161" s="310">
        <f>'[9]ž kvalifikacije 32'!W60</f>
      </c>
    </row>
    <row r="162" ht="12.75">
      <c r="I162" s="310">
        <f>'[9]ž kvalifikacije 32'!W61</f>
      </c>
    </row>
  </sheetData>
  <sheetProtection/>
  <mergeCells count="4">
    <mergeCell ref="D2:E2"/>
    <mergeCell ref="D3:E3"/>
    <mergeCell ref="E50:E51"/>
    <mergeCell ref="B51:C51"/>
  </mergeCells>
  <dataValidations count="1">
    <dataValidation type="list" allowBlank="1" showInputMessage="1" sqref="E22 B8:G8 D12 B38:G38 C24 B22 C26:D26 F19:G19 G22 F33 G24 F31 G26 B36 B40:G40 C47:G47 C45:G45 B43:G43 F36:G36 B33:C33 F10:G10 F12:G12 B17:G17 B15:G15 B19:D19">
      <formula1>$I$7:$I$77</formula1>
    </dataValidation>
  </dataValidations>
  <printOptions horizontalCentered="1"/>
  <pageMargins left="0.35" right="0.35" top="0.39" bottom="0.39" header="0" footer="0"/>
  <pageSetup fitToHeight="1" fitToWidth="1" horizontalDpi="600" verticalDpi="600" orientation="landscape" paperSize="9" scale="85" r:id="rId4"/>
  <drawing r:id="rId3"/>
  <legacyDrawing r:id="rId2"/>
</worksheet>
</file>

<file path=xl/worksheets/sheet10.xml><?xml version="1.0" encoding="utf-8"?>
<worksheet xmlns="http://schemas.openxmlformats.org/spreadsheetml/2006/main" xmlns:r="http://schemas.openxmlformats.org/officeDocument/2006/relationships">
  <dimension ref="A1:IU208"/>
  <sheetViews>
    <sheetView showGridLines="0" showZeros="0" zoomScale="50" zoomScaleNormal="50" zoomScalePageLayoutView="0" workbookViewId="0" topLeftCell="A16">
      <selection activeCell="H22" sqref="H22"/>
    </sheetView>
  </sheetViews>
  <sheetFormatPr defaultColWidth="15.28125" defaultRowHeight="15"/>
  <cols>
    <col min="1" max="1" width="10.421875" style="230" customWidth="1"/>
    <col min="2" max="2" width="5.57421875" style="230" customWidth="1"/>
    <col min="3" max="3" width="18.8515625" style="230" customWidth="1"/>
    <col min="4" max="4" width="46.421875" style="230" customWidth="1"/>
    <col min="5" max="5" width="31.7109375" style="230" customWidth="1"/>
    <col min="6" max="6" width="19.28125" style="230" customWidth="1"/>
    <col min="7" max="11" width="18.57421875" style="230" customWidth="1"/>
    <col min="12" max="12" width="18.8515625" style="230" customWidth="1"/>
    <col min="13" max="13" width="4.140625" style="231" customWidth="1"/>
    <col min="14" max="14" width="14.57421875" style="166" customWidth="1"/>
    <col min="15" max="15" width="11.140625" style="220" hidden="1" customWidth="1"/>
    <col min="16" max="16" width="24.8515625" style="220" hidden="1" customWidth="1"/>
    <col min="17" max="17" width="18.8515625" style="220" hidden="1" customWidth="1"/>
    <col min="18" max="24" width="14.57421875" style="220" hidden="1" customWidth="1"/>
    <col min="25" max="25" width="24.421875" style="220" hidden="1" customWidth="1"/>
    <col min="26" max="26" width="20.421875" style="220" hidden="1" customWidth="1"/>
    <col min="27" max="32" width="15.28125" style="220" hidden="1" customWidth="1"/>
    <col min="33" max="204" width="15.28125" style="166" customWidth="1"/>
    <col min="205" max="205" width="3.140625" style="166" customWidth="1"/>
    <col min="206" max="16384" width="15.28125" style="166" customWidth="1"/>
  </cols>
  <sheetData>
    <row r="1" spans="1:255" ht="45.75" customHeight="1">
      <c r="A1" s="162"/>
      <c r="B1" s="162"/>
      <c r="C1" s="162"/>
      <c r="D1" s="162"/>
      <c r="E1" s="162"/>
      <c r="F1" s="162"/>
      <c r="G1" s="162"/>
      <c r="H1" s="374" t="s">
        <v>44</v>
      </c>
      <c r="I1" s="374"/>
      <c r="J1" s="374"/>
      <c r="K1" s="374"/>
      <c r="L1" s="374"/>
      <c r="M1" s="163"/>
      <c r="N1" s="164"/>
      <c r="O1" s="165"/>
      <c r="P1" s="165"/>
      <c r="Q1" s="165"/>
      <c r="R1" s="165"/>
      <c r="S1" s="165"/>
      <c r="T1" s="165"/>
      <c r="U1" s="165"/>
      <c r="V1" s="165"/>
      <c r="W1" s="165"/>
      <c r="X1" s="165"/>
      <c r="Y1" s="165"/>
      <c r="Z1" s="165"/>
      <c r="AA1" s="165"/>
      <c r="AB1" s="165"/>
      <c r="AC1" s="165"/>
      <c r="AD1" s="165"/>
      <c r="AE1" s="165"/>
      <c r="AF1" s="165"/>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row>
    <row r="2" spans="1:255" ht="49.5" customHeight="1">
      <c r="A2" s="162"/>
      <c r="B2" s="162"/>
      <c r="C2" s="162"/>
      <c r="D2" s="162"/>
      <c r="E2" s="162"/>
      <c r="F2" s="162"/>
      <c r="G2" s="162"/>
      <c r="H2" s="375"/>
      <c r="I2" s="167" t="s">
        <v>45</v>
      </c>
      <c r="J2" s="167"/>
      <c r="K2" s="168"/>
      <c r="L2" s="169"/>
      <c r="M2" s="163"/>
      <c r="N2" s="164"/>
      <c r="O2" s="170">
        <f>'[5]vnos podatkov'!$A$6</f>
        <v>0</v>
      </c>
      <c r="P2" s="171"/>
      <c r="Q2" s="171"/>
      <c r="R2" s="165"/>
      <c r="S2" s="165"/>
      <c r="T2" s="165"/>
      <c r="U2" s="165"/>
      <c r="V2" s="165"/>
      <c r="W2" s="165"/>
      <c r="X2" s="165"/>
      <c r="Y2" s="165"/>
      <c r="Z2" s="165"/>
      <c r="AA2" s="165"/>
      <c r="AB2" s="165"/>
      <c r="AC2" s="165"/>
      <c r="AD2" s="165"/>
      <c r="AE2" s="165"/>
      <c r="AF2" s="165"/>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row>
    <row r="3" spans="1:255" ht="49.5" customHeight="1">
      <c r="A3" s="162"/>
      <c r="B3" s="162"/>
      <c r="C3" s="162"/>
      <c r="D3" s="162"/>
      <c r="E3" s="162"/>
      <c r="F3" s="162"/>
      <c r="G3" s="162"/>
      <c r="H3" s="375"/>
      <c r="I3" s="172" t="s">
        <v>46</v>
      </c>
      <c r="J3" s="172"/>
      <c r="K3" s="173">
        <f>'[5]vnos podatkov'!$A$8</f>
        <v>0</v>
      </c>
      <c r="L3" s="168">
        <f>'[5]vnos podatkov'!$B$8</f>
        <v>0</v>
      </c>
      <c r="M3" s="163"/>
      <c r="N3" s="164"/>
      <c r="O3" s="174">
        <f>'[5]vnos podatkov'!$A$8</f>
        <v>0</v>
      </c>
      <c r="P3" s="174">
        <f>'[5]vnos podatkov'!$B$8</f>
        <v>0</v>
      </c>
      <c r="Q3" s="174">
        <f>'[5]vnos podatkov'!$A$10</f>
        <v>0</v>
      </c>
      <c r="R3" s="165"/>
      <c r="S3" s="165"/>
      <c r="T3" s="165"/>
      <c r="U3" s="165"/>
      <c r="V3" s="165"/>
      <c r="W3" s="165"/>
      <c r="X3" s="165"/>
      <c r="Y3" s="165"/>
      <c r="Z3" s="165"/>
      <c r="AA3" s="165"/>
      <c r="AB3" s="165"/>
      <c r="AC3" s="165"/>
      <c r="AD3" s="165"/>
      <c r="AE3" s="165"/>
      <c r="AF3" s="165"/>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row>
    <row r="4" spans="1:255" ht="49.5" customHeight="1">
      <c r="A4" s="162"/>
      <c r="B4" s="162"/>
      <c r="C4" s="365" t="s">
        <v>47</v>
      </c>
      <c r="D4" s="365"/>
      <c r="E4" s="366" t="s">
        <v>67</v>
      </c>
      <c r="F4" s="366">
        <f>'[5]vnos podatkov'!$C$10</f>
        <v>0</v>
      </c>
      <c r="G4" s="367">
        <f>'[5]vnos podatkov'!$C$10</f>
        <v>0</v>
      </c>
      <c r="H4" s="367">
        <f>'[5]vnos podatkov'!$C$10</f>
        <v>0</v>
      </c>
      <c r="I4" s="175" t="s">
        <v>48</v>
      </c>
      <c r="J4" s="176"/>
      <c r="K4" s="177">
        <f>'[5]vnos podatkov'!$A$10</f>
        <v>0</v>
      </c>
      <c r="L4" s="178"/>
      <c r="M4" s="163"/>
      <c r="N4" s="164"/>
      <c r="O4" s="165"/>
      <c r="P4" s="165"/>
      <c r="Q4" s="165"/>
      <c r="R4" s="165"/>
      <c r="S4" s="165"/>
      <c r="T4" s="165"/>
      <c r="U4" s="165"/>
      <c r="V4" s="165"/>
      <c r="W4" s="165"/>
      <c r="X4" s="165"/>
      <c r="Y4" s="165"/>
      <c r="Z4" s="165"/>
      <c r="AA4" s="165"/>
      <c r="AB4" s="165"/>
      <c r="AC4" s="165"/>
      <c r="AD4" s="165"/>
      <c r="AE4" s="165"/>
      <c r="AF4" s="165"/>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row>
    <row r="5" spans="1:255" ht="49.5" customHeight="1">
      <c r="A5" s="162"/>
      <c r="B5" s="162"/>
      <c r="C5" s="365" t="s">
        <v>49</v>
      </c>
      <c r="D5" s="365"/>
      <c r="E5" s="366" t="s">
        <v>189</v>
      </c>
      <c r="F5" s="366"/>
      <c r="G5" s="367"/>
      <c r="H5" s="367"/>
      <c r="I5" s="368" t="s">
        <v>50</v>
      </c>
      <c r="J5" s="368"/>
      <c r="K5" s="177">
        <v>6</v>
      </c>
      <c r="L5" s="169"/>
      <c r="M5" s="163"/>
      <c r="N5" s="164"/>
      <c r="O5" s="165"/>
      <c r="P5" s="165"/>
      <c r="Q5" s="165"/>
      <c r="R5" s="165"/>
      <c r="S5" s="165"/>
      <c r="T5" s="165"/>
      <c r="U5" s="165"/>
      <c r="V5" s="165"/>
      <c r="W5" s="165"/>
      <c r="X5" s="165"/>
      <c r="Y5" s="165"/>
      <c r="Z5" s="165"/>
      <c r="AA5" s="165"/>
      <c r="AB5" s="165"/>
      <c r="AC5" s="165"/>
      <c r="AD5" s="165"/>
      <c r="AE5" s="165"/>
      <c r="AF5" s="165"/>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row>
    <row r="6" spans="1:255" s="184" customFormat="1" ht="90" customHeight="1">
      <c r="A6" s="162"/>
      <c r="B6" s="162"/>
      <c r="C6" s="179" t="s">
        <v>190</v>
      </c>
      <c r="D6" s="179"/>
      <c r="E6" s="180"/>
      <c r="F6" s="181"/>
      <c r="G6" s="369"/>
      <c r="H6" s="369"/>
      <c r="I6" s="369"/>
      <c r="J6" s="369"/>
      <c r="K6" s="370" t="s">
        <v>51</v>
      </c>
      <c r="L6" s="370" t="s">
        <v>52</v>
      </c>
      <c r="M6" s="163"/>
      <c r="N6" s="182"/>
      <c r="O6" s="371" t="s">
        <v>53</v>
      </c>
      <c r="P6" s="372"/>
      <c r="Q6" s="372"/>
      <c r="R6" s="372"/>
      <c r="S6" s="373"/>
      <c r="T6" s="183"/>
      <c r="U6" s="174"/>
      <c r="V6" s="174"/>
      <c r="W6" s="174"/>
      <c r="X6" s="174"/>
      <c r="Y6" s="174"/>
      <c r="Z6" s="174"/>
      <c r="AA6" s="174"/>
      <c r="AB6" s="174"/>
      <c r="AC6" s="174"/>
      <c r="AD6" s="174"/>
      <c r="AE6" s="174"/>
      <c r="AF6" s="174"/>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row>
    <row r="7" spans="1:255" s="192" customFormat="1" ht="40.5" customHeight="1">
      <c r="A7" s="162"/>
      <c r="B7" s="162"/>
      <c r="C7" s="185" t="s">
        <v>19</v>
      </c>
      <c r="D7" s="186" t="s">
        <v>21</v>
      </c>
      <c r="E7" s="186" t="s">
        <v>22</v>
      </c>
      <c r="F7" s="186" t="s">
        <v>13</v>
      </c>
      <c r="G7" s="369"/>
      <c r="H7" s="369"/>
      <c r="I7" s="369"/>
      <c r="J7" s="369"/>
      <c r="K7" s="370"/>
      <c r="L7" s="370"/>
      <c r="M7" s="163"/>
      <c r="N7" s="188"/>
      <c r="O7" s="189" t="s">
        <v>19</v>
      </c>
      <c r="P7" s="189" t="s">
        <v>21</v>
      </c>
      <c r="Q7" s="189" t="s">
        <v>22</v>
      </c>
      <c r="R7" s="189" t="s">
        <v>13</v>
      </c>
      <c r="S7" s="190"/>
      <c r="T7" s="190"/>
      <c r="U7" s="190"/>
      <c r="V7" s="190"/>
      <c r="W7" s="189"/>
      <c r="X7" s="189" t="s">
        <v>19</v>
      </c>
      <c r="Y7" s="189" t="s">
        <v>21</v>
      </c>
      <c r="Z7" s="189" t="s">
        <v>22</v>
      </c>
      <c r="AA7" s="189" t="s">
        <v>13</v>
      </c>
      <c r="AB7" s="189"/>
      <c r="AC7" s="189"/>
      <c r="AD7" s="189"/>
      <c r="AE7" s="189"/>
      <c r="AF7" s="191" t="s">
        <v>27</v>
      </c>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row>
    <row r="8" spans="1:255" ht="72" customHeight="1">
      <c r="A8" s="193">
        <v>1</v>
      </c>
      <c r="B8" s="194">
        <v>1</v>
      </c>
      <c r="C8" s="195">
        <f>UPPER(IF($A8="","",VLOOKUP($A8,'[5]m round robin žrebna lista'!$A$7:$R$128,2)))</f>
      </c>
      <c r="D8" s="196" t="s">
        <v>191</v>
      </c>
      <c r="E8" s="196" t="s">
        <v>192</v>
      </c>
      <c r="F8" s="244"/>
      <c r="G8" s="198"/>
      <c r="H8" s="246" t="s">
        <v>372</v>
      </c>
      <c r="I8" s="246" t="s">
        <v>406</v>
      </c>
      <c r="J8" s="199"/>
      <c r="K8" s="200">
        <v>2</v>
      </c>
      <c r="L8" s="200">
        <v>1</v>
      </c>
      <c r="M8" s="201">
        <f>IF($A8="","",VLOOKUP($A8,'[5]m round robin žrebna lista'!$A$7:$R$128,14))</f>
        <v>0</v>
      </c>
      <c r="N8" s="165"/>
      <c r="O8" s="202">
        <f>UPPER(IF($A8="","",VLOOKUP($A8,'[5]m round robin žrebna lista'!$A$7:$R$128,2)))</f>
      </c>
      <c r="P8" s="202">
        <f>UPPER(IF($A8="","",VLOOKUP($A8,'[5]m round robin žrebna lista'!$A$7:$R$128,3)))</f>
      </c>
      <c r="Q8" s="202">
        <f>PROPER(IF($A8="","",VLOOKUP($A8,'[5]m round robin žrebna lista'!$A$7:$R$128,4)))</f>
      </c>
      <c r="R8" s="202">
        <f>UPPER(IF($A8="","",VLOOKUP($A8,'[5]m round robin žrebna lista'!$A$7:$R$128,5)))</f>
      </c>
      <c r="S8" s="203"/>
      <c r="T8" s="204"/>
      <c r="U8" s="204"/>
      <c r="V8" s="204"/>
      <c r="W8" s="171"/>
      <c r="X8" s="202">
        <f>UPPER(IF($A8="","",VLOOKUP($A8,'[5]m round robin žrebna lista'!$A$7:$R$128,2)))</f>
      </c>
      <c r="Y8" s="202">
        <f>UPPER(IF($A8="","",VLOOKUP($A8,'[5]m round robin žrebna lista'!$A$7:$R$128,3)))</f>
      </c>
      <c r="Z8" s="202">
        <f>PROPER(IF($A8="","",VLOOKUP($A8,'[5]m round robin žrebna lista'!$A$7:$R$128,4)))</f>
      </c>
      <c r="AA8" s="202">
        <f>UPPER(IF($A8="","",VLOOKUP($A8,'[5]m round robin žrebna lista'!$A$7:$R$128,5)))</f>
      </c>
      <c r="AB8" s="203"/>
      <c r="AC8" s="205">
        <f>IF(T8="","",IF(T8="1bb","1bb",IF(T8="2bb","2bb",IF(T8=1,$M9,0))))</f>
      </c>
      <c r="AD8" s="205">
        <f>IF(U8="","",IF(U8="1bb","1bb",IF(U8="3bb","3bb",IF(U8=1,$M10,0))))</f>
      </c>
      <c r="AE8" s="205">
        <f>IF(V8="","",IF(V8="1bb","1bb",IF(V8="4bb","4bb",IF(V8=1,$M11,0))))</f>
      </c>
      <c r="AF8" s="206">
        <f>SUM(AC8:AE8)</f>
        <v>0</v>
      </c>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row>
    <row r="9" spans="1:255" ht="72" customHeight="1">
      <c r="A9" s="193">
        <v>2</v>
      </c>
      <c r="B9" s="194">
        <v>2</v>
      </c>
      <c r="C9" s="195">
        <f>UPPER(IF($A9="","",VLOOKUP($A9,'[5]m round robin žrebna lista'!$A$7:$R$128,2)))</f>
      </c>
      <c r="D9" s="196" t="s">
        <v>197</v>
      </c>
      <c r="E9" s="196" t="s">
        <v>187</v>
      </c>
      <c r="F9" s="244"/>
      <c r="G9" s="246" t="s">
        <v>373</v>
      </c>
      <c r="H9" s="198"/>
      <c r="I9" s="246" t="s">
        <v>303</v>
      </c>
      <c r="J9" s="199"/>
      <c r="K9" s="236" t="s">
        <v>38</v>
      </c>
      <c r="L9" s="200">
        <v>2</v>
      </c>
      <c r="M9" s="201">
        <f>IF($A9="","",VLOOKUP($A9,'[5]m round robin žrebna lista'!$A$7:$R$128,14))</f>
        <v>0</v>
      </c>
      <c r="N9" s="165"/>
      <c r="O9" s="202">
        <f>UPPER(IF($A9="","",VLOOKUP($A9,'[5]m round robin žrebna lista'!$A$7:$R$128,2)))</f>
      </c>
      <c r="P9" s="202">
        <f>UPPER(IF($A9="","",VLOOKUP($A9,'[5]m round robin žrebna lista'!$A$7:$R$128,3)))</f>
      </c>
      <c r="Q9" s="202">
        <f>PROPER(IF($A9="","",VLOOKUP($A9,'[5]m round robin žrebna lista'!$A$7:$R$128,4)))</f>
      </c>
      <c r="R9" s="202">
        <f>UPPER(IF($A9="","",VLOOKUP($A9,'[5]m round robin žrebna lista'!$A$7:$R$128,5)))</f>
      </c>
      <c r="S9" s="204"/>
      <c r="T9" s="203"/>
      <c r="U9" s="204"/>
      <c r="V9" s="204"/>
      <c r="W9" s="171"/>
      <c r="X9" s="202">
        <f>UPPER(IF($A9="","",VLOOKUP($A9,'[5]m round robin žrebna lista'!$A$7:$R$128,2)))</f>
      </c>
      <c r="Y9" s="202">
        <f>UPPER(IF($A9="","",VLOOKUP($A9,'[5]m round robin žrebna lista'!$A$7:$R$128,3)))</f>
      </c>
      <c r="Z9" s="202">
        <f>PROPER(IF($A9="","",VLOOKUP($A9,'[5]m round robin žrebna lista'!$A$7:$R$128,4)))</f>
      </c>
      <c r="AA9" s="202">
        <f>UPPER(IF($A9="","",VLOOKUP($A9,'[5]m round robin žrebna lista'!$A$7:$R$128,5)))</f>
      </c>
      <c r="AB9" s="205">
        <f>IF(S9="","",IF(S9="1bb","1bb",IF(S9="2bb","2bb",IF(S9=1,0,M8))))</f>
      </c>
      <c r="AC9" s="203"/>
      <c r="AD9" s="205">
        <f>IF(U9="","",IF(U9="2bb","2bb",IF(U9="3bb","3bb",IF(U9=2,M10,0))))</f>
      </c>
      <c r="AE9" s="205">
        <f>IF(V9="","",IF(V9="2bb","2bb",IF(V9="4bb","4bb",IF(V9=2,M11,0))))</f>
      </c>
      <c r="AF9" s="206">
        <f>SUM(AB9:AE9)</f>
        <v>0</v>
      </c>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row>
    <row r="10" spans="1:255" ht="72" customHeight="1">
      <c r="A10" s="193">
        <v>3</v>
      </c>
      <c r="B10" s="207">
        <v>3</v>
      </c>
      <c r="C10" s="195">
        <f>UPPER(IF($A10="","",VLOOKUP($A10,'[5]m round robin žrebna lista'!$A$7:$R$128,2)))</f>
      </c>
      <c r="D10" s="196" t="s">
        <v>157</v>
      </c>
      <c r="E10" s="196" t="s">
        <v>200</v>
      </c>
      <c r="F10" s="244"/>
      <c r="G10" s="246" t="s">
        <v>407</v>
      </c>
      <c r="H10" s="246" t="s">
        <v>304</v>
      </c>
      <c r="I10" s="198"/>
      <c r="J10" s="199"/>
      <c r="K10" s="200" t="s">
        <v>400</v>
      </c>
      <c r="L10" s="200">
        <v>3</v>
      </c>
      <c r="M10" s="201">
        <f>IF($A10="","",VLOOKUP($A10,'[5]m round robin žrebna lista'!$A$7:$R$128,14))</f>
        <v>0</v>
      </c>
      <c r="N10" s="165"/>
      <c r="O10" s="202">
        <f>UPPER(IF($A10="","",VLOOKUP($A10,'[5]m round robin žrebna lista'!$A$7:$R$128,2)))</f>
      </c>
      <c r="P10" s="202">
        <f>UPPER(IF($A10="","",VLOOKUP($A10,'[5]m round robin žrebna lista'!$A$7:$R$128,3)))</f>
      </c>
      <c r="Q10" s="202">
        <f>PROPER(IF($A10="","",VLOOKUP($A10,'[5]m round robin žrebna lista'!$A$7:$R$128,4)))</f>
      </c>
      <c r="R10" s="202">
        <f>UPPER(IF($A10="","",VLOOKUP($A10,'[5]m round robin žrebna lista'!$A$7:$R$128,5)))</f>
      </c>
      <c r="S10" s="204"/>
      <c r="T10" s="204"/>
      <c r="U10" s="203"/>
      <c r="V10" s="204"/>
      <c r="W10" s="171"/>
      <c r="X10" s="202">
        <f>UPPER(IF($A10="","",VLOOKUP($A10,'[5]m round robin žrebna lista'!$A$7:$R$128,2)))</f>
      </c>
      <c r="Y10" s="202">
        <f>UPPER(IF($A10="","",VLOOKUP($A10,'[5]m round robin žrebna lista'!$A$7:$R$128,3)))</f>
      </c>
      <c r="Z10" s="202">
        <f>PROPER(IF($A10="","",VLOOKUP($A10,'[5]m round robin žrebna lista'!$A$7:$R$128,4)))</f>
      </c>
      <c r="AA10" s="202">
        <f>UPPER(IF($A10="","",VLOOKUP($A10,'[5]m round robin žrebna lista'!$A$7:$R$128,5)))</f>
      </c>
      <c r="AB10" s="205">
        <f>IF(S10="","",IF(S10="1bb","1bb",IF(S10="3bb","3bb",IF(S10=1,0,M8))))</f>
      </c>
      <c r="AC10" s="205">
        <f>IF(T10="","",IF(T10="2bb","2bb",IF(T10="3bb","3bb",IF(T10=2,0,M9))))</f>
      </c>
      <c r="AD10" s="203"/>
      <c r="AE10" s="205">
        <f>IF(V10="","",IF(V10="3bb","3bb",IF(V10="4bb","4bb",IF(V10=3,M11,0))))</f>
      </c>
      <c r="AF10" s="206">
        <f>SUM(AB10:AE10)</f>
        <v>0</v>
      </c>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row>
    <row r="11" spans="1:255" ht="72" customHeight="1">
      <c r="A11" s="193"/>
      <c r="B11" s="194">
        <v>4</v>
      </c>
      <c r="C11" s="195">
        <f>UPPER(IF($A11="","",VLOOKUP($A11,'[5]m round robin žrebna lista'!$A$7:$R$128,2)))</f>
      </c>
      <c r="D11" s="237"/>
      <c r="E11" s="196"/>
      <c r="F11" s="197"/>
      <c r="G11" s="199"/>
      <c r="H11" s="199"/>
      <c r="I11" s="199"/>
      <c r="J11" s="198"/>
      <c r="K11" s="200"/>
      <c r="L11" s="200"/>
      <c r="M11" s="201">
        <f>IF($A11="","",VLOOKUP($A11,'[5]m round robin žrebna lista'!$A$7:$R$128,14))</f>
      </c>
      <c r="N11" s="165"/>
      <c r="O11" s="202">
        <f>UPPER(IF($A11="","",VLOOKUP($A11,'[5]m round robin žrebna lista'!$A$7:$R$128,2)))</f>
      </c>
      <c r="P11" s="202">
        <f>UPPER(IF($A11="","",VLOOKUP($A11,'[5]m round robin žrebna lista'!$A$7:$R$128,3)))</f>
      </c>
      <c r="Q11" s="202">
        <f>PROPER(IF($A11="","",VLOOKUP($A11,'[5]m round robin žrebna lista'!$A$7:$R$128,4)))</f>
      </c>
      <c r="R11" s="202">
        <f>UPPER(IF($A11="","",VLOOKUP($A11,'[5]m round robin žrebna lista'!$A$7:$R$128,5)))</f>
      </c>
      <c r="S11" s="204"/>
      <c r="T11" s="204"/>
      <c r="U11" s="204"/>
      <c r="V11" s="203"/>
      <c r="W11" s="171"/>
      <c r="X11" s="202">
        <f>UPPER(IF($A11="","",VLOOKUP($A11,'[5]m round robin žrebna lista'!$A$7:$R$128,2)))</f>
      </c>
      <c r="Y11" s="202">
        <f>UPPER(IF($A11="","",VLOOKUP($A11,'[5]m round robin žrebna lista'!$A$7:$R$128,3)))</f>
      </c>
      <c r="Z11" s="202">
        <f>PROPER(IF($A11="","",VLOOKUP($A11,'[5]m round robin žrebna lista'!$A$7:$R$128,4)))</f>
      </c>
      <c r="AA11" s="202">
        <f>UPPER(IF($A11="","",VLOOKUP($A11,'[5]m round robin žrebna lista'!$A$7:$R$128,5)))</f>
      </c>
      <c r="AB11" s="205">
        <f>IF(S11="","",IF(S11="1bb","1bb",IF(S11="4bb","4bb",IF(S11=1,0,M8))))</f>
      </c>
      <c r="AC11" s="205">
        <f>IF(T11="","",IF(T11="2bb","2bb",IF(T11="4bb","4bb",IF(T11=2,0,M9))))</f>
      </c>
      <c r="AD11" s="205">
        <f>IF(U11="","",IF(U11="3bb","3bb",IF(U11="4bb","4bb",IF(U11=3,0,M10))))</f>
      </c>
      <c r="AE11" s="203"/>
      <c r="AF11" s="206">
        <f>SUM(AB11:AE11)</f>
        <v>0</v>
      </c>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row>
    <row r="12" spans="1:255" ht="100.5" customHeight="1">
      <c r="A12" s="208"/>
      <c r="B12" s="208"/>
      <c r="C12" s="179" t="s">
        <v>188</v>
      </c>
      <c r="D12" s="179"/>
      <c r="E12" s="180"/>
      <c r="F12" s="181"/>
      <c r="G12" s="369"/>
      <c r="H12" s="369"/>
      <c r="I12" s="369"/>
      <c r="J12" s="369"/>
      <c r="K12" s="370" t="s">
        <v>51</v>
      </c>
      <c r="L12" s="370" t="s">
        <v>52</v>
      </c>
      <c r="M12" s="163"/>
      <c r="N12" s="164"/>
      <c r="O12" s="165"/>
      <c r="P12" s="165"/>
      <c r="Q12" s="165"/>
      <c r="R12" s="165"/>
      <c r="S12" s="165"/>
      <c r="T12" s="165"/>
      <c r="U12" s="165"/>
      <c r="V12" s="165"/>
      <c r="W12" s="165"/>
      <c r="X12" s="165"/>
      <c r="Y12" s="165"/>
      <c r="Z12" s="165"/>
      <c r="AA12" s="165"/>
      <c r="AB12" s="165"/>
      <c r="AC12" s="165"/>
      <c r="AD12" s="165"/>
      <c r="AE12" s="165"/>
      <c r="AF12" s="165"/>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row>
    <row r="13" spans="1:255" s="192" customFormat="1" ht="40.5" customHeight="1">
      <c r="A13" s="208"/>
      <c r="B13" s="208"/>
      <c r="C13" s="185" t="s">
        <v>19</v>
      </c>
      <c r="D13" s="186" t="s">
        <v>21</v>
      </c>
      <c r="E13" s="209" t="s">
        <v>22</v>
      </c>
      <c r="F13" s="186" t="s">
        <v>13</v>
      </c>
      <c r="G13" s="369"/>
      <c r="H13" s="369"/>
      <c r="I13" s="369"/>
      <c r="J13" s="369"/>
      <c r="K13" s="370"/>
      <c r="L13" s="370"/>
      <c r="M13" s="163"/>
      <c r="N13" s="188"/>
      <c r="O13" s="189" t="s">
        <v>19</v>
      </c>
      <c r="P13" s="189" t="s">
        <v>21</v>
      </c>
      <c r="Q13" s="189" t="s">
        <v>22</v>
      </c>
      <c r="R13" s="189" t="s">
        <v>13</v>
      </c>
      <c r="S13" s="190"/>
      <c r="T13" s="187"/>
      <c r="U13" s="187"/>
      <c r="V13" s="187"/>
      <c r="W13" s="187"/>
      <c r="X13" s="189" t="s">
        <v>19</v>
      </c>
      <c r="Y13" s="189" t="s">
        <v>21</v>
      </c>
      <c r="Z13" s="189" t="s">
        <v>22</v>
      </c>
      <c r="AA13" s="189" t="s">
        <v>13</v>
      </c>
      <c r="AB13" s="189"/>
      <c r="AC13" s="189"/>
      <c r="AD13" s="189"/>
      <c r="AE13" s="189"/>
      <c r="AF13" s="191" t="s">
        <v>27</v>
      </c>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c r="GH13" s="188"/>
      <c r="GI13" s="188"/>
      <c r="GJ13" s="188"/>
      <c r="GK13" s="188"/>
      <c r="GL13" s="188"/>
      <c r="GM13" s="188"/>
      <c r="GN13" s="188"/>
      <c r="GO13" s="188"/>
      <c r="GP13" s="188"/>
      <c r="GQ13" s="188"/>
      <c r="GR13" s="188"/>
      <c r="GS13" s="188"/>
      <c r="GT13" s="188"/>
      <c r="GU13" s="188"/>
      <c r="GV13" s="188"/>
      <c r="GW13" s="188"/>
      <c r="GX13" s="188"/>
      <c r="GY13" s="188"/>
      <c r="GZ13" s="188"/>
      <c r="HA13" s="188"/>
      <c r="HB13" s="188"/>
      <c r="HC13" s="188"/>
      <c r="HD13" s="188"/>
      <c r="HE13" s="188"/>
      <c r="HF13" s="188"/>
      <c r="HG13" s="188"/>
      <c r="HH13" s="188"/>
      <c r="HI13" s="188"/>
      <c r="HJ13" s="188"/>
      <c r="HK13" s="188"/>
      <c r="HL13" s="188"/>
      <c r="HM13" s="188"/>
      <c r="HN13" s="188"/>
      <c r="HO13" s="188"/>
      <c r="HP13" s="188"/>
      <c r="HQ13" s="188"/>
      <c r="HR13" s="188"/>
      <c r="HS13" s="188"/>
      <c r="HT13" s="188"/>
      <c r="HU13" s="188"/>
      <c r="HV13" s="188"/>
      <c r="HW13" s="188"/>
      <c r="HX13" s="188"/>
      <c r="HY13" s="188"/>
      <c r="HZ13" s="188"/>
      <c r="IA13" s="188"/>
      <c r="IB13" s="188"/>
      <c r="IC13" s="188"/>
      <c r="ID13" s="188"/>
      <c r="IE13" s="188"/>
      <c r="IF13" s="188"/>
      <c r="IG13" s="188"/>
      <c r="IH13" s="188"/>
      <c r="II13" s="188"/>
      <c r="IJ13" s="188"/>
      <c r="IK13" s="188"/>
      <c r="IL13" s="188"/>
      <c r="IM13" s="188"/>
      <c r="IN13" s="188"/>
      <c r="IO13" s="188"/>
      <c r="IP13" s="188"/>
      <c r="IQ13" s="188"/>
      <c r="IR13" s="188"/>
      <c r="IS13" s="188"/>
      <c r="IT13" s="188"/>
      <c r="IU13" s="188"/>
    </row>
    <row r="14" spans="1:255" ht="72.75" customHeight="1">
      <c r="A14" s="193"/>
      <c r="B14" s="194">
        <v>1</v>
      </c>
      <c r="C14" s="195">
        <f>UPPER(IF($A14="","",VLOOKUP($A14,'[5]m round robin žrebna lista'!$A$7:$R$128,2)))</f>
      </c>
      <c r="D14" s="196" t="s">
        <v>193</v>
      </c>
      <c r="E14" s="196" t="s">
        <v>194</v>
      </c>
      <c r="F14" s="244">
        <f>UPPER(IF($A14="","",VLOOKUP($A14,'[5]m round robin žrebna lista'!$A$7:$R$128,5)))</f>
      </c>
      <c r="G14" s="198"/>
      <c r="H14" s="246" t="s">
        <v>367</v>
      </c>
      <c r="I14" s="246" t="s">
        <v>399</v>
      </c>
      <c r="J14" s="199"/>
      <c r="K14" s="200" t="s">
        <v>400</v>
      </c>
      <c r="L14" s="200">
        <v>3</v>
      </c>
      <c r="M14" s="201">
        <f>IF($A14="","",VLOOKUP($A14,'[5]m round robin žrebna lista'!$A$7:$R$128,14))</f>
      </c>
      <c r="N14" s="165"/>
      <c r="O14" s="202">
        <f>UPPER(IF($A14="","",VLOOKUP($A14,'[5]m round robin žrebna lista'!$A$7:$R$128,2)))</f>
      </c>
      <c r="P14" s="202">
        <f>UPPER(IF($A14="","",VLOOKUP($A14,'[5]m round robin žrebna lista'!$A$7:$R$128,3)))</f>
      </c>
      <c r="Q14" s="202">
        <f>PROPER(IF($A14="","",VLOOKUP($A14,'[5]m round robin žrebna lista'!$A$7:$R$128,4)))</f>
      </c>
      <c r="R14" s="202">
        <f>UPPER(IF($A14="","",VLOOKUP($A14,'[5]m round robin žrebna lista'!$A$7:$R$128,5)))</f>
      </c>
      <c r="S14" s="203"/>
      <c r="T14" s="204"/>
      <c r="U14" s="204"/>
      <c r="V14" s="204"/>
      <c r="W14" s="165"/>
      <c r="X14" s="202">
        <f>UPPER(IF($A14="","",VLOOKUP($A14,'[5]m round robin žrebna lista'!$A$7:$R$128,2)))</f>
      </c>
      <c r="Y14" s="202">
        <f>UPPER(IF($A14="","",VLOOKUP($A14,'[5]m round robin žrebna lista'!$A$7:$R$128,3)))</f>
      </c>
      <c r="Z14" s="202">
        <f>PROPER(IF($A14="","",VLOOKUP($A14,'[5]m round robin žrebna lista'!$A$7:$R$128,4)))</f>
      </c>
      <c r="AA14" s="202">
        <f>UPPER(IF($A14="","",VLOOKUP($A14,'[5]m round robin žrebna lista'!$A$7:$R$128,5)))</f>
      </c>
      <c r="AB14" s="203"/>
      <c r="AC14" s="204">
        <f>IF(T14="","",IF(T14="1bb","1bb",IF(T14="2bb","2bb",IF(T14=1,$M15,0))))</f>
      </c>
      <c r="AD14" s="204">
        <f>IF(U14="","",IF(U14="1bb","1bb",IF(U14="3bb","3bb",IF(U14=1,$M16,0))))</f>
      </c>
      <c r="AE14" s="204">
        <f>IF(V14="","",IF(V14="1bb","1bb",IF(V14="4bb","4bb",IF(V14=1,$M17,0))))</f>
      </c>
      <c r="AF14" s="210">
        <f>SUM(AC14:AE14)</f>
        <v>0</v>
      </c>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c r="IR14" s="164"/>
      <c r="IS14" s="164"/>
      <c r="IT14" s="164"/>
      <c r="IU14" s="164"/>
    </row>
    <row r="15" spans="1:255" ht="72.75" customHeight="1">
      <c r="A15" s="193"/>
      <c r="B15" s="194">
        <v>2</v>
      </c>
      <c r="C15" s="195">
        <f>UPPER(IF($A15="","",VLOOKUP($A15,'[5]m round robin žrebna lista'!$A$7:$R$128,2)))</f>
      </c>
      <c r="D15" s="196" t="s">
        <v>195</v>
      </c>
      <c r="E15" s="196" t="s">
        <v>196</v>
      </c>
      <c r="F15" s="244">
        <f>UPPER(IF($A15="","",VLOOKUP($A15,'[5]m round robin žrebna lista'!$A$7:$R$128,5)))</f>
      </c>
      <c r="G15" s="246" t="s">
        <v>366</v>
      </c>
      <c r="H15" s="198"/>
      <c r="I15" s="246" t="s">
        <v>305</v>
      </c>
      <c r="J15" s="199"/>
      <c r="K15" s="200">
        <v>2</v>
      </c>
      <c r="L15" s="200">
        <v>1</v>
      </c>
      <c r="M15" s="201">
        <f>IF($A15="","",VLOOKUP($A15,'[5]m round robin žrebna lista'!$A$7:$R$128,14))</f>
      </c>
      <c r="N15" s="165"/>
      <c r="O15" s="202">
        <f>UPPER(IF($A15="","",VLOOKUP($A15,'[5]m round robin žrebna lista'!$A$7:$R$128,2)))</f>
      </c>
      <c r="P15" s="202">
        <f>UPPER(IF($A15="","",VLOOKUP($A15,'[5]m round robin žrebna lista'!$A$7:$R$128,3)))</f>
      </c>
      <c r="Q15" s="202">
        <f>PROPER(IF($A15="","",VLOOKUP($A15,'[5]m round robin žrebna lista'!$A$7:$R$128,4)))</f>
      </c>
      <c r="R15" s="202">
        <f>UPPER(IF($A15="","",VLOOKUP($A15,'[5]m round robin žrebna lista'!$A$7:$R$128,5)))</f>
      </c>
      <c r="S15" s="204"/>
      <c r="T15" s="203"/>
      <c r="U15" s="204"/>
      <c r="V15" s="204"/>
      <c r="W15" s="165"/>
      <c r="X15" s="202">
        <f>UPPER(IF($A15="","",VLOOKUP($A15,'[5]m round robin žrebna lista'!$A$7:$R$128,2)))</f>
      </c>
      <c r="Y15" s="202">
        <f>UPPER(IF($A15="","",VLOOKUP($A15,'[5]m round robin žrebna lista'!$A$7:$R$128,3)))</f>
      </c>
      <c r="Z15" s="202">
        <f>PROPER(IF($A15="","",VLOOKUP($A15,'[5]m round robin žrebna lista'!$A$7:$R$128,4)))</f>
      </c>
      <c r="AA15" s="202">
        <f>UPPER(IF($A15="","",VLOOKUP($A15,'[5]m round robin žrebna lista'!$A$7:$R$128,5)))</f>
      </c>
      <c r="AB15" s="204">
        <f>IF(S15="","",IF(S15="1bb","1bb",IF(S15="2bb","2bb",IF(S15=1,0,M14))))</f>
      </c>
      <c r="AC15" s="203"/>
      <c r="AD15" s="204">
        <f>IF(U15="","",IF(U15="2bb","2bb",IF(U15="3bb","3bb",IF(U15=2,M16,0))))</f>
      </c>
      <c r="AE15" s="204">
        <f>IF(V15="","",IF(V15="2bb","2bb",IF(V15="4bb","4bb",IF(V15=2,M17,0))))</f>
      </c>
      <c r="AF15" s="210">
        <f>SUM(AB15:AE15)</f>
        <v>0</v>
      </c>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c r="IR15" s="164"/>
      <c r="IS15" s="164"/>
      <c r="IT15" s="164"/>
      <c r="IU15" s="164"/>
    </row>
    <row r="16" spans="1:255" ht="72.75" customHeight="1">
      <c r="A16" s="193"/>
      <c r="B16" s="194">
        <v>3</v>
      </c>
      <c r="C16" s="195">
        <f>UPPER(IF($A16="","",VLOOKUP($A16,'[5]m round robin žrebna lista'!$A$7:$R$128,2)))</f>
      </c>
      <c r="D16" s="196" t="s">
        <v>198</v>
      </c>
      <c r="E16" s="196" t="s">
        <v>199</v>
      </c>
      <c r="F16" s="244">
        <f>UPPER(IF($A16="","",VLOOKUP($A16,'[5]m round robin žrebna lista'!$A$7:$R$128,5)))</f>
      </c>
      <c r="G16" s="245" t="s">
        <v>398</v>
      </c>
      <c r="H16" s="246" t="s">
        <v>306</v>
      </c>
      <c r="I16" s="198"/>
      <c r="J16" s="199"/>
      <c r="K16" s="200">
        <v>1</v>
      </c>
      <c r="L16" s="200">
        <v>2</v>
      </c>
      <c r="M16" s="201">
        <f>IF($A16="","",VLOOKUP($A16,'[5]m round robin žrebna lista'!$A$7:$R$128,14))</f>
      </c>
      <c r="N16" s="165"/>
      <c r="O16" s="202">
        <f>UPPER(IF($A16="","",VLOOKUP($A16,'[5]m round robin žrebna lista'!$A$7:$R$128,2)))</f>
      </c>
      <c r="P16" s="202">
        <f>UPPER(IF($A16="","",VLOOKUP($A16,'[5]m round robin žrebna lista'!$A$7:$R$128,3)))</f>
      </c>
      <c r="Q16" s="202">
        <f>PROPER(IF($A16="","",VLOOKUP($A16,'[5]m round robin žrebna lista'!$A$7:$R$128,4)))</f>
      </c>
      <c r="R16" s="202">
        <f>UPPER(IF($A16="","",VLOOKUP($A16,'[5]m round robin žrebna lista'!$A$7:$R$128,5)))</f>
      </c>
      <c r="S16" s="204"/>
      <c r="T16" s="204"/>
      <c r="U16" s="203"/>
      <c r="V16" s="204"/>
      <c r="W16" s="165"/>
      <c r="X16" s="202">
        <f>UPPER(IF($A16="","",VLOOKUP($A16,'[5]m round robin žrebna lista'!$A$7:$R$128,2)))</f>
      </c>
      <c r="Y16" s="202">
        <f>UPPER(IF($A16="","",VLOOKUP($A16,'[5]m round robin žrebna lista'!$A$7:$R$128,3)))</f>
      </c>
      <c r="Z16" s="202">
        <f>PROPER(IF($A16="","",VLOOKUP($A16,'[5]m round robin žrebna lista'!$A$7:$R$128,4)))</f>
      </c>
      <c r="AA16" s="202">
        <f>UPPER(IF($A16="","",VLOOKUP($A16,'[5]m round robin žrebna lista'!$A$7:$R$128,5)))</f>
      </c>
      <c r="AB16" s="204">
        <f>IF(S16="","",IF(S16="1bb","1bb",IF(S16="3bb","3bb",IF(S16=1,0,M14))))</f>
      </c>
      <c r="AC16" s="204">
        <f>IF(T16="","",IF(T16="2bb","2bb",IF(T16="3bb","3bb",IF(T16=2,0,M15))))</f>
      </c>
      <c r="AD16" s="203"/>
      <c r="AE16" s="204">
        <f>IF(V16="","",IF(V16="3bb","3bb",IF(V16="4bb","4bb",IF(V16=3,M17,0))))</f>
      </c>
      <c r="AF16" s="210">
        <f>SUM(AB16:AE16)</f>
        <v>0</v>
      </c>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row>
    <row r="17" spans="1:255" ht="72.75" customHeight="1">
      <c r="A17" s="193"/>
      <c r="B17" s="194">
        <v>4</v>
      </c>
      <c r="C17" s="195">
        <f>UPPER(IF($A17="","",VLOOKUP($A17,'[5]m round robin žrebna lista'!$A$7:$R$128,2)))</f>
      </c>
      <c r="D17" s="196"/>
      <c r="E17" s="196"/>
      <c r="F17" s="409"/>
      <c r="G17" s="199"/>
      <c r="H17" s="199"/>
      <c r="I17" s="199"/>
      <c r="J17" s="198"/>
      <c r="K17" s="410"/>
      <c r="L17" s="410"/>
      <c r="M17" s="201">
        <f>IF($A17="","",VLOOKUP($A17,'[5]m round robin žrebna lista'!$A$7:$R$128,14))</f>
      </c>
      <c r="N17" s="165"/>
      <c r="O17" s="202">
        <f>UPPER(IF($A17="","",VLOOKUP($A17,'[5]m round robin žrebna lista'!$A$7:$R$128,2)))</f>
      </c>
      <c r="P17" s="202">
        <f>UPPER(IF($A17="","",VLOOKUP($A17,'[5]m round robin žrebna lista'!$A$7:$R$128,3)))</f>
      </c>
      <c r="Q17" s="202">
        <f>PROPER(IF($A17="","",VLOOKUP($A17,'[5]m round robin žrebna lista'!$A$7:$R$128,4)))</f>
      </c>
      <c r="R17" s="202">
        <f>UPPER(IF($A17="","",VLOOKUP($A17,'[5]m round robin žrebna lista'!$A$7:$R$128,5)))</f>
      </c>
      <c r="S17" s="204"/>
      <c r="T17" s="204"/>
      <c r="U17" s="204"/>
      <c r="V17" s="203"/>
      <c r="W17" s="165"/>
      <c r="X17" s="202">
        <f>UPPER(IF($A17="","",VLOOKUP($A17,'[5]m round robin žrebna lista'!$A$7:$R$128,2)))</f>
      </c>
      <c r="Y17" s="202">
        <f>UPPER(IF($A17="","",VLOOKUP($A17,'[5]m round robin žrebna lista'!$A$7:$R$128,3)))</f>
      </c>
      <c r="Z17" s="202">
        <f>PROPER(IF($A17="","",VLOOKUP($A17,'[5]m round robin žrebna lista'!$A$7:$R$128,4)))</f>
      </c>
      <c r="AA17" s="202">
        <f>UPPER(IF($A17="","",VLOOKUP($A17,'[5]m round robin žrebna lista'!$A$7:$R$128,5)))</f>
      </c>
      <c r="AB17" s="204">
        <f>IF(S17="","",IF(S17="1bb","1bb",IF(S17="4bb","4bb",IF(S17=1,0,M14))))</f>
      </c>
      <c r="AC17" s="204">
        <f>IF(T17="","",IF(T17="2bb","2bb",IF(T17="4bb","4bb",IF(T17=2,0,M15))))</f>
      </c>
      <c r="AD17" s="204">
        <f>IF(U17="","",IF(U17="3bb","3bb",IF(U17="4bb","4bb",IF(U17=3,0,M16))))</f>
      </c>
      <c r="AE17" s="203"/>
      <c r="AF17" s="210">
        <f>SUM(AB17:AD17)</f>
        <v>0</v>
      </c>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row>
    <row r="18" spans="1:255" ht="90" customHeight="1">
      <c r="A18" s="389"/>
      <c r="B18" s="389"/>
      <c r="C18" s="179" t="s">
        <v>371</v>
      </c>
      <c r="D18" s="179"/>
      <c r="E18" s="180"/>
      <c r="F18" s="181"/>
      <c r="G18" s="369"/>
      <c r="H18" s="369"/>
      <c r="I18" s="369"/>
      <c r="J18" s="369"/>
      <c r="K18" s="370"/>
      <c r="L18" s="370"/>
      <c r="M18" s="163"/>
      <c r="N18" s="164"/>
      <c r="O18" s="165"/>
      <c r="P18" s="165"/>
      <c r="Q18" s="165"/>
      <c r="R18" s="165"/>
      <c r="S18" s="165"/>
      <c r="T18" s="165"/>
      <c r="U18" s="165"/>
      <c r="V18" s="165"/>
      <c r="W18" s="165"/>
      <c r="X18" s="165"/>
      <c r="Y18" s="165"/>
      <c r="Z18" s="165"/>
      <c r="AA18" s="165"/>
      <c r="AB18" s="165"/>
      <c r="AC18" s="165"/>
      <c r="AD18" s="165"/>
      <c r="AE18" s="165"/>
      <c r="AF18" s="165"/>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row>
    <row r="19" spans="1:255" s="192" customFormat="1" ht="40.5" customHeight="1">
      <c r="A19" s="389"/>
      <c r="B19" s="389"/>
      <c r="C19" s="185"/>
      <c r="D19" s="186" t="s">
        <v>21</v>
      </c>
      <c r="E19" s="209" t="s">
        <v>22</v>
      </c>
      <c r="F19" s="186"/>
      <c r="G19" s="369"/>
      <c r="H19" s="369"/>
      <c r="I19" s="369"/>
      <c r="J19" s="369"/>
      <c r="K19" s="370"/>
      <c r="L19" s="370"/>
      <c r="M19" s="163"/>
      <c r="N19" s="188"/>
      <c r="O19" s="189" t="s">
        <v>19</v>
      </c>
      <c r="P19" s="189" t="s">
        <v>21</v>
      </c>
      <c r="Q19" s="189" t="s">
        <v>22</v>
      </c>
      <c r="R19" s="189" t="s">
        <v>13</v>
      </c>
      <c r="S19" s="190"/>
      <c r="T19" s="187"/>
      <c r="U19" s="187"/>
      <c r="V19" s="187"/>
      <c r="W19" s="187"/>
      <c r="X19" s="189" t="s">
        <v>19</v>
      </c>
      <c r="Y19" s="189" t="s">
        <v>21</v>
      </c>
      <c r="Z19" s="189" t="s">
        <v>22</v>
      </c>
      <c r="AA19" s="189" t="s">
        <v>13</v>
      </c>
      <c r="AB19" s="189"/>
      <c r="AC19" s="189"/>
      <c r="AD19" s="189"/>
      <c r="AE19" s="189"/>
      <c r="AF19" s="191" t="s">
        <v>27</v>
      </c>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row>
    <row r="20" spans="1:255" ht="72.75" customHeight="1">
      <c r="A20" s="193"/>
      <c r="B20" s="194">
        <v>1</v>
      </c>
      <c r="C20" s="195">
        <f>UPPER(IF($A20="","",VLOOKUP($A20,'[5]m round robin žrebna lista'!$A$7:$R$128,2)))</f>
      </c>
      <c r="D20" s="196" t="s">
        <v>191</v>
      </c>
      <c r="E20" s="196" t="s">
        <v>192</v>
      </c>
      <c r="F20" s="411">
        <f>UPPER(IF($A20="","",VLOOKUP($A20,'[5]m round robin žrebna lista'!$A$7:$R$128,5)))</f>
      </c>
      <c r="G20" s="412"/>
      <c r="H20" s="413"/>
      <c r="I20" s="413"/>
      <c r="K20" s="408"/>
      <c r="L20" s="408"/>
      <c r="M20" s="201">
        <f>IF($A20="","",VLOOKUP($A20,'[5]m round robin žrebna lista'!$A$7:$R$128,14))</f>
      </c>
      <c r="N20" s="165"/>
      <c r="O20" s="202">
        <f>UPPER(IF($A20="","",VLOOKUP($A20,'[5]m round robin žrebna lista'!$A$7:$R$128,2)))</f>
      </c>
      <c r="P20" s="202">
        <f>UPPER(IF($A20="","",VLOOKUP($A20,'[5]m round robin žrebna lista'!$A$7:$R$128,3)))</f>
      </c>
      <c r="Q20" s="202">
        <f>PROPER(IF($A20="","",VLOOKUP($A20,'[5]m round robin žrebna lista'!$A$7:$R$128,4)))</f>
      </c>
      <c r="R20" s="202">
        <f>UPPER(IF($A20="","",VLOOKUP($A20,'[5]m round robin žrebna lista'!$A$7:$R$128,5)))</f>
      </c>
      <c r="S20" s="203"/>
      <c r="T20" s="204"/>
      <c r="U20" s="204"/>
      <c r="V20" s="204"/>
      <c r="W20" s="165"/>
      <c r="X20" s="202">
        <f>UPPER(IF($A20="","",VLOOKUP($A20,'[5]m round robin žrebna lista'!$A$7:$R$128,2)))</f>
      </c>
      <c r="Y20" s="202">
        <f>UPPER(IF($A20="","",VLOOKUP($A20,'[5]m round robin žrebna lista'!$A$7:$R$128,3)))</f>
      </c>
      <c r="Z20" s="202">
        <f>PROPER(IF($A20="","",VLOOKUP($A20,'[5]m round robin žrebna lista'!$A$7:$R$128,4)))</f>
      </c>
      <c r="AA20" s="202">
        <f>UPPER(IF($A20="","",VLOOKUP($A20,'[5]m round robin žrebna lista'!$A$7:$R$128,5)))</f>
      </c>
      <c r="AB20" s="203"/>
      <c r="AC20" s="204">
        <f>IF(T20="","",IF(T20="1bb","1bb",IF(T20="2bb","2bb",IF(T20=1,$M21,0))))</f>
      </c>
      <c r="AD20" s="204">
        <f>IF(U20="","",IF(U20="1bb","1bb",IF(U20="3bb","3bb",IF(U20=1,#REF!,0))))</f>
      </c>
      <c r="AE20" s="204">
        <f>IF(V20="","",IF(V20="1bb","1bb",IF(V20="4bb","4bb",IF(V20=1,#REF!,0))))</f>
      </c>
      <c r="AF20" s="210">
        <f>SUM(AC20:AE20)</f>
        <v>0</v>
      </c>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row>
    <row r="21" spans="1:255" ht="72.75" customHeight="1">
      <c r="A21" s="193"/>
      <c r="B21" s="194">
        <v>2</v>
      </c>
      <c r="C21" s="195">
        <f>UPPER(IF($A21="","",VLOOKUP($A21,'[5]m round robin žrebna lista'!$A$7:$R$128,2)))</f>
      </c>
      <c r="D21" s="196" t="s">
        <v>195</v>
      </c>
      <c r="E21" s="196" t="s">
        <v>196</v>
      </c>
      <c r="F21" s="406">
        <f>UPPER(IF($A21="","",VLOOKUP($A21,'[5]m round robin žrebna lista'!$A$7:$R$128,5)))</f>
      </c>
      <c r="G21" s="407"/>
      <c r="I21" s="407"/>
      <c r="J21" s="407"/>
      <c r="K21" s="408"/>
      <c r="L21" s="408"/>
      <c r="M21" s="201">
        <f>IF($A21="","",VLOOKUP($A21,'[5]m round robin žrebna lista'!$A$7:$R$128,14))</f>
      </c>
      <c r="N21" s="165"/>
      <c r="O21" s="202">
        <f>UPPER(IF($A21="","",VLOOKUP($A21,'[5]m round robin žrebna lista'!$A$7:$R$128,2)))</f>
      </c>
      <c r="P21" s="202">
        <f>UPPER(IF($A21="","",VLOOKUP($A21,'[5]m round robin žrebna lista'!$A$7:$R$128,3)))</f>
      </c>
      <c r="Q21" s="202">
        <f>PROPER(IF($A21="","",VLOOKUP($A21,'[5]m round robin žrebna lista'!$A$7:$R$128,4)))</f>
      </c>
      <c r="R21" s="202">
        <f>UPPER(IF($A21="","",VLOOKUP($A21,'[5]m round robin žrebna lista'!$A$7:$R$128,5)))</f>
      </c>
      <c r="S21" s="204"/>
      <c r="T21" s="203"/>
      <c r="U21" s="204"/>
      <c r="V21" s="204"/>
      <c r="W21" s="165"/>
      <c r="X21" s="202">
        <f>UPPER(IF($A21="","",VLOOKUP($A21,'[5]m round robin žrebna lista'!$A$7:$R$128,2)))</f>
      </c>
      <c r="Y21" s="202">
        <f>UPPER(IF($A21="","",VLOOKUP($A21,'[5]m round robin žrebna lista'!$A$7:$R$128,3)))</f>
      </c>
      <c r="Z21" s="202">
        <f>PROPER(IF($A21="","",VLOOKUP($A21,'[5]m round robin žrebna lista'!$A$7:$R$128,4)))</f>
      </c>
      <c r="AA21" s="202">
        <f>UPPER(IF($A21="","",VLOOKUP($A21,'[5]m round robin žrebna lista'!$A$7:$R$128,5)))</f>
      </c>
      <c r="AB21" s="204">
        <f>IF(S21="","",IF(S21="1bb","1bb",IF(S21="2bb","2bb",IF(S21=1,0,M20))))</f>
      </c>
      <c r="AC21" s="203"/>
      <c r="AD21" s="204">
        <f>IF(U21="","",IF(U21="2bb","2bb",IF(U21="3bb","3bb",IF(U21=2,#REF!,0))))</f>
      </c>
      <c r="AE21" s="204">
        <f>IF(V21="","",IF(V21="2bb","2bb",IF(V21="4bb","4bb",IF(V21=2,#REF!,0))))</f>
      </c>
      <c r="AF21" s="210">
        <f>SUM(AB21:AE21)</f>
        <v>0</v>
      </c>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c r="IR21" s="164"/>
      <c r="IS21" s="164"/>
      <c r="IT21" s="164"/>
      <c r="IU21" s="164"/>
    </row>
    <row r="22" spans="1:255" ht="112.5" customHeight="1">
      <c r="A22" s="378"/>
      <c r="B22" s="378"/>
      <c r="C22" s="379"/>
      <c r="D22" s="379"/>
      <c r="E22" s="211"/>
      <c r="F22" s="212" t="s">
        <v>42</v>
      </c>
      <c r="G22" s="213">
        <f>'[5]vnos podatkov'!$B$10</f>
        <v>0</v>
      </c>
      <c r="H22" s="213"/>
      <c r="I22" s="213"/>
      <c r="J22" s="214" t="s">
        <v>55</v>
      </c>
      <c r="K22" s="380"/>
      <c r="L22" s="380"/>
      <c r="M22" s="163"/>
      <c r="N22" s="164"/>
      <c r="O22" s="165"/>
      <c r="P22" s="165"/>
      <c r="Q22" s="165"/>
      <c r="R22" s="165"/>
      <c r="S22" s="165"/>
      <c r="T22" s="165"/>
      <c r="U22" s="165"/>
      <c r="V22" s="165"/>
      <c r="W22" s="165"/>
      <c r="X22" s="165"/>
      <c r="Y22" s="165"/>
      <c r="Z22" s="165"/>
      <c r="AA22" s="165"/>
      <c r="AB22" s="165"/>
      <c r="AC22" s="165"/>
      <c r="AD22" s="165"/>
      <c r="AE22" s="165"/>
      <c r="AF22" s="165"/>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row>
    <row r="23" spans="1:255" s="184" customFormat="1" ht="49.5" customHeight="1">
      <c r="A23" s="378"/>
      <c r="B23" s="378"/>
      <c r="C23" s="215" t="s">
        <v>56</v>
      </c>
      <c r="D23" s="216"/>
      <c r="E23" s="216"/>
      <c r="F23" s="217" t="s">
        <v>43</v>
      </c>
      <c r="G23" s="381">
        <f>'[5]vnos podatkov'!$E$10</f>
        <v>0</v>
      </c>
      <c r="H23" s="381">
        <f>'[5]vnos podatkov'!$E$10</f>
        <v>0</v>
      </c>
      <c r="I23" s="381">
        <f>'[5]vnos podatkov'!$E$10</f>
        <v>0</v>
      </c>
      <c r="J23" s="214" t="s">
        <v>55</v>
      </c>
      <c r="K23" s="376"/>
      <c r="L23" s="376"/>
      <c r="M23" s="163"/>
      <c r="N23" s="182"/>
      <c r="O23" s="218"/>
      <c r="P23" s="218"/>
      <c r="Q23" s="218"/>
      <c r="R23" s="218"/>
      <c r="S23" s="218"/>
      <c r="T23" s="218"/>
      <c r="U23" s="218"/>
      <c r="V23" s="218"/>
      <c r="W23" s="218"/>
      <c r="X23" s="218"/>
      <c r="Y23" s="218"/>
      <c r="Z23" s="218"/>
      <c r="AA23" s="218"/>
      <c r="AB23" s="218"/>
      <c r="AC23" s="218"/>
      <c r="AD23" s="218"/>
      <c r="AE23" s="218"/>
      <c r="AF23" s="218"/>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row>
    <row r="24" spans="1:13" ht="49.5" customHeight="1">
      <c r="A24" s="378"/>
      <c r="B24" s="378"/>
      <c r="C24" s="219" t="s">
        <v>57</v>
      </c>
      <c r="D24" s="216"/>
      <c r="E24" s="216"/>
      <c r="F24" s="212" t="s">
        <v>41</v>
      </c>
      <c r="G24" s="381"/>
      <c r="H24" s="381"/>
      <c r="I24" s="381"/>
      <c r="J24" s="214" t="s">
        <v>55</v>
      </c>
      <c r="K24" s="376"/>
      <c r="L24" s="376"/>
      <c r="M24" s="163"/>
    </row>
    <row r="25" spans="1:255" s="223" customFormat="1" ht="20.25">
      <c r="A25" s="377"/>
      <c r="B25" s="377"/>
      <c r="C25" s="377"/>
      <c r="D25" s="377"/>
      <c r="E25" s="377"/>
      <c r="F25" s="377"/>
      <c r="G25" s="377"/>
      <c r="H25" s="377"/>
      <c r="I25" s="377"/>
      <c r="J25" s="377"/>
      <c r="K25" s="377"/>
      <c r="L25" s="377"/>
      <c r="M25" s="163"/>
      <c r="N25" s="221"/>
      <c r="O25" s="222"/>
      <c r="P25" s="222"/>
      <c r="Q25" s="222"/>
      <c r="R25" s="222"/>
      <c r="S25" s="222"/>
      <c r="T25" s="222"/>
      <c r="U25" s="222"/>
      <c r="V25" s="222"/>
      <c r="W25" s="222"/>
      <c r="X25" s="222"/>
      <c r="Y25" s="222"/>
      <c r="Z25" s="222"/>
      <c r="AA25" s="222"/>
      <c r="AB25" s="222"/>
      <c r="AC25" s="222"/>
      <c r="AD25" s="222"/>
      <c r="AE25" s="222"/>
      <c r="AF25" s="222"/>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row>
    <row r="26" spans="1:255" s="184" customFormat="1" ht="30.75">
      <c r="A26" s="215"/>
      <c r="B26" s="215"/>
      <c r="C26" s="215"/>
      <c r="D26" s="215"/>
      <c r="E26" s="215"/>
      <c r="F26" s="166"/>
      <c r="G26" s="215"/>
      <c r="H26" s="215"/>
      <c r="I26" s="215"/>
      <c r="J26" s="215"/>
      <c r="K26" s="215"/>
      <c r="L26" s="215"/>
      <c r="M26" s="224"/>
      <c r="N26" s="182"/>
      <c r="O26" s="218"/>
      <c r="P26" s="218"/>
      <c r="Q26" s="218"/>
      <c r="R26" s="218"/>
      <c r="S26" s="218"/>
      <c r="T26" s="218"/>
      <c r="U26" s="218"/>
      <c r="V26" s="218"/>
      <c r="W26" s="218"/>
      <c r="X26" s="218"/>
      <c r="Y26" s="218"/>
      <c r="Z26" s="218"/>
      <c r="AA26" s="218"/>
      <c r="AB26" s="218"/>
      <c r="AC26" s="218"/>
      <c r="AD26" s="218"/>
      <c r="AE26" s="218"/>
      <c r="AF26" s="218"/>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row>
    <row r="27" spans="1:255" ht="20.25">
      <c r="A27" s="225"/>
      <c r="B27" s="226"/>
      <c r="C27" s="226"/>
      <c r="D27" s="226"/>
      <c r="E27" s="226"/>
      <c r="F27" s="226"/>
      <c r="G27" s="226"/>
      <c r="H27" s="226"/>
      <c r="I27" s="226"/>
      <c r="J27" s="226"/>
      <c r="K27" s="226"/>
      <c r="L27" s="226"/>
      <c r="M27" s="227"/>
      <c r="N27" s="228"/>
      <c r="O27" s="229"/>
      <c r="P27" s="229"/>
      <c r="Q27" s="229"/>
      <c r="R27" s="229"/>
      <c r="S27" s="229"/>
      <c r="T27" s="229"/>
      <c r="U27" s="229"/>
      <c r="V27" s="229"/>
      <c r="W27" s="229"/>
      <c r="X27" s="229"/>
      <c r="Y27" s="229"/>
      <c r="Z27" s="229"/>
      <c r="AA27" s="229"/>
      <c r="AB27" s="229"/>
      <c r="AC27" s="229"/>
      <c r="AD27" s="229"/>
      <c r="AE27" s="229"/>
      <c r="AF27" s="229"/>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c r="IR27" s="228"/>
      <c r="IS27" s="228"/>
      <c r="IT27" s="228"/>
      <c r="IU27" s="228"/>
    </row>
    <row r="28" spans="14:255" ht="20.25">
      <c r="N28" s="164"/>
      <c r="O28" s="165"/>
      <c r="P28" s="165"/>
      <c r="Q28" s="165"/>
      <c r="R28" s="165"/>
      <c r="S28" s="165"/>
      <c r="T28" s="165"/>
      <c r="U28" s="165"/>
      <c r="V28" s="165"/>
      <c r="W28" s="165"/>
      <c r="X28" s="165"/>
      <c r="Y28" s="165"/>
      <c r="Z28" s="165"/>
      <c r="AA28" s="165"/>
      <c r="AB28" s="165"/>
      <c r="AC28" s="165"/>
      <c r="AD28" s="165"/>
      <c r="AE28" s="165"/>
      <c r="AF28" s="165"/>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c r="IQ28" s="164"/>
      <c r="IR28" s="164"/>
      <c r="IS28" s="164"/>
      <c r="IT28" s="164"/>
      <c r="IU28" s="164"/>
    </row>
    <row r="29" spans="14:255" ht="20.25">
      <c r="N29" s="164"/>
      <c r="O29" s="165"/>
      <c r="P29" s="165"/>
      <c r="Q29" s="165"/>
      <c r="R29" s="165"/>
      <c r="S29" s="165"/>
      <c r="T29" s="165"/>
      <c r="U29" s="165"/>
      <c r="V29" s="165"/>
      <c r="W29" s="165"/>
      <c r="X29" s="165"/>
      <c r="Y29" s="165"/>
      <c r="Z29" s="165"/>
      <c r="AA29" s="165"/>
      <c r="AB29" s="165"/>
      <c r="AC29" s="165"/>
      <c r="AD29" s="165"/>
      <c r="AE29" s="165"/>
      <c r="AF29" s="165"/>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c r="IR29" s="164"/>
      <c r="IS29" s="164"/>
      <c r="IT29" s="164"/>
      <c r="IU29" s="164"/>
    </row>
    <row r="30" spans="10:255" ht="30">
      <c r="J30" s="232"/>
      <c r="K30" s="232"/>
      <c r="N30" s="164"/>
      <c r="O30" s="165"/>
      <c r="P30" s="165"/>
      <c r="Q30" s="165"/>
      <c r="R30" s="165"/>
      <c r="S30" s="165"/>
      <c r="T30" s="165"/>
      <c r="U30" s="165"/>
      <c r="V30" s="165"/>
      <c r="W30" s="165"/>
      <c r="X30" s="165"/>
      <c r="Y30" s="165"/>
      <c r="Z30" s="165"/>
      <c r="AA30" s="165"/>
      <c r="AB30" s="165"/>
      <c r="AC30" s="165"/>
      <c r="AD30" s="165"/>
      <c r="AE30" s="165"/>
      <c r="AF30" s="165"/>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c r="IO30" s="164"/>
      <c r="IP30" s="164"/>
      <c r="IQ30" s="164"/>
      <c r="IR30" s="164"/>
      <c r="IS30" s="164"/>
      <c r="IT30" s="164"/>
      <c r="IU30" s="164"/>
    </row>
    <row r="31" spans="10:255" ht="30">
      <c r="J31" s="232"/>
      <c r="K31" s="232"/>
      <c r="N31" s="164"/>
      <c r="O31" s="165"/>
      <c r="P31" s="165"/>
      <c r="Q31" s="165"/>
      <c r="R31" s="165"/>
      <c r="S31" s="165"/>
      <c r="T31" s="165"/>
      <c r="U31" s="165"/>
      <c r="V31" s="165"/>
      <c r="W31" s="165"/>
      <c r="X31" s="165"/>
      <c r="Y31" s="165"/>
      <c r="Z31" s="165"/>
      <c r="AA31" s="165"/>
      <c r="AB31" s="165"/>
      <c r="AC31" s="165"/>
      <c r="AD31" s="165"/>
      <c r="AE31" s="165"/>
      <c r="AF31" s="165"/>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row>
    <row r="32" spans="10:255" ht="30">
      <c r="J32" s="232"/>
      <c r="K32" s="232"/>
      <c r="N32" s="164"/>
      <c r="O32" s="165"/>
      <c r="P32" s="165"/>
      <c r="Q32" s="165"/>
      <c r="R32" s="165"/>
      <c r="S32" s="165"/>
      <c r="T32" s="165"/>
      <c r="U32" s="165"/>
      <c r="V32" s="165"/>
      <c r="W32" s="165"/>
      <c r="X32" s="165"/>
      <c r="Y32" s="165"/>
      <c r="Z32" s="165"/>
      <c r="AA32" s="165"/>
      <c r="AB32" s="165"/>
      <c r="AC32" s="165"/>
      <c r="AD32" s="165"/>
      <c r="AE32" s="165"/>
      <c r="AF32" s="165"/>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row>
    <row r="33" spans="10:255" ht="30">
      <c r="J33" s="232"/>
      <c r="K33" s="232"/>
      <c r="N33" s="164"/>
      <c r="O33" s="165"/>
      <c r="P33" s="165"/>
      <c r="Q33" s="165"/>
      <c r="R33" s="165"/>
      <c r="S33" s="165"/>
      <c r="T33" s="165"/>
      <c r="U33" s="165"/>
      <c r="V33" s="165"/>
      <c r="W33" s="165"/>
      <c r="X33" s="165"/>
      <c r="Y33" s="165"/>
      <c r="Z33" s="165"/>
      <c r="AA33" s="165"/>
      <c r="AB33" s="165"/>
      <c r="AC33" s="165"/>
      <c r="AD33" s="165"/>
      <c r="AE33" s="165"/>
      <c r="AF33" s="165"/>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164"/>
      <c r="FF33" s="164"/>
      <c r="FG33" s="164"/>
      <c r="FH33" s="164"/>
      <c r="FI33" s="164"/>
      <c r="FJ33" s="164"/>
      <c r="FK33" s="164"/>
      <c r="FL33" s="164"/>
      <c r="FM33" s="164"/>
      <c r="FN33" s="164"/>
      <c r="FO33" s="164"/>
      <c r="FP33" s="164"/>
      <c r="FQ33" s="164"/>
      <c r="FR33" s="164"/>
      <c r="FS33" s="164"/>
      <c r="FT33" s="164"/>
      <c r="FU33" s="164"/>
      <c r="FV33" s="164"/>
      <c r="FW33" s="164"/>
      <c r="FX33" s="164"/>
      <c r="FY33" s="164"/>
      <c r="FZ33" s="164"/>
      <c r="GA33" s="164"/>
      <c r="GB33" s="164"/>
      <c r="GC33" s="164"/>
      <c r="GD33" s="164"/>
      <c r="GE33" s="164"/>
      <c r="GF33" s="164"/>
      <c r="GG33" s="164"/>
      <c r="GH33" s="164"/>
      <c r="GI33" s="164"/>
      <c r="GJ33" s="164"/>
      <c r="GK33" s="164"/>
      <c r="GL33" s="164"/>
      <c r="GM33" s="164"/>
      <c r="GN33" s="164"/>
      <c r="GO33" s="164"/>
      <c r="GP33" s="164"/>
      <c r="GQ33" s="164"/>
      <c r="GR33" s="164"/>
      <c r="GS33" s="164"/>
      <c r="GT33" s="164"/>
      <c r="GU33" s="164"/>
      <c r="GV33" s="164"/>
      <c r="GW33" s="164"/>
      <c r="GX33" s="164"/>
      <c r="GY33" s="164"/>
      <c r="GZ33" s="164"/>
      <c r="HA33" s="164"/>
      <c r="HB33" s="164"/>
      <c r="HC33" s="164"/>
      <c r="HD33" s="164"/>
      <c r="HE33" s="164"/>
      <c r="HF33" s="164"/>
      <c r="HG33" s="164"/>
      <c r="HH33" s="164"/>
      <c r="HI33" s="164"/>
      <c r="HJ33" s="164"/>
      <c r="HK33" s="164"/>
      <c r="HL33" s="164"/>
      <c r="HM33" s="164"/>
      <c r="HN33" s="164"/>
      <c r="HO33" s="164"/>
      <c r="HP33" s="164"/>
      <c r="HQ33" s="164"/>
      <c r="HR33" s="164"/>
      <c r="HS33" s="164"/>
      <c r="HT33" s="164"/>
      <c r="HU33" s="164"/>
      <c r="HV33" s="164"/>
      <c r="HW33" s="164"/>
      <c r="HX33" s="164"/>
      <c r="HY33" s="164"/>
      <c r="HZ33" s="164"/>
      <c r="IA33" s="164"/>
      <c r="IB33" s="164"/>
      <c r="IC33" s="164"/>
      <c r="ID33" s="164"/>
      <c r="IE33" s="164"/>
      <c r="IF33" s="164"/>
      <c r="IG33" s="164"/>
      <c r="IH33" s="164"/>
      <c r="II33" s="164"/>
      <c r="IJ33" s="164"/>
      <c r="IK33" s="164"/>
      <c r="IL33" s="164"/>
      <c r="IM33" s="164"/>
      <c r="IN33" s="164"/>
      <c r="IO33" s="164"/>
      <c r="IP33" s="164"/>
      <c r="IQ33" s="164"/>
      <c r="IR33" s="164"/>
      <c r="IS33" s="164"/>
      <c r="IT33" s="164"/>
      <c r="IU33" s="164"/>
    </row>
    <row r="34" spans="10:255" ht="30">
      <c r="J34" s="232"/>
      <c r="K34" s="232"/>
      <c r="N34" s="164"/>
      <c r="O34" s="165"/>
      <c r="P34" s="165"/>
      <c r="Q34" s="165"/>
      <c r="R34" s="165"/>
      <c r="S34" s="165"/>
      <c r="T34" s="165"/>
      <c r="U34" s="165"/>
      <c r="V34" s="165"/>
      <c r="W34" s="165"/>
      <c r="X34" s="165"/>
      <c r="Y34" s="165"/>
      <c r="Z34" s="165"/>
      <c r="AA34" s="165"/>
      <c r="AB34" s="165"/>
      <c r="AC34" s="165"/>
      <c r="AD34" s="165"/>
      <c r="AE34" s="165"/>
      <c r="AF34" s="165"/>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row>
    <row r="35" spans="10:255" ht="30">
      <c r="J35" s="232"/>
      <c r="K35" s="232"/>
      <c r="N35" s="164"/>
      <c r="O35" s="165"/>
      <c r="P35" s="165"/>
      <c r="Q35" s="165"/>
      <c r="R35" s="165"/>
      <c r="S35" s="165"/>
      <c r="T35" s="165"/>
      <c r="U35" s="165"/>
      <c r="V35" s="165"/>
      <c r="W35" s="165"/>
      <c r="X35" s="165"/>
      <c r="Y35" s="165"/>
      <c r="Z35" s="165"/>
      <c r="AA35" s="165"/>
      <c r="AB35" s="165"/>
      <c r="AC35" s="165"/>
      <c r="AD35" s="165"/>
      <c r="AE35" s="165"/>
      <c r="AF35" s="165"/>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164"/>
      <c r="EJ35" s="164"/>
      <c r="EK35" s="164"/>
      <c r="EL35" s="164"/>
      <c r="EM35" s="164"/>
      <c r="EN35" s="164"/>
      <c r="EO35" s="164"/>
      <c r="EP35" s="164"/>
      <c r="EQ35" s="164"/>
      <c r="ER35" s="164"/>
      <c r="ES35" s="164"/>
      <c r="ET35" s="164"/>
      <c r="EU35" s="164"/>
      <c r="EV35" s="164"/>
      <c r="EW35" s="164"/>
      <c r="EX35" s="164"/>
      <c r="EY35" s="164"/>
      <c r="EZ35" s="164"/>
      <c r="FA35" s="164"/>
      <c r="FB35" s="164"/>
      <c r="FC35" s="164"/>
      <c r="FD35" s="164"/>
      <c r="FE35" s="164"/>
      <c r="FF35" s="164"/>
      <c r="FG35" s="164"/>
      <c r="FH35" s="164"/>
      <c r="FI35" s="164"/>
      <c r="FJ35" s="164"/>
      <c r="FK35" s="164"/>
      <c r="FL35" s="164"/>
      <c r="FM35" s="164"/>
      <c r="FN35" s="164"/>
      <c r="FO35" s="164"/>
      <c r="FP35" s="164"/>
      <c r="FQ35" s="164"/>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64"/>
      <c r="GN35" s="164"/>
      <c r="GO35" s="164"/>
      <c r="GP35" s="164"/>
      <c r="GQ35" s="164"/>
      <c r="GR35" s="164"/>
      <c r="GS35" s="164"/>
      <c r="GT35" s="164"/>
      <c r="GU35" s="164"/>
      <c r="GV35" s="164"/>
      <c r="GW35" s="164"/>
      <c r="GX35" s="164"/>
      <c r="GY35" s="164"/>
      <c r="GZ35" s="164"/>
      <c r="HA35" s="164"/>
      <c r="HB35" s="164"/>
      <c r="HC35" s="164"/>
      <c r="HD35" s="164"/>
      <c r="HE35" s="164"/>
      <c r="HF35" s="164"/>
      <c r="HG35" s="164"/>
      <c r="HH35" s="164"/>
      <c r="HI35" s="164"/>
      <c r="HJ35" s="164"/>
      <c r="HK35" s="164"/>
      <c r="HL35" s="164"/>
      <c r="HM35" s="164"/>
      <c r="HN35" s="164"/>
      <c r="HO35" s="164"/>
      <c r="HP35" s="164"/>
      <c r="HQ35" s="164"/>
      <c r="HR35" s="164"/>
      <c r="HS35" s="164"/>
      <c r="HT35" s="164"/>
      <c r="HU35" s="164"/>
      <c r="HV35" s="164"/>
      <c r="HW35" s="164"/>
      <c r="HX35" s="164"/>
      <c r="HY35" s="164"/>
      <c r="HZ35" s="164"/>
      <c r="IA35" s="164"/>
      <c r="IB35" s="164"/>
      <c r="IC35" s="164"/>
      <c r="ID35" s="164"/>
      <c r="IE35" s="164"/>
      <c r="IF35" s="164"/>
      <c r="IG35" s="164"/>
      <c r="IH35" s="164"/>
      <c r="II35" s="164"/>
      <c r="IJ35" s="164"/>
      <c r="IK35" s="164"/>
      <c r="IL35" s="164"/>
      <c r="IM35" s="164"/>
      <c r="IN35" s="164"/>
      <c r="IO35" s="164"/>
      <c r="IP35" s="164"/>
      <c r="IQ35" s="164"/>
      <c r="IR35" s="164"/>
      <c r="IS35" s="164"/>
      <c r="IT35" s="164"/>
      <c r="IU35" s="164"/>
    </row>
    <row r="36" spans="10:255" ht="30">
      <c r="J36" s="232"/>
      <c r="K36" s="232"/>
      <c r="N36" s="164"/>
      <c r="O36" s="165"/>
      <c r="P36" s="165"/>
      <c r="Q36" s="165"/>
      <c r="R36" s="165"/>
      <c r="S36" s="165"/>
      <c r="T36" s="165"/>
      <c r="U36" s="165"/>
      <c r="V36" s="165"/>
      <c r="W36" s="165"/>
      <c r="X36" s="165"/>
      <c r="Y36" s="165"/>
      <c r="Z36" s="165"/>
      <c r="AA36" s="165"/>
      <c r="AB36" s="165"/>
      <c r="AC36" s="165"/>
      <c r="AD36" s="165"/>
      <c r="AE36" s="165"/>
      <c r="AF36" s="165"/>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row>
    <row r="37" spans="10:20" ht="30">
      <c r="J37" s="232"/>
      <c r="K37" s="232"/>
      <c r="N37" s="233"/>
      <c r="O37" s="234"/>
      <c r="P37" s="234"/>
      <c r="Q37" s="234"/>
      <c r="R37" s="234"/>
      <c r="S37" s="234"/>
      <c r="T37" s="234"/>
    </row>
    <row r="38" spans="10:20" ht="30">
      <c r="J38" s="232"/>
      <c r="K38" s="232"/>
      <c r="N38" s="233"/>
      <c r="O38" s="234"/>
      <c r="P38" s="234"/>
      <c r="Q38" s="234"/>
      <c r="R38" s="234"/>
      <c r="S38" s="234"/>
      <c r="T38" s="234"/>
    </row>
    <row r="39" spans="10:20" ht="30">
      <c r="J39" s="232"/>
      <c r="K39" s="232"/>
      <c r="N39" s="233"/>
      <c r="O39" s="234"/>
      <c r="P39" s="234"/>
      <c r="Q39" s="234"/>
      <c r="R39" s="234"/>
      <c r="S39" s="234"/>
      <c r="T39" s="234"/>
    </row>
    <row r="40" spans="10:20" ht="30">
      <c r="J40" s="232"/>
      <c r="K40" s="232"/>
      <c r="N40" s="233"/>
      <c r="O40" s="234"/>
      <c r="P40" s="234"/>
      <c r="Q40" s="234"/>
      <c r="R40" s="234"/>
      <c r="S40" s="234"/>
      <c r="T40" s="234"/>
    </row>
    <row r="41" spans="10:20" ht="30">
      <c r="J41" s="232"/>
      <c r="K41" s="232"/>
      <c r="N41" s="233"/>
      <c r="O41" s="234"/>
      <c r="P41" s="234"/>
      <c r="Q41" s="234"/>
      <c r="R41" s="234"/>
      <c r="S41" s="234"/>
      <c r="T41" s="234"/>
    </row>
    <row r="42" spans="10:20" ht="30">
      <c r="J42" s="232"/>
      <c r="K42" s="232"/>
      <c r="N42" s="233"/>
      <c r="O42" s="234"/>
      <c r="P42" s="234"/>
      <c r="Q42" s="234"/>
      <c r="R42" s="234"/>
      <c r="S42" s="234"/>
      <c r="T42" s="234"/>
    </row>
    <row r="43" spans="10:20" ht="30">
      <c r="J43" s="232"/>
      <c r="K43" s="232"/>
      <c r="N43" s="233"/>
      <c r="O43" s="234"/>
      <c r="P43" s="234"/>
      <c r="Q43" s="234"/>
      <c r="R43" s="234"/>
      <c r="S43" s="234"/>
      <c r="T43" s="234"/>
    </row>
    <row r="44" spans="10:20" ht="30">
      <c r="J44" s="232"/>
      <c r="K44" s="232"/>
      <c r="N44" s="233"/>
      <c r="O44" s="234"/>
      <c r="P44" s="234"/>
      <c r="Q44" s="234"/>
      <c r="R44" s="234"/>
      <c r="S44" s="234"/>
      <c r="T44" s="234"/>
    </row>
    <row r="45" spans="10:20" ht="30">
      <c r="J45" s="232"/>
      <c r="K45" s="232"/>
      <c r="N45" s="233"/>
      <c r="O45" s="234"/>
      <c r="P45" s="234"/>
      <c r="Q45" s="234"/>
      <c r="R45" s="234"/>
      <c r="S45" s="234"/>
      <c r="T45" s="234"/>
    </row>
    <row r="46" spans="10:20" ht="30">
      <c r="J46" s="232"/>
      <c r="K46" s="232"/>
      <c r="N46" s="233"/>
      <c r="O46" s="234"/>
      <c r="P46" s="234"/>
      <c r="Q46" s="234"/>
      <c r="R46" s="234"/>
      <c r="S46" s="234"/>
      <c r="T46" s="234"/>
    </row>
    <row r="47" spans="10:20" ht="30">
      <c r="J47" s="232"/>
      <c r="K47" s="232"/>
      <c r="N47" s="233"/>
      <c r="O47" s="234"/>
      <c r="P47" s="234"/>
      <c r="Q47" s="234"/>
      <c r="R47" s="234"/>
      <c r="S47" s="234"/>
      <c r="T47" s="234"/>
    </row>
    <row r="48" spans="10:20" ht="30">
      <c r="J48" s="232"/>
      <c r="K48" s="232"/>
      <c r="N48" s="233"/>
      <c r="O48" s="234"/>
      <c r="P48" s="234"/>
      <c r="Q48" s="234"/>
      <c r="R48" s="234"/>
      <c r="S48" s="234"/>
      <c r="T48" s="234"/>
    </row>
    <row r="49" spans="10:20" ht="30">
      <c r="J49" s="232"/>
      <c r="K49" s="232"/>
      <c r="N49" s="233"/>
      <c r="O49" s="234"/>
      <c r="P49" s="234"/>
      <c r="Q49" s="234"/>
      <c r="R49" s="234"/>
      <c r="S49" s="234"/>
      <c r="T49" s="234"/>
    </row>
    <row r="50" spans="10:20" ht="30">
      <c r="J50" s="232"/>
      <c r="K50" s="232"/>
      <c r="N50" s="233"/>
      <c r="O50" s="234"/>
      <c r="P50" s="234"/>
      <c r="Q50" s="234"/>
      <c r="R50" s="234"/>
      <c r="S50" s="234"/>
      <c r="T50" s="234"/>
    </row>
    <row r="51" spans="10:20" ht="30">
      <c r="J51" s="232"/>
      <c r="K51" s="232"/>
      <c r="N51" s="233"/>
      <c r="O51" s="234"/>
      <c r="P51" s="234"/>
      <c r="Q51" s="234"/>
      <c r="R51" s="234"/>
      <c r="S51" s="234"/>
      <c r="T51" s="234"/>
    </row>
    <row r="52" spans="10:20" ht="30">
      <c r="J52" s="232"/>
      <c r="K52" s="232"/>
      <c r="N52" s="233"/>
      <c r="O52" s="234"/>
      <c r="P52" s="234"/>
      <c r="Q52" s="234"/>
      <c r="R52" s="234"/>
      <c r="S52" s="234"/>
      <c r="T52" s="234"/>
    </row>
    <row r="53" spans="10:20" ht="30">
      <c r="J53" s="232"/>
      <c r="K53" s="232"/>
      <c r="N53" s="233"/>
      <c r="O53" s="234"/>
      <c r="P53" s="234"/>
      <c r="Q53" s="234"/>
      <c r="R53" s="234"/>
      <c r="S53" s="234"/>
      <c r="T53" s="234"/>
    </row>
    <row r="54" spans="10:20" ht="30">
      <c r="J54" s="232"/>
      <c r="K54" s="232"/>
      <c r="N54" s="233"/>
      <c r="O54" s="234"/>
      <c r="P54" s="234"/>
      <c r="Q54" s="234"/>
      <c r="R54" s="234"/>
      <c r="S54" s="234"/>
      <c r="T54" s="234"/>
    </row>
    <row r="55" spans="10:20" ht="30">
      <c r="J55" s="232"/>
      <c r="K55" s="232"/>
      <c r="N55" s="233"/>
      <c r="O55" s="234"/>
      <c r="P55" s="234"/>
      <c r="Q55" s="234"/>
      <c r="R55" s="234"/>
      <c r="S55" s="234"/>
      <c r="T55" s="234"/>
    </row>
    <row r="56" spans="10:20" ht="30">
      <c r="J56" s="232"/>
      <c r="K56" s="232"/>
      <c r="N56" s="233"/>
      <c r="O56" s="234"/>
      <c r="P56" s="234"/>
      <c r="Q56" s="234"/>
      <c r="R56" s="234"/>
      <c r="S56" s="234"/>
      <c r="T56" s="234"/>
    </row>
    <row r="57" spans="10:20" ht="30">
      <c r="J57" s="232"/>
      <c r="K57" s="232"/>
      <c r="N57" s="233"/>
      <c r="O57" s="234"/>
      <c r="P57" s="234"/>
      <c r="Q57" s="234"/>
      <c r="R57" s="234"/>
      <c r="S57" s="234"/>
      <c r="T57" s="234"/>
    </row>
    <row r="58" spans="10:20" ht="30">
      <c r="J58" s="232"/>
      <c r="K58" s="232"/>
      <c r="N58" s="233"/>
      <c r="O58" s="234"/>
      <c r="P58" s="234"/>
      <c r="Q58" s="234"/>
      <c r="R58" s="234"/>
      <c r="S58" s="234"/>
      <c r="T58" s="234"/>
    </row>
    <row r="59" spans="10:20" ht="30">
      <c r="J59" s="232"/>
      <c r="K59" s="232"/>
      <c r="N59" s="233"/>
      <c r="O59" s="234"/>
      <c r="P59" s="234"/>
      <c r="Q59" s="234"/>
      <c r="R59" s="234"/>
      <c r="S59" s="234"/>
      <c r="T59" s="234"/>
    </row>
    <row r="60" spans="10:20" ht="30">
      <c r="J60" s="232"/>
      <c r="K60" s="232"/>
      <c r="N60" s="233"/>
      <c r="O60" s="234"/>
      <c r="P60" s="234"/>
      <c r="Q60" s="234"/>
      <c r="R60" s="234"/>
      <c r="S60" s="234"/>
      <c r="T60" s="234"/>
    </row>
    <row r="61" spans="10:20" ht="30">
      <c r="J61" s="232"/>
      <c r="K61" s="232"/>
      <c r="N61" s="233"/>
      <c r="O61" s="234"/>
      <c r="P61" s="234"/>
      <c r="Q61" s="234"/>
      <c r="R61" s="234"/>
      <c r="S61" s="234"/>
      <c r="T61" s="234"/>
    </row>
    <row r="62" spans="10:20" ht="30">
      <c r="J62" s="232"/>
      <c r="K62" s="232"/>
      <c r="N62" s="233"/>
      <c r="O62" s="234"/>
      <c r="P62" s="234"/>
      <c r="Q62" s="234"/>
      <c r="R62" s="234"/>
      <c r="S62" s="234"/>
      <c r="T62" s="234"/>
    </row>
    <row r="63" spans="10:20" ht="30">
      <c r="J63" s="232"/>
      <c r="K63" s="232"/>
      <c r="N63" s="233"/>
      <c r="O63" s="234"/>
      <c r="P63" s="234"/>
      <c r="Q63" s="234"/>
      <c r="R63" s="234"/>
      <c r="S63" s="234"/>
      <c r="T63" s="234"/>
    </row>
    <row r="64" spans="10:20" ht="30">
      <c r="J64" s="232"/>
      <c r="K64" s="232"/>
      <c r="N64" s="233"/>
      <c r="O64" s="234"/>
      <c r="P64" s="234"/>
      <c r="Q64" s="234"/>
      <c r="R64" s="234"/>
      <c r="S64" s="234"/>
      <c r="T64" s="234"/>
    </row>
    <row r="65" spans="10:20" ht="30">
      <c r="J65" s="232"/>
      <c r="K65" s="232"/>
      <c r="N65" s="233"/>
      <c r="O65" s="234"/>
      <c r="P65" s="234"/>
      <c r="Q65" s="234"/>
      <c r="R65" s="234"/>
      <c r="S65" s="234"/>
      <c r="T65" s="234"/>
    </row>
    <row r="66" spans="10:20" ht="30">
      <c r="J66" s="232"/>
      <c r="K66" s="232"/>
      <c r="N66" s="233"/>
      <c r="O66" s="234"/>
      <c r="P66" s="234"/>
      <c r="Q66" s="234"/>
      <c r="R66" s="234"/>
      <c r="S66" s="234"/>
      <c r="T66" s="234"/>
    </row>
    <row r="67" spans="10:20" ht="30">
      <c r="J67" s="232"/>
      <c r="K67" s="232"/>
      <c r="N67" s="233"/>
      <c r="O67" s="234"/>
      <c r="P67" s="234"/>
      <c r="Q67" s="234"/>
      <c r="R67" s="234"/>
      <c r="S67" s="234"/>
      <c r="T67" s="234"/>
    </row>
    <row r="68" spans="10:20" ht="30">
      <c r="J68" s="232"/>
      <c r="K68" s="232"/>
      <c r="N68" s="233"/>
      <c r="O68" s="234"/>
      <c r="P68" s="234"/>
      <c r="Q68" s="234"/>
      <c r="R68" s="234"/>
      <c r="S68" s="234"/>
      <c r="T68" s="234"/>
    </row>
    <row r="69" spans="10:20" ht="30">
      <c r="J69" s="232"/>
      <c r="K69" s="232"/>
      <c r="N69" s="233"/>
      <c r="O69" s="234"/>
      <c r="P69" s="234"/>
      <c r="Q69" s="234"/>
      <c r="R69" s="234"/>
      <c r="S69" s="234"/>
      <c r="T69" s="234"/>
    </row>
    <row r="70" spans="10:20" ht="30">
      <c r="J70" s="232"/>
      <c r="K70" s="232"/>
      <c r="N70" s="233"/>
      <c r="O70" s="234"/>
      <c r="P70" s="234"/>
      <c r="Q70" s="234"/>
      <c r="R70" s="234"/>
      <c r="S70" s="234"/>
      <c r="T70" s="234"/>
    </row>
    <row r="71" spans="10:20" ht="30">
      <c r="J71" s="232"/>
      <c r="K71" s="232"/>
      <c r="N71" s="233"/>
      <c r="O71" s="234"/>
      <c r="P71" s="234"/>
      <c r="Q71" s="234"/>
      <c r="R71" s="234"/>
      <c r="S71" s="234"/>
      <c r="T71" s="234"/>
    </row>
    <row r="72" spans="10:20" ht="30">
      <c r="J72" s="232"/>
      <c r="K72" s="232"/>
      <c r="N72" s="233"/>
      <c r="O72" s="234"/>
      <c r="P72" s="234"/>
      <c r="Q72" s="234"/>
      <c r="R72" s="234"/>
      <c r="S72" s="234"/>
      <c r="T72" s="234"/>
    </row>
    <row r="73" spans="10:20" ht="30">
      <c r="J73" s="232"/>
      <c r="K73" s="232"/>
      <c r="N73" s="233"/>
      <c r="O73" s="234"/>
      <c r="P73" s="234"/>
      <c r="Q73" s="234"/>
      <c r="R73" s="234"/>
      <c r="S73" s="234"/>
      <c r="T73" s="234"/>
    </row>
    <row r="74" spans="10:20" ht="30">
      <c r="J74" s="232"/>
      <c r="K74" s="232"/>
      <c r="N74" s="233"/>
      <c r="O74" s="234"/>
      <c r="P74" s="234"/>
      <c r="Q74" s="234"/>
      <c r="R74" s="234"/>
      <c r="S74" s="234"/>
      <c r="T74" s="234"/>
    </row>
    <row r="75" spans="10:20" ht="30">
      <c r="J75" s="232"/>
      <c r="K75" s="232"/>
      <c r="N75" s="233"/>
      <c r="O75" s="234"/>
      <c r="P75" s="234"/>
      <c r="Q75" s="234"/>
      <c r="R75" s="234"/>
      <c r="S75" s="234"/>
      <c r="T75" s="234"/>
    </row>
    <row r="76" spans="10:20" ht="30">
      <c r="J76" s="232"/>
      <c r="K76" s="232"/>
      <c r="N76" s="233"/>
      <c r="O76" s="234"/>
      <c r="P76" s="234"/>
      <c r="Q76" s="234"/>
      <c r="R76" s="234"/>
      <c r="S76" s="234"/>
      <c r="T76" s="234"/>
    </row>
    <row r="77" spans="10:20" ht="30">
      <c r="J77" s="232"/>
      <c r="K77" s="232"/>
      <c r="N77" s="233"/>
      <c r="O77" s="234"/>
      <c r="P77" s="234"/>
      <c r="Q77" s="234"/>
      <c r="R77" s="234"/>
      <c r="S77" s="234"/>
      <c r="T77" s="234"/>
    </row>
    <row r="78" spans="10:20" ht="30">
      <c r="J78" s="232"/>
      <c r="K78" s="235"/>
      <c r="N78" s="233"/>
      <c r="O78" s="234"/>
      <c r="P78" s="234"/>
      <c r="Q78" s="234"/>
      <c r="R78" s="234"/>
      <c r="S78" s="234"/>
      <c r="T78" s="234"/>
    </row>
    <row r="79" spans="10:20" ht="30">
      <c r="J79" s="232"/>
      <c r="K79" s="232"/>
      <c r="N79" s="233"/>
      <c r="O79" s="234"/>
      <c r="P79" s="234"/>
      <c r="Q79" s="234"/>
      <c r="R79" s="234"/>
      <c r="S79" s="234"/>
      <c r="T79" s="234"/>
    </row>
    <row r="80" spans="10:20" ht="30">
      <c r="J80" s="232"/>
      <c r="K80" s="232"/>
      <c r="N80" s="233"/>
      <c r="O80" s="234"/>
      <c r="P80" s="234"/>
      <c r="Q80" s="234"/>
      <c r="R80" s="234"/>
      <c r="S80" s="234"/>
      <c r="T80" s="234"/>
    </row>
    <row r="81" spans="10:20" ht="30">
      <c r="J81" s="232"/>
      <c r="K81" s="232"/>
      <c r="N81" s="233"/>
      <c r="O81" s="234"/>
      <c r="P81" s="234"/>
      <c r="Q81" s="234"/>
      <c r="R81" s="234"/>
      <c r="S81" s="234"/>
      <c r="T81" s="234"/>
    </row>
    <row r="82" spans="10:20" ht="30">
      <c r="J82" s="232"/>
      <c r="K82" s="232"/>
      <c r="N82" s="233"/>
      <c r="O82" s="234"/>
      <c r="P82" s="234"/>
      <c r="Q82" s="234"/>
      <c r="R82" s="234"/>
      <c r="S82" s="234"/>
      <c r="T82" s="234"/>
    </row>
    <row r="83" spans="10:20" ht="30">
      <c r="J83" s="232"/>
      <c r="K83" s="232"/>
      <c r="N83" s="233"/>
      <c r="O83" s="234"/>
      <c r="P83" s="234"/>
      <c r="Q83" s="234"/>
      <c r="R83" s="234"/>
      <c r="S83" s="234"/>
      <c r="T83" s="234"/>
    </row>
    <row r="84" spans="10:20" ht="30">
      <c r="J84" s="232"/>
      <c r="K84" s="232"/>
      <c r="N84" s="233"/>
      <c r="O84" s="234"/>
      <c r="P84" s="234"/>
      <c r="Q84" s="234"/>
      <c r="R84" s="234"/>
      <c r="S84" s="234"/>
      <c r="T84" s="234"/>
    </row>
    <row r="85" spans="10:20" ht="30">
      <c r="J85" s="232"/>
      <c r="K85" s="232"/>
      <c r="N85" s="233"/>
      <c r="O85" s="234"/>
      <c r="P85" s="234"/>
      <c r="Q85" s="234"/>
      <c r="R85" s="234"/>
      <c r="S85" s="234"/>
      <c r="T85" s="234"/>
    </row>
    <row r="86" spans="10:20" ht="30">
      <c r="J86" s="232"/>
      <c r="K86" s="232"/>
      <c r="N86" s="233"/>
      <c r="O86" s="234"/>
      <c r="P86" s="234"/>
      <c r="Q86" s="234"/>
      <c r="R86" s="234"/>
      <c r="S86" s="234"/>
      <c r="T86" s="234"/>
    </row>
    <row r="87" spans="10:20" ht="30">
      <c r="J87" s="232"/>
      <c r="K87" s="232"/>
      <c r="N87" s="233"/>
      <c r="O87" s="234"/>
      <c r="P87" s="234"/>
      <c r="Q87" s="234"/>
      <c r="R87" s="234"/>
      <c r="S87" s="234"/>
      <c r="T87" s="234"/>
    </row>
    <row r="88" spans="10:20" ht="30">
      <c r="J88" s="232"/>
      <c r="K88" s="232"/>
      <c r="N88" s="233"/>
      <c r="O88" s="234"/>
      <c r="P88" s="234"/>
      <c r="Q88" s="234"/>
      <c r="R88" s="234"/>
      <c r="S88" s="234"/>
      <c r="T88" s="234"/>
    </row>
    <row r="89" spans="10:20" ht="30">
      <c r="J89" s="232"/>
      <c r="K89" s="232"/>
      <c r="N89" s="233"/>
      <c r="O89" s="234"/>
      <c r="P89" s="234"/>
      <c r="Q89" s="234"/>
      <c r="R89" s="234"/>
      <c r="S89" s="234"/>
      <c r="T89" s="234"/>
    </row>
    <row r="90" spans="10:20" ht="30">
      <c r="J90" s="232"/>
      <c r="K90" s="232"/>
      <c r="N90" s="233"/>
      <c r="O90" s="234"/>
      <c r="P90" s="234"/>
      <c r="Q90" s="234"/>
      <c r="R90" s="234"/>
      <c r="S90" s="234"/>
      <c r="T90" s="234"/>
    </row>
    <row r="91" spans="10:20" ht="30">
      <c r="J91" s="232"/>
      <c r="K91" s="232"/>
      <c r="N91" s="233"/>
      <c r="O91" s="234"/>
      <c r="P91" s="234"/>
      <c r="Q91" s="234"/>
      <c r="R91" s="234"/>
      <c r="S91" s="234"/>
      <c r="T91" s="234"/>
    </row>
    <row r="92" spans="10:20" ht="30">
      <c r="J92" s="232"/>
      <c r="K92" s="232"/>
      <c r="N92" s="233"/>
      <c r="O92" s="234"/>
      <c r="P92" s="234"/>
      <c r="Q92" s="234"/>
      <c r="R92" s="234"/>
      <c r="S92" s="234"/>
      <c r="T92" s="234"/>
    </row>
    <row r="93" spans="10:20" ht="30">
      <c r="J93" s="232"/>
      <c r="K93" s="232"/>
      <c r="N93" s="233"/>
      <c r="O93" s="234"/>
      <c r="P93" s="234"/>
      <c r="Q93" s="234"/>
      <c r="R93" s="234"/>
      <c r="S93" s="234"/>
      <c r="T93" s="234"/>
    </row>
    <row r="94" spans="10:20" ht="30">
      <c r="J94" s="232"/>
      <c r="K94" s="232"/>
      <c r="N94" s="233"/>
      <c r="O94" s="234"/>
      <c r="P94" s="234"/>
      <c r="Q94" s="234"/>
      <c r="R94" s="234"/>
      <c r="S94" s="234"/>
      <c r="T94" s="234"/>
    </row>
    <row r="95" spans="10:20" ht="30">
      <c r="J95" s="232"/>
      <c r="K95" s="232"/>
      <c r="N95" s="233"/>
      <c r="O95" s="234"/>
      <c r="P95" s="234"/>
      <c r="Q95" s="234"/>
      <c r="R95" s="234"/>
      <c r="S95" s="234"/>
      <c r="T95" s="234"/>
    </row>
    <row r="96" spans="10:20" ht="30">
      <c r="J96" s="232"/>
      <c r="K96" s="232"/>
      <c r="N96" s="233"/>
      <c r="O96" s="234"/>
      <c r="P96" s="234"/>
      <c r="Q96" s="234"/>
      <c r="R96" s="234"/>
      <c r="S96" s="234"/>
      <c r="T96" s="234"/>
    </row>
    <row r="97" spans="10:20" ht="30">
      <c r="J97" s="232"/>
      <c r="K97" s="232"/>
      <c r="N97" s="233"/>
      <c r="O97" s="234"/>
      <c r="P97" s="234"/>
      <c r="Q97" s="234"/>
      <c r="R97" s="234"/>
      <c r="S97" s="234"/>
      <c r="T97" s="234"/>
    </row>
    <row r="98" spans="10:20" ht="30">
      <c r="J98" s="232"/>
      <c r="K98" s="232"/>
      <c r="N98" s="233"/>
      <c r="O98" s="234"/>
      <c r="P98" s="234"/>
      <c r="Q98" s="234"/>
      <c r="R98" s="234"/>
      <c r="S98" s="234"/>
      <c r="T98" s="234"/>
    </row>
    <row r="99" spans="10:20" ht="30">
      <c r="J99" s="232"/>
      <c r="K99" s="232"/>
      <c r="N99" s="233"/>
      <c r="O99" s="234"/>
      <c r="P99" s="234"/>
      <c r="Q99" s="234"/>
      <c r="R99" s="234"/>
      <c r="S99" s="234"/>
      <c r="T99" s="234"/>
    </row>
    <row r="100" spans="10:20" ht="30">
      <c r="J100" s="232"/>
      <c r="K100" s="232"/>
      <c r="N100" s="233"/>
      <c r="O100" s="234"/>
      <c r="P100" s="234"/>
      <c r="Q100" s="234"/>
      <c r="R100" s="234"/>
      <c r="S100" s="234"/>
      <c r="T100" s="234"/>
    </row>
    <row r="101" spans="10:20" ht="30">
      <c r="J101" s="232"/>
      <c r="K101" s="232"/>
      <c r="N101" s="233"/>
      <c r="O101" s="234"/>
      <c r="P101" s="234"/>
      <c r="Q101" s="234"/>
      <c r="R101" s="234"/>
      <c r="S101" s="234"/>
      <c r="T101" s="234"/>
    </row>
    <row r="102" spans="10:20" ht="30">
      <c r="J102" s="232"/>
      <c r="K102" s="232"/>
      <c r="N102" s="233"/>
      <c r="O102" s="234"/>
      <c r="P102" s="234"/>
      <c r="Q102" s="234"/>
      <c r="R102" s="234"/>
      <c r="S102" s="234"/>
      <c r="T102" s="234"/>
    </row>
    <row r="103" spans="10:20" ht="30">
      <c r="J103" s="232"/>
      <c r="K103" s="232"/>
      <c r="N103" s="233"/>
      <c r="O103" s="234"/>
      <c r="P103" s="234"/>
      <c r="Q103" s="234"/>
      <c r="R103" s="234"/>
      <c r="S103" s="234"/>
      <c r="T103" s="234"/>
    </row>
    <row r="104" spans="10:20" ht="30">
      <c r="J104" s="232"/>
      <c r="K104" s="232"/>
      <c r="N104" s="233"/>
      <c r="O104" s="234"/>
      <c r="P104" s="234"/>
      <c r="Q104" s="234"/>
      <c r="R104" s="234"/>
      <c r="S104" s="234"/>
      <c r="T104" s="234"/>
    </row>
    <row r="105" spans="10:20" ht="30">
      <c r="J105" s="232"/>
      <c r="K105" s="232"/>
      <c r="N105" s="233"/>
      <c r="O105" s="234"/>
      <c r="P105" s="234"/>
      <c r="Q105" s="234"/>
      <c r="R105" s="234"/>
      <c r="S105" s="234"/>
      <c r="T105" s="234"/>
    </row>
    <row r="106" spans="10:20" ht="30">
      <c r="J106" s="232"/>
      <c r="K106" s="232"/>
      <c r="N106" s="233"/>
      <c r="O106" s="234"/>
      <c r="P106" s="234"/>
      <c r="Q106" s="234"/>
      <c r="R106" s="234"/>
      <c r="S106" s="234"/>
      <c r="T106" s="234"/>
    </row>
    <row r="107" spans="10:20" ht="30">
      <c r="J107" s="232"/>
      <c r="K107" s="232"/>
      <c r="N107" s="233"/>
      <c r="O107" s="234"/>
      <c r="P107" s="234"/>
      <c r="Q107" s="234"/>
      <c r="R107" s="234"/>
      <c r="S107" s="234"/>
      <c r="T107" s="234"/>
    </row>
    <row r="108" spans="10:20" ht="30">
      <c r="J108" s="232"/>
      <c r="K108" s="232"/>
      <c r="N108" s="233"/>
      <c r="O108" s="234"/>
      <c r="P108" s="234"/>
      <c r="Q108" s="234"/>
      <c r="R108" s="234"/>
      <c r="S108" s="234"/>
      <c r="T108" s="234"/>
    </row>
    <row r="109" spans="10:20" ht="30">
      <c r="J109" s="232"/>
      <c r="K109" s="232"/>
      <c r="N109" s="233"/>
      <c r="O109" s="234"/>
      <c r="P109" s="234"/>
      <c r="Q109" s="234"/>
      <c r="R109" s="234"/>
      <c r="S109" s="234"/>
      <c r="T109" s="234"/>
    </row>
    <row r="110" spans="10:20" ht="30">
      <c r="J110" s="232"/>
      <c r="K110" s="232"/>
      <c r="N110" s="233"/>
      <c r="O110" s="234"/>
      <c r="P110" s="234"/>
      <c r="Q110" s="234"/>
      <c r="R110" s="234"/>
      <c r="S110" s="234"/>
      <c r="T110" s="234"/>
    </row>
    <row r="111" spans="10:20" ht="30">
      <c r="J111" s="232"/>
      <c r="K111" s="232"/>
      <c r="N111" s="233"/>
      <c r="O111" s="234"/>
      <c r="P111" s="234"/>
      <c r="Q111" s="234"/>
      <c r="R111" s="234"/>
      <c r="S111" s="234"/>
      <c r="T111" s="234"/>
    </row>
    <row r="112" spans="10:20" ht="30">
      <c r="J112" s="232"/>
      <c r="K112" s="232"/>
      <c r="N112" s="233"/>
      <c r="O112" s="234"/>
      <c r="P112" s="234"/>
      <c r="Q112" s="234"/>
      <c r="R112" s="234"/>
      <c r="S112" s="234"/>
      <c r="T112" s="234"/>
    </row>
    <row r="113" spans="10:20" ht="30">
      <c r="J113" s="232"/>
      <c r="K113" s="232"/>
      <c r="N113" s="233"/>
      <c r="O113" s="234"/>
      <c r="P113" s="234"/>
      <c r="Q113" s="234"/>
      <c r="R113" s="234"/>
      <c r="S113" s="234"/>
      <c r="T113" s="234"/>
    </row>
    <row r="114" spans="10:20" ht="30">
      <c r="J114" s="232"/>
      <c r="K114" s="232"/>
      <c r="N114" s="233"/>
      <c r="O114" s="234"/>
      <c r="P114" s="234"/>
      <c r="Q114" s="234"/>
      <c r="R114" s="234"/>
      <c r="S114" s="234"/>
      <c r="T114" s="234"/>
    </row>
    <row r="115" spans="10:20" ht="30">
      <c r="J115" s="232"/>
      <c r="K115" s="232"/>
      <c r="N115" s="233"/>
      <c r="O115" s="234"/>
      <c r="P115" s="234"/>
      <c r="Q115" s="234"/>
      <c r="R115" s="234"/>
      <c r="S115" s="234"/>
      <c r="T115" s="234"/>
    </row>
    <row r="116" spans="10:20" ht="30">
      <c r="J116" s="232"/>
      <c r="K116" s="232"/>
      <c r="N116" s="233"/>
      <c r="O116" s="234"/>
      <c r="P116" s="234"/>
      <c r="Q116" s="234"/>
      <c r="R116" s="234"/>
      <c r="S116" s="234"/>
      <c r="T116" s="234"/>
    </row>
    <row r="117" spans="10:20" ht="30">
      <c r="J117" s="232"/>
      <c r="K117" s="232"/>
      <c r="N117" s="233"/>
      <c r="O117" s="234"/>
      <c r="P117" s="234"/>
      <c r="Q117" s="234"/>
      <c r="R117" s="234"/>
      <c r="S117" s="234"/>
      <c r="T117" s="234"/>
    </row>
    <row r="118" spans="10:20" ht="30">
      <c r="J118" s="232"/>
      <c r="K118" s="232"/>
      <c r="N118" s="233"/>
      <c r="O118" s="234"/>
      <c r="P118" s="234"/>
      <c r="Q118" s="234"/>
      <c r="R118" s="234"/>
      <c r="S118" s="234"/>
      <c r="T118" s="234"/>
    </row>
    <row r="119" spans="10:20" ht="30">
      <c r="J119" s="232"/>
      <c r="K119" s="232"/>
      <c r="N119" s="233"/>
      <c r="O119" s="234"/>
      <c r="P119" s="234"/>
      <c r="Q119" s="234"/>
      <c r="R119" s="234"/>
      <c r="S119" s="234"/>
      <c r="T119" s="234"/>
    </row>
    <row r="120" spans="10:20" ht="30">
      <c r="J120" s="232"/>
      <c r="K120" s="232"/>
      <c r="N120" s="233"/>
      <c r="O120" s="234"/>
      <c r="P120" s="234"/>
      <c r="Q120" s="234"/>
      <c r="R120" s="234"/>
      <c r="S120" s="234"/>
      <c r="T120" s="234"/>
    </row>
    <row r="121" spans="10:20" ht="30">
      <c r="J121" s="232"/>
      <c r="K121" s="232"/>
      <c r="N121" s="233"/>
      <c r="O121" s="234"/>
      <c r="P121" s="234"/>
      <c r="Q121" s="234"/>
      <c r="R121" s="234"/>
      <c r="S121" s="234"/>
      <c r="T121" s="234"/>
    </row>
    <row r="122" spans="10:20" ht="30">
      <c r="J122" s="232"/>
      <c r="K122" s="232"/>
      <c r="N122" s="233"/>
      <c r="O122" s="234"/>
      <c r="P122" s="234"/>
      <c r="Q122" s="234"/>
      <c r="R122" s="234"/>
      <c r="S122" s="234"/>
      <c r="T122" s="234"/>
    </row>
    <row r="123" spans="10:20" ht="30">
      <c r="J123" s="232"/>
      <c r="K123" s="232"/>
      <c r="N123" s="233"/>
      <c r="O123" s="234"/>
      <c r="P123" s="234"/>
      <c r="Q123" s="234"/>
      <c r="R123" s="234"/>
      <c r="S123" s="234"/>
      <c r="T123" s="234"/>
    </row>
    <row r="124" spans="10:20" ht="30">
      <c r="J124" s="232"/>
      <c r="K124" s="232"/>
      <c r="N124" s="233"/>
      <c r="O124" s="234"/>
      <c r="P124" s="234"/>
      <c r="Q124" s="234"/>
      <c r="R124" s="234"/>
      <c r="S124" s="234"/>
      <c r="T124" s="234"/>
    </row>
    <row r="125" spans="10:20" ht="30">
      <c r="J125" s="232"/>
      <c r="K125" s="232"/>
      <c r="N125" s="233"/>
      <c r="O125" s="234"/>
      <c r="P125" s="234"/>
      <c r="Q125" s="234"/>
      <c r="R125" s="234"/>
      <c r="S125" s="234"/>
      <c r="T125" s="234"/>
    </row>
    <row r="126" spans="10:20" ht="30">
      <c r="J126" s="232"/>
      <c r="K126" s="232"/>
      <c r="N126" s="233"/>
      <c r="O126" s="234"/>
      <c r="P126" s="234"/>
      <c r="Q126" s="234"/>
      <c r="R126" s="234"/>
      <c r="S126" s="234"/>
      <c r="T126" s="234"/>
    </row>
    <row r="127" spans="10:20" ht="30">
      <c r="J127" s="232"/>
      <c r="K127" s="232"/>
      <c r="N127" s="233"/>
      <c r="O127" s="234"/>
      <c r="P127" s="234"/>
      <c r="Q127" s="234"/>
      <c r="R127" s="234"/>
      <c r="S127" s="234"/>
      <c r="T127" s="234"/>
    </row>
    <row r="128" spans="10:20" ht="30">
      <c r="J128" s="232"/>
      <c r="K128" s="232"/>
      <c r="N128" s="233"/>
      <c r="O128" s="234"/>
      <c r="P128" s="234"/>
      <c r="Q128" s="234"/>
      <c r="R128" s="234"/>
      <c r="S128" s="234"/>
      <c r="T128" s="234"/>
    </row>
    <row r="129" spans="10:20" ht="30">
      <c r="J129" s="232"/>
      <c r="K129" s="232"/>
      <c r="N129" s="233"/>
      <c r="O129" s="234"/>
      <c r="P129" s="234"/>
      <c r="Q129" s="234"/>
      <c r="R129" s="234"/>
      <c r="S129" s="234"/>
      <c r="T129" s="234"/>
    </row>
    <row r="130" spans="10:20" ht="30">
      <c r="J130" s="232"/>
      <c r="K130" s="232"/>
      <c r="N130" s="233"/>
      <c r="O130" s="234"/>
      <c r="P130" s="234"/>
      <c r="Q130" s="234"/>
      <c r="R130" s="234"/>
      <c r="S130" s="234"/>
      <c r="T130" s="234"/>
    </row>
    <row r="131" spans="10:20" ht="30">
      <c r="J131" s="232"/>
      <c r="K131" s="232"/>
      <c r="N131" s="233"/>
      <c r="O131" s="234"/>
      <c r="P131" s="234"/>
      <c r="Q131" s="234"/>
      <c r="R131" s="234"/>
      <c r="S131" s="234"/>
      <c r="T131" s="234"/>
    </row>
    <row r="132" spans="10:20" ht="30">
      <c r="J132" s="232"/>
      <c r="K132" s="232"/>
      <c r="N132" s="233"/>
      <c r="O132" s="234"/>
      <c r="P132" s="234"/>
      <c r="Q132" s="234"/>
      <c r="R132" s="234"/>
      <c r="S132" s="234"/>
      <c r="T132" s="234"/>
    </row>
    <row r="133" spans="10:20" ht="30">
      <c r="J133" s="232"/>
      <c r="K133" s="232"/>
      <c r="N133" s="233"/>
      <c r="O133" s="234"/>
      <c r="P133" s="234"/>
      <c r="Q133" s="234"/>
      <c r="R133" s="234"/>
      <c r="S133" s="234"/>
      <c r="T133" s="234"/>
    </row>
    <row r="134" spans="10:20" ht="30">
      <c r="J134" s="232"/>
      <c r="K134" s="232"/>
      <c r="N134" s="233"/>
      <c r="O134" s="234"/>
      <c r="P134" s="234"/>
      <c r="Q134" s="234"/>
      <c r="R134" s="234"/>
      <c r="S134" s="234"/>
      <c r="T134" s="234"/>
    </row>
    <row r="135" spans="10:20" ht="30">
      <c r="J135" s="232"/>
      <c r="K135" s="232"/>
      <c r="N135" s="233"/>
      <c r="O135" s="234"/>
      <c r="P135" s="234"/>
      <c r="Q135" s="234"/>
      <c r="R135" s="234"/>
      <c r="S135" s="234"/>
      <c r="T135" s="234"/>
    </row>
    <row r="136" spans="10:20" ht="30">
      <c r="J136" s="232"/>
      <c r="K136" s="232"/>
      <c r="N136" s="233"/>
      <c r="O136" s="234"/>
      <c r="P136" s="234"/>
      <c r="Q136" s="234"/>
      <c r="R136" s="234"/>
      <c r="S136" s="234"/>
      <c r="T136" s="234"/>
    </row>
    <row r="137" spans="10:20" ht="30">
      <c r="J137" s="232"/>
      <c r="K137" s="232"/>
      <c r="N137" s="233"/>
      <c r="O137" s="234"/>
      <c r="P137" s="234"/>
      <c r="Q137" s="234"/>
      <c r="R137" s="234"/>
      <c r="S137" s="234"/>
      <c r="T137" s="234"/>
    </row>
    <row r="138" spans="10:20" ht="30">
      <c r="J138" s="232"/>
      <c r="K138" s="232"/>
      <c r="N138" s="233"/>
      <c r="O138" s="234"/>
      <c r="P138" s="234"/>
      <c r="Q138" s="234"/>
      <c r="R138" s="234"/>
      <c r="S138" s="234"/>
      <c r="T138" s="234"/>
    </row>
    <row r="139" spans="10:20" ht="30">
      <c r="J139" s="232"/>
      <c r="K139" s="232"/>
      <c r="N139" s="233"/>
      <c r="O139" s="234"/>
      <c r="P139" s="234"/>
      <c r="Q139" s="234"/>
      <c r="R139" s="234"/>
      <c r="S139" s="234"/>
      <c r="T139" s="234"/>
    </row>
    <row r="140" spans="10:20" ht="30">
      <c r="J140" s="232"/>
      <c r="K140" s="232"/>
      <c r="N140" s="233"/>
      <c r="O140" s="234"/>
      <c r="P140" s="234"/>
      <c r="Q140" s="234"/>
      <c r="R140" s="234"/>
      <c r="S140" s="234"/>
      <c r="T140" s="234"/>
    </row>
    <row r="141" spans="10:20" ht="30">
      <c r="J141" s="232"/>
      <c r="K141" s="232"/>
      <c r="N141" s="233"/>
      <c r="O141" s="234"/>
      <c r="P141" s="234"/>
      <c r="Q141" s="234"/>
      <c r="R141" s="234"/>
      <c r="S141" s="234"/>
      <c r="T141" s="234"/>
    </row>
    <row r="142" spans="10:20" ht="30">
      <c r="J142" s="232"/>
      <c r="K142" s="232"/>
      <c r="N142" s="233"/>
      <c r="O142" s="234"/>
      <c r="P142" s="234"/>
      <c r="Q142" s="234"/>
      <c r="R142" s="234"/>
      <c r="S142" s="234"/>
      <c r="T142" s="234"/>
    </row>
    <row r="143" spans="10:20" ht="30">
      <c r="J143" s="232"/>
      <c r="K143" s="232"/>
      <c r="N143" s="233"/>
      <c r="O143" s="234"/>
      <c r="P143" s="234"/>
      <c r="Q143" s="234"/>
      <c r="R143" s="234"/>
      <c r="S143" s="234"/>
      <c r="T143" s="234"/>
    </row>
    <row r="144" spans="10:20" ht="30">
      <c r="J144" s="232"/>
      <c r="K144" s="232"/>
      <c r="N144" s="233"/>
      <c r="O144" s="234"/>
      <c r="P144" s="234"/>
      <c r="Q144" s="234"/>
      <c r="R144" s="234"/>
      <c r="S144" s="234"/>
      <c r="T144" s="234"/>
    </row>
    <row r="145" spans="10:20" ht="30">
      <c r="J145" s="232"/>
      <c r="K145" s="232"/>
      <c r="N145" s="233"/>
      <c r="O145" s="234"/>
      <c r="P145" s="234"/>
      <c r="Q145" s="234"/>
      <c r="R145" s="234"/>
      <c r="S145" s="234"/>
      <c r="T145" s="234"/>
    </row>
    <row r="146" spans="10:20" ht="30">
      <c r="J146" s="232"/>
      <c r="K146" s="232"/>
      <c r="N146" s="233"/>
      <c r="O146" s="234"/>
      <c r="P146" s="234"/>
      <c r="Q146" s="234"/>
      <c r="R146" s="234"/>
      <c r="S146" s="234"/>
      <c r="T146" s="234"/>
    </row>
    <row r="147" spans="10:20" ht="30">
      <c r="J147" s="232"/>
      <c r="K147" s="232"/>
      <c r="N147" s="233"/>
      <c r="O147" s="234"/>
      <c r="P147" s="234"/>
      <c r="Q147" s="234"/>
      <c r="R147" s="234"/>
      <c r="S147" s="234"/>
      <c r="T147" s="234"/>
    </row>
    <row r="148" spans="10:20" ht="30">
      <c r="J148" s="232"/>
      <c r="K148" s="232"/>
      <c r="N148" s="233"/>
      <c r="O148" s="234"/>
      <c r="P148" s="234"/>
      <c r="Q148" s="234"/>
      <c r="R148" s="234"/>
      <c r="S148" s="234"/>
      <c r="T148" s="234"/>
    </row>
    <row r="149" spans="10:20" ht="30">
      <c r="J149" s="232"/>
      <c r="K149" s="232"/>
      <c r="N149" s="233"/>
      <c r="O149" s="234"/>
      <c r="P149" s="234"/>
      <c r="Q149" s="234"/>
      <c r="R149" s="234"/>
      <c r="S149" s="234"/>
      <c r="T149" s="234"/>
    </row>
    <row r="150" spans="10:20" ht="30">
      <c r="J150" s="232"/>
      <c r="K150" s="232"/>
      <c r="N150" s="233"/>
      <c r="O150" s="234"/>
      <c r="P150" s="234"/>
      <c r="Q150" s="234"/>
      <c r="R150" s="234"/>
      <c r="S150" s="234"/>
      <c r="T150" s="234"/>
    </row>
    <row r="151" spans="10:20" ht="30">
      <c r="J151" s="232"/>
      <c r="K151" s="232"/>
      <c r="N151" s="233"/>
      <c r="O151" s="234"/>
      <c r="P151" s="234"/>
      <c r="Q151" s="234"/>
      <c r="R151" s="234"/>
      <c r="S151" s="234"/>
      <c r="T151" s="234"/>
    </row>
    <row r="152" spans="10:20" ht="30">
      <c r="J152" s="232"/>
      <c r="K152" s="232"/>
      <c r="N152" s="233"/>
      <c r="O152" s="234"/>
      <c r="P152" s="234"/>
      <c r="Q152" s="234"/>
      <c r="R152" s="234"/>
      <c r="S152" s="234"/>
      <c r="T152" s="234"/>
    </row>
    <row r="153" spans="10:20" ht="30">
      <c r="J153" s="232"/>
      <c r="K153" s="232"/>
      <c r="N153" s="233"/>
      <c r="O153" s="234"/>
      <c r="P153" s="234"/>
      <c r="Q153" s="234"/>
      <c r="R153" s="234"/>
      <c r="S153" s="234"/>
      <c r="T153" s="234"/>
    </row>
    <row r="154" spans="10:20" ht="30">
      <c r="J154" s="232"/>
      <c r="K154" s="232"/>
      <c r="N154" s="233"/>
      <c r="O154" s="234"/>
      <c r="P154" s="234"/>
      <c r="Q154" s="234"/>
      <c r="R154" s="234"/>
      <c r="S154" s="234"/>
      <c r="T154" s="234"/>
    </row>
    <row r="155" spans="10:20" ht="30">
      <c r="J155" s="232"/>
      <c r="K155" s="232"/>
      <c r="N155" s="233"/>
      <c r="O155" s="234"/>
      <c r="P155" s="234"/>
      <c r="Q155" s="234"/>
      <c r="R155" s="234"/>
      <c r="S155" s="234"/>
      <c r="T155" s="234"/>
    </row>
    <row r="156" spans="10:20" ht="30">
      <c r="J156" s="232"/>
      <c r="K156" s="232"/>
      <c r="N156" s="233"/>
      <c r="O156" s="234"/>
      <c r="P156" s="234"/>
      <c r="Q156" s="234"/>
      <c r="R156" s="234"/>
      <c r="S156" s="234"/>
      <c r="T156" s="234"/>
    </row>
    <row r="157" spans="10:20" ht="30">
      <c r="J157" s="232"/>
      <c r="K157" s="232"/>
      <c r="N157" s="233"/>
      <c r="O157" s="234"/>
      <c r="P157" s="234"/>
      <c r="Q157" s="234"/>
      <c r="R157" s="234"/>
      <c r="S157" s="234"/>
      <c r="T157" s="234"/>
    </row>
    <row r="158" spans="10:20" ht="30">
      <c r="J158" s="232"/>
      <c r="K158" s="232"/>
      <c r="N158" s="233"/>
      <c r="O158" s="234"/>
      <c r="P158" s="234"/>
      <c r="Q158" s="234"/>
      <c r="R158" s="234"/>
      <c r="S158" s="234"/>
      <c r="T158" s="234"/>
    </row>
    <row r="159" spans="10:20" ht="30">
      <c r="J159" s="232"/>
      <c r="K159" s="232"/>
      <c r="N159" s="233"/>
      <c r="O159" s="234"/>
      <c r="P159" s="234"/>
      <c r="Q159" s="234"/>
      <c r="R159" s="234"/>
      <c r="S159" s="234"/>
      <c r="T159" s="234"/>
    </row>
    <row r="160" spans="10:20" ht="30">
      <c r="J160" s="232"/>
      <c r="K160" s="232"/>
      <c r="N160" s="233"/>
      <c r="O160" s="234"/>
      <c r="P160" s="234"/>
      <c r="Q160" s="234"/>
      <c r="R160" s="234"/>
      <c r="S160" s="234"/>
      <c r="T160" s="234"/>
    </row>
    <row r="161" spans="10:20" ht="30">
      <c r="J161" s="232"/>
      <c r="K161" s="232"/>
      <c r="N161" s="233"/>
      <c r="O161" s="234"/>
      <c r="P161" s="234"/>
      <c r="Q161" s="234"/>
      <c r="R161" s="234"/>
      <c r="S161" s="234"/>
      <c r="T161" s="234"/>
    </row>
    <row r="162" spans="10:20" ht="30">
      <c r="J162" s="232"/>
      <c r="K162" s="232"/>
      <c r="N162" s="233"/>
      <c r="O162" s="234"/>
      <c r="P162" s="234"/>
      <c r="Q162" s="234"/>
      <c r="R162" s="234"/>
      <c r="S162" s="234"/>
      <c r="T162" s="234"/>
    </row>
    <row r="163" spans="10:20" ht="30">
      <c r="J163" s="232"/>
      <c r="K163" s="232"/>
      <c r="N163" s="233"/>
      <c r="O163" s="234"/>
      <c r="P163" s="234"/>
      <c r="Q163" s="234"/>
      <c r="R163" s="234"/>
      <c r="S163" s="234"/>
      <c r="T163" s="234"/>
    </row>
    <row r="164" spans="10:20" ht="30">
      <c r="J164" s="232"/>
      <c r="K164" s="232"/>
      <c r="N164" s="233"/>
      <c r="O164" s="234"/>
      <c r="P164" s="234"/>
      <c r="Q164" s="234"/>
      <c r="R164" s="234"/>
      <c r="S164" s="234"/>
      <c r="T164" s="234"/>
    </row>
    <row r="165" spans="10:20" ht="30">
      <c r="J165" s="232"/>
      <c r="K165" s="232"/>
      <c r="N165" s="233"/>
      <c r="O165" s="234"/>
      <c r="P165" s="234"/>
      <c r="Q165" s="234"/>
      <c r="R165" s="234"/>
      <c r="S165" s="234"/>
      <c r="T165" s="234"/>
    </row>
    <row r="166" spans="10:20" ht="30">
      <c r="J166" s="232"/>
      <c r="K166" s="232"/>
      <c r="N166" s="233"/>
      <c r="O166" s="234"/>
      <c r="P166" s="234"/>
      <c r="Q166" s="234"/>
      <c r="R166" s="234"/>
      <c r="S166" s="234"/>
      <c r="T166" s="234"/>
    </row>
    <row r="167" spans="10:20" ht="30">
      <c r="J167" s="232"/>
      <c r="K167" s="232"/>
      <c r="N167" s="233"/>
      <c r="O167" s="234"/>
      <c r="P167" s="234"/>
      <c r="Q167" s="234"/>
      <c r="R167" s="234"/>
      <c r="S167" s="234"/>
      <c r="T167" s="234"/>
    </row>
    <row r="168" spans="14:20" ht="20.25">
      <c r="N168" s="233"/>
      <c r="O168" s="234"/>
      <c r="P168" s="234"/>
      <c r="Q168" s="234"/>
      <c r="R168" s="234"/>
      <c r="S168" s="234"/>
      <c r="T168" s="234"/>
    </row>
    <row r="169" spans="14:20" ht="20.25">
      <c r="N169" s="233"/>
      <c r="O169" s="234"/>
      <c r="P169" s="234"/>
      <c r="Q169" s="234"/>
      <c r="R169" s="234"/>
      <c r="S169" s="234"/>
      <c r="T169" s="234"/>
    </row>
    <row r="170" spans="14:20" ht="20.25">
      <c r="N170" s="233"/>
      <c r="O170" s="234"/>
      <c r="P170" s="234"/>
      <c r="Q170" s="234"/>
      <c r="R170" s="234"/>
      <c r="S170" s="234"/>
      <c r="T170" s="234"/>
    </row>
    <row r="171" spans="14:20" ht="20.25">
      <c r="N171" s="233"/>
      <c r="O171" s="234"/>
      <c r="P171" s="234"/>
      <c r="Q171" s="234"/>
      <c r="R171" s="234"/>
      <c r="S171" s="234"/>
      <c r="T171" s="234"/>
    </row>
    <row r="172" spans="14:20" ht="20.25">
      <c r="N172" s="233"/>
      <c r="O172" s="234"/>
      <c r="P172" s="234"/>
      <c r="Q172" s="234"/>
      <c r="R172" s="234"/>
      <c r="S172" s="234"/>
      <c r="T172" s="234"/>
    </row>
    <row r="173" spans="14:20" ht="20.25">
      <c r="N173" s="233"/>
      <c r="O173" s="234"/>
      <c r="P173" s="234"/>
      <c r="Q173" s="234"/>
      <c r="R173" s="234"/>
      <c r="S173" s="234"/>
      <c r="T173" s="234"/>
    </row>
    <row r="174" spans="14:20" ht="20.25">
      <c r="N174" s="233"/>
      <c r="O174" s="234"/>
      <c r="P174" s="234"/>
      <c r="Q174" s="234"/>
      <c r="R174" s="234"/>
      <c r="S174" s="234"/>
      <c r="T174" s="234"/>
    </row>
    <row r="175" spans="14:20" ht="20.25">
      <c r="N175" s="233"/>
      <c r="O175" s="234"/>
      <c r="P175" s="234"/>
      <c r="Q175" s="234"/>
      <c r="R175" s="234"/>
      <c r="S175" s="234"/>
      <c r="T175" s="234"/>
    </row>
    <row r="176" spans="14:20" ht="20.25">
      <c r="N176" s="233"/>
      <c r="O176" s="234"/>
      <c r="P176" s="234"/>
      <c r="Q176" s="234"/>
      <c r="R176" s="234"/>
      <c r="S176" s="234"/>
      <c r="T176" s="234"/>
    </row>
    <row r="177" spans="14:20" ht="20.25">
      <c r="N177" s="233"/>
      <c r="O177" s="234"/>
      <c r="P177" s="234"/>
      <c r="Q177" s="234"/>
      <c r="R177" s="234"/>
      <c r="S177" s="234"/>
      <c r="T177" s="234"/>
    </row>
    <row r="178" spans="14:20" ht="20.25">
      <c r="N178" s="233"/>
      <c r="O178" s="234"/>
      <c r="P178" s="234"/>
      <c r="Q178" s="234"/>
      <c r="R178" s="234"/>
      <c r="S178" s="234"/>
      <c r="T178" s="234"/>
    </row>
    <row r="179" spans="14:20" ht="20.25">
      <c r="N179" s="233"/>
      <c r="O179" s="234"/>
      <c r="P179" s="234"/>
      <c r="Q179" s="234"/>
      <c r="R179" s="234"/>
      <c r="S179" s="234"/>
      <c r="T179" s="234"/>
    </row>
    <row r="180" spans="14:20" ht="20.25">
      <c r="N180" s="233"/>
      <c r="O180" s="234"/>
      <c r="P180" s="234"/>
      <c r="Q180" s="234"/>
      <c r="R180" s="234"/>
      <c r="S180" s="234"/>
      <c r="T180" s="234"/>
    </row>
    <row r="181" spans="14:20" ht="20.25">
      <c r="N181" s="233"/>
      <c r="O181" s="234"/>
      <c r="P181" s="234"/>
      <c r="Q181" s="234"/>
      <c r="R181" s="234"/>
      <c r="S181" s="234"/>
      <c r="T181" s="234"/>
    </row>
    <row r="182" spans="14:20" ht="20.25">
      <c r="N182" s="233"/>
      <c r="O182" s="234"/>
      <c r="P182" s="234"/>
      <c r="Q182" s="234"/>
      <c r="R182" s="234"/>
      <c r="S182" s="234"/>
      <c r="T182" s="234"/>
    </row>
    <row r="183" spans="14:20" ht="20.25">
      <c r="N183" s="233"/>
      <c r="O183" s="234"/>
      <c r="P183" s="234"/>
      <c r="Q183" s="234"/>
      <c r="R183" s="234"/>
      <c r="S183" s="234"/>
      <c r="T183" s="234"/>
    </row>
    <row r="184" spans="14:20" ht="20.25">
      <c r="N184" s="233"/>
      <c r="O184" s="234"/>
      <c r="P184" s="234"/>
      <c r="Q184" s="234"/>
      <c r="R184" s="234"/>
      <c r="S184" s="234"/>
      <c r="T184" s="234"/>
    </row>
    <row r="185" spans="14:20" ht="20.25">
      <c r="N185" s="233"/>
      <c r="O185" s="234"/>
      <c r="P185" s="234"/>
      <c r="Q185" s="234"/>
      <c r="R185" s="234"/>
      <c r="S185" s="234"/>
      <c r="T185" s="234"/>
    </row>
    <row r="186" spans="14:20" ht="20.25">
      <c r="N186" s="233"/>
      <c r="O186" s="234"/>
      <c r="P186" s="234"/>
      <c r="Q186" s="234"/>
      <c r="R186" s="234"/>
      <c r="S186" s="234"/>
      <c r="T186" s="234"/>
    </row>
    <row r="187" spans="14:20" ht="20.25">
      <c r="N187" s="233"/>
      <c r="O187" s="234"/>
      <c r="P187" s="234"/>
      <c r="Q187" s="234"/>
      <c r="R187" s="234"/>
      <c r="S187" s="234"/>
      <c r="T187" s="234"/>
    </row>
    <row r="188" spans="14:20" ht="20.25">
      <c r="N188" s="233"/>
      <c r="O188" s="234"/>
      <c r="P188" s="234"/>
      <c r="Q188" s="234"/>
      <c r="R188" s="234"/>
      <c r="S188" s="234"/>
      <c r="T188" s="234"/>
    </row>
    <row r="189" spans="14:20" ht="20.25">
      <c r="N189" s="233"/>
      <c r="O189" s="234"/>
      <c r="P189" s="234"/>
      <c r="Q189" s="234"/>
      <c r="R189" s="234"/>
      <c r="S189" s="234"/>
      <c r="T189" s="234"/>
    </row>
    <row r="190" spans="14:20" ht="20.25">
      <c r="N190" s="233"/>
      <c r="O190" s="234"/>
      <c r="P190" s="234"/>
      <c r="Q190" s="234"/>
      <c r="R190" s="234"/>
      <c r="S190" s="234"/>
      <c r="T190" s="234"/>
    </row>
    <row r="191" spans="14:20" ht="20.25">
      <c r="N191" s="233"/>
      <c r="O191" s="234"/>
      <c r="P191" s="234"/>
      <c r="Q191" s="234"/>
      <c r="R191" s="234"/>
      <c r="S191" s="234"/>
      <c r="T191" s="234"/>
    </row>
    <row r="192" spans="14:20" ht="20.25">
      <c r="N192" s="233"/>
      <c r="O192" s="234"/>
      <c r="P192" s="234"/>
      <c r="Q192" s="234"/>
      <c r="R192" s="234"/>
      <c r="S192" s="234"/>
      <c r="T192" s="234"/>
    </row>
    <row r="193" spans="14:20" ht="20.25">
      <c r="N193" s="233"/>
      <c r="O193" s="234"/>
      <c r="P193" s="234"/>
      <c r="Q193" s="234"/>
      <c r="R193" s="234"/>
      <c r="S193" s="234"/>
      <c r="T193" s="234"/>
    </row>
    <row r="194" spans="14:20" ht="20.25">
      <c r="N194" s="233"/>
      <c r="O194" s="234"/>
      <c r="P194" s="234"/>
      <c r="Q194" s="234"/>
      <c r="R194" s="234"/>
      <c r="S194" s="234"/>
      <c r="T194" s="234"/>
    </row>
    <row r="195" spans="14:20" ht="20.25">
      <c r="N195" s="233"/>
      <c r="O195" s="234"/>
      <c r="P195" s="234"/>
      <c r="Q195" s="234"/>
      <c r="R195" s="234"/>
      <c r="S195" s="234"/>
      <c r="T195" s="234"/>
    </row>
    <row r="196" spans="14:20" ht="20.25">
      <c r="N196" s="233"/>
      <c r="O196" s="234"/>
      <c r="P196" s="234"/>
      <c r="Q196" s="234"/>
      <c r="R196" s="234"/>
      <c r="S196" s="234"/>
      <c r="T196" s="234"/>
    </row>
    <row r="197" spans="14:20" ht="20.25">
      <c r="N197" s="233"/>
      <c r="O197" s="234"/>
      <c r="P197" s="234"/>
      <c r="Q197" s="234"/>
      <c r="R197" s="234"/>
      <c r="S197" s="234"/>
      <c r="T197" s="234"/>
    </row>
    <row r="198" spans="14:20" ht="20.25">
      <c r="N198" s="233"/>
      <c r="O198" s="234"/>
      <c r="P198" s="234"/>
      <c r="Q198" s="234"/>
      <c r="R198" s="234"/>
      <c r="S198" s="234"/>
      <c r="T198" s="234"/>
    </row>
    <row r="199" spans="14:20" ht="20.25">
      <c r="N199" s="233"/>
      <c r="O199" s="234"/>
      <c r="P199" s="234"/>
      <c r="Q199" s="234"/>
      <c r="R199" s="234"/>
      <c r="S199" s="234"/>
      <c r="T199" s="234"/>
    </row>
    <row r="200" spans="14:20" ht="20.25">
      <c r="N200" s="233"/>
      <c r="O200" s="234"/>
      <c r="P200" s="234"/>
      <c r="Q200" s="234"/>
      <c r="R200" s="234"/>
      <c r="S200" s="234"/>
      <c r="T200" s="234"/>
    </row>
    <row r="201" spans="14:20" ht="20.25">
      <c r="N201" s="233"/>
      <c r="O201" s="234"/>
      <c r="P201" s="234"/>
      <c r="Q201" s="234"/>
      <c r="R201" s="234"/>
      <c r="S201" s="234"/>
      <c r="T201" s="234"/>
    </row>
    <row r="202" spans="14:20" ht="20.25">
      <c r="N202" s="233"/>
      <c r="O202" s="234"/>
      <c r="P202" s="234"/>
      <c r="Q202" s="234"/>
      <c r="R202" s="234"/>
      <c r="S202" s="234"/>
      <c r="T202" s="234"/>
    </row>
    <row r="203" spans="14:20" ht="20.25">
      <c r="N203" s="233"/>
      <c r="O203" s="234"/>
      <c r="P203" s="234"/>
      <c r="Q203" s="234"/>
      <c r="R203" s="234"/>
      <c r="S203" s="234"/>
      <c r="T203" s="234"/>
    </row>
    <row r="204" spans="14:20" ht="20.25">
      <c r="N204" s="233"/>
      <c r="O204" s="234"/>
      <c r="P204" s="234"/>
      <c r="Q204" s="234"/>
      <c r="R204" s="234"/>
      <c r="S204" s="234"/>
      <c r="T204" s="234"/>
    </row>
    <row r="205" spans="14:20" ht="20.25">
      <c r="N205" s="233"/>
      <c r="O205" s="234"/>
      <c r="P205" s="234"/>
      <c r="Q205" s="234"/>
      <c r="R205" s="234"/>
      <c r="S205" s="234"/>
      <c r="T205" s="234"/>
    </row>
    <row r="206" spans="14:20" ht="20.25">
      <c r="N206" s="233"/>
      <c r="O206" s="234"/>
      <c r="P206" s="234"/>
      <c r="Q206" s="234"/>
      <c r="R206" s="234"/>
      <c r="S206" s="234"/>
      <c r="T206" s="234"/>
    </row>
    <row r="207" spans="14:20" ht="20.25">
      <c r="N207" s="233"/>
      <c r="O207" s="234"/>
      <c r="P207" s="234"/>
      <c r="Q207" s="234"/>
      <c r="R207" s="234"/>
      <c r="S207" s="234"/>
      <c r="T207" s="234"/>
    </row>
    <row r="208" spans="14:20" ht="20.25">
      <c r="N208" s="233"/>
      <c r="O208" s="234"/>
      <c r="P208" s="234"/>
      <c r="Q208" s="234"/>
      <c r="R208" s="234"/>
      <c r="S208" s="234"/>
      <c r="T208" s="234"/>
    </row>
  </sheetData>
  <sheetProtection/>
  <mergeCells count="26">
    <mergeCell ref="A25:L25"/>
    <mergeCell ref="A18:B19"/>
    <mergeCell ref="G18:J19"/>
    <mergeCell ref="K18:K19"/>
    <mergeCell ref="L18:L19"/>
    <mergeCell ref="A22:B24"/>
    <mergeCell ref="C22:D22"/>
    <mergeCell ref="K22:L22"/>
    <mergeCell ref="G23:I23"/>
    <mergeCell ref="K23:L23"/>
    <mergeCell ref="G24:I24"/>
    <mergeCell ref="G6:J7"/>
    <mergeCell ref="K6:K7"/>
    <mergeCell ref="L6:L7"/>
    <mergeCell ref="O6:S6"/>
    <mergeCell ref="G12:J13"/>
    <mergeCell ref="K12:K13"/>
    <mergeCell ref="L12:L13"/>
    <mergeCell ref="K24:L24"/>
    <mergeCell ref="H1:L1"/>
    <mergeCell ref="H2:H3"/>
    <mergeCell ref="C4:D4"/>
    <mergeCell ref="E4:H4"/>
    <mergeCell ref="C5:D5"/>
    <mergeCell ref="E5:H5"/>
    <mergeCell ref="I5:J5"/>
  </mergeCells>
  <conditionalFormatting sqref="E4:H5 K3:K4 G22 G23:I23">
    <cfRule type="cellIs" priority="1" dxfId="209" operator="equal" stopIfTrue="1">
      <formula>0</formula>
    </cfRule>
  </conditionalFormatting>
  <conditionalFormatting sqref="A8:A11 A14:A17 A20:A21">
    <cfRule type="cellIs" priority="2" dxfId="217" operator="greaterThan" stopIfTrue="1">
      <formula>0</formula>
    </cfRule>
  </conditionalFormatting>
  <conditionalFormatting sqref="T8 T20">
    <cfRule type="expression" priority="3" dxfId="218" stopIfTrue="1">
      <formula>S9&lt;&gt;T8</formula>
    </cfRule>
  </conditionalFormatting>
  <conditionalFormatting sqref="S9">
    <cfRule type="expression" priority="4" dxfId="218" stopIfTrue="1">
      <formula>$S$9&lt;&gt;$T$8</formula>
    </cfRule>
  </conditionalFormatting>
  <conditionalFormatting sqref="S10 U8">
    <cfRule type="expression" priority="5" dxfId="219" stopIfTrue="1">
      <formula>$U$8&lt;&gt;$S$10</formula>
    </cfRule>
  </conditionalFormatting>
  <conditionalFormatting sqref="V8 S11">
    <cfRule type="expression" priority="6" dxfId="220" stopIfTrue="1">
      <formula>$V$8&lt;&gt;$S$11</formula>
    </cfRule>
  </conditionalFormatting>
  <conditionalFormatting sqref="T10 U9">
    <cfRule type="expression" priority="7" dxfId="221" stopIfTrue="1">
      <formula>$U$9&lt;&gt;$T$10</formula>
    </cfRule>
  </conditionalFormatting>
  <conditionalFormatting sqref="T11 V9">
    <cfRule type="expression" priority="8" dxfId="222" stopIfTrue="1">
      <formula>$V$9&lt;&gt;$T$11</formula>
    </cfRule>
  </conditionalFormatting>
  <conditionalFormatting sqref="V10 U11">
    <cfRule type="expression" priority="9" dxfId="223" stopIfTrue="1">
      <formula>$V$10&lt;&gt;$U$11</formula>
    </cfRule>
  </conditionalFormatting>
  <conditionalFormatting sqref="T14 S15">
    <cfRule type="expression" priority="10" dxfId="218" stopIfTrue="1">
      <formula>$S$15&lt;&gt;$T$14</formula>
    </cfRule>
  </conditionalFormatting>
  <conditionalFormatting sqref="U14 S16">
    <cfRule type="expression" priority="11" dxfId="219" stopIfTrue="1">
      <formula>$U$14&lt;&gt;$S$16</formula>
    </cfRule>
  </conditionalFormatting>
  <conditionalFormatting sqref="V14 S17">
    <cfRule type="expression" priority="12" dxfId="220" stopIfTrue="1">
      <formula>$V$14&lt;&gt;$S$17</formula>
    </cfRule>
  </conditionalFormatting>
  <conditionalFormatting sqref="U15 T16">
    <cfRule type="expression" priority="13" dxfId="221" stopIfTrue="1">
      <formula>$U$15&lt;&gt;$T$16</formula>
    </cfRule>
  </conditionalFormatting>
  <conditionalFormatting sqref="V15 T17">
    <cfRule type="expression" priority="14" dxfId="222" stopIfTrue="1">
      <formula>$V$15&lt;&gt;$T$17</formula>
    </cfRule>
  </conditionalFormatting>
  <conditionalFormatting sqref="V16 U17">
    <cfRule type="expression" priority="15" dxfId="223" stopIfTrue="1">
      <formula>$V$16&lt;&gt;$U$17</formula>
    </cfRule>
  </conditionalFormatting>
  <conditionalFormatting sqref="S21">
    <cfRule type="expression" priority="18" dxfId="218" stopIfTrue="1">
      <formula>T20&lt;&gt;S21</formula>
    </cfRule>
  </conditionalFormatting>
  <conditionalFormatting sqref="U20">
    <cfRule type="expression" priority="39" dxfId="219" stopIfTrue="1">
      <formula>$U$20&lt;&gt;'ŽENSKA RR NAD 50 '!#REF!</formula>
    </cfRule>
  </conditionalFormatting>
  <conditionalFormatting sqref="V20">
    <cfRule type="expression" priority="40" dxfId="220" stopIfTrue="1">
      <formula>$V$20&lt;&gt;'ŽENSKA RR NAD 50 '!#REF!</formula>
    </cfRule>
  </conditionalFormatting>
  <conditionalFormatting sqref="U21">
    <cfRule type="expression" priority="41" dxfId="221" stopIfTrue="1">
      <formula>$U$21&lt;&gt;'ŽENSKA RR NAD 50 '!#REF!</formula>
    </cfRule>
  </conditionalFormatting>
  <conditionalFormatting sqref="V21">
    <cfRule type="expression" priority="42" dxfId="222" stopIfTrue="1">
      <formula>$V$21&lt;&gt;'ŽENSKA RR NAD 50 '!#REF!</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T32"/>
  <sheetViews>
    <sheetView showGridLines="0" showZeros="0" zoomScalePageLayoutView="0" workbookViewId="0" topLeftCell="A1">
      <selection activeCell="V8" sqref="V8"/>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4.71093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0"/>
      <c r="F2" s="12" t="s">
        <v>250</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59" t="s">
        <v>251</v>
      </c>
      <c r="F7" s="359"/>
      <c r="G7" s="359"/>
      <c r="H7" s="49"/>
      <c r="I7" s="51" t="s">
        <v>253</v>
      </c>
      <c r="J7" s="52"/>
      <c r="K7" s="53"/>
      <c r="L7" s="52"/>
      <c r="M7" s="53"/>
      <c r="N7" s="54"/>
      <c r="O7" s="55"/>
      <c r="P7" s="56"/>
      <c r="Q7" s="57"/>
      <c r="R7" s="58"/>
      <c r="T7" s="60" t="e">
        <f>#REF!</f>
        <v>#REF!</v>
      </c>
    </row>
    <row r="8" spans="1:20" s="59" customFormat="1" ht="9" customHeight="1">
      <c r="A8" s="61"/>
      <c r="B8" s="62"/>
      <c r="C8" s="62"/>
      <c r="D8" s="62"/>
      <c r="E8" s="63"/>
      <c r="F8" s="63"/>
      <c r="G8" s="64"/>
      <c r="H8" s="65" t="s">
        <v>28</v>
      </c>
      <c r="I8" s="66" t="s">
        <v>253</v>
      </c>
      <c r="J8" s="78" t="s">
        <v>256</v>
      </c>
      <c r="K8" s="68"/>
      <c r="L8" s="52"/>
      <c r="M8" s="53"/>
      <c r="N8" s="54"/>
      <c r="O8" s="55"/>
      <c r="P8" s="56"/>
      <c r="Q8" s="57"/>
      <c r="R8" s="58"/>
      <c r="T8" s="69" t="e">
        <f>#REF!</f>
        <v>#REF!</v>
      </c>
    </row>
    <row r="9" spans="1:20" s="59" customFormat="1" ht="9" customHeight="1">
      <c r="A9" s="61">
        <v>2</v>
      </c>
      <c r="B9" s="70"/>
      <c r="C9" s="70"/>
      <c r="D9" s="50"/>
      <c r="E9" s="360"/>
      <c r="F9" s="360"/>
      <c r="G9" s="360"/>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252</v>
      </c>
      <c r="M10" s="79"/>
      <c r="N10" s="80"/>
      <c r="O10" s="81"/>
      <c r="P10" s="56"/>
      <c r="Q10" s="57"/>
      <c r="R10" s="58"/>
      <c r="T10" s="69" t="e">
        <f>#REF!</f>
        <v>#REF!</v>
      </c>
    </row>
    <row r="11" spans="1:20" s="59" customFormat="1" ht="9" customHeight="1">
      <c r="A11" s="61">
        <v>3</v>
      </c>
      <c r="B11" s="70"/>
      <c r="C11" s="70"/>
      <c r="D11" s="50"/>
      <c r="E11" s="359" t="s">
        <v>252</v>
      </c>
      <c r="F11" s="359"/>
      <c r="G11" s="359"/>
      <c r="H11" s="71">
        <f>IF($D11="","",VLOOKUP($D11,'[1]m glavni turnir žrebna lista'!$A$7:$R$38,5))</f>
      </c>
      <c r="I11" s="51">
        <f>IF($D11="","",VLOOKUP($D11,'[1]m glavni turnir žrebna lista'!$A$7:$R$38,14))</f>
      </c>
      <c r="J11" s="52"/>
      <c r="K11" s="82"/>
      <c r="L11" s="405" t="s">
        <v>408</v>
      </c>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t="s">
        <v>257</v>
      </c>
      <c r="K12" s="84"/>
      <c r="L12" s="52"/>
      <c r="M12" s="83"/>
      <c r="N12" s="80"/>
      <c r="O12" s="81"/>
      <c r="P12" s="56"/>
      <c r="Q12" s="57"/>
      <c r="R12" s="58"/>
      <c r="T12" s="69" t="e">
        <f>#REF!</f>
        <v>#REF!</v>
      </c>
    </row>
    <row r="13" spans="1:20" s="59" customFormat="1" ht="9" customHeight="1" thickBot="1">
      <c r="A13" s="61">
        <v>4</v>
      </c>
      <c r="B13" s="70"/>
      <c r="C13" s="70"/>
      <c r="D13" s="50"/>
      <c r="E13" s="360"/>
      <c r="F13" s="360"/>
      <c r="G13" s="360"/>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9" customHeight="1">
      <c r="A14" s="61"/>
      <c r="B14" s="62"/>
      <c r="C14" s="62"/>
      <c r="D14" s="75"/>
      <c r="E14" s="52"/>
      <c r="F14" s="52"/>
      <c r="G14" s="85"/>
      <c r="H14" s="86"/>
      <c r="I14" s="76"/>
      <c r="J14" s="52"/>
      <c r="K14" s="53"/>
      <c r="L14" s="65"/>
      <c r="M14" s="77"/>
      <c r="N14" s="355"/>
      <c r="O14" s="356"/>
      <c r="P14" s="56"/>
      <c r="Q14" s="57"/>
      <c r="R14" s="58"/>
      <c r="T14" s="69" t="e">
        <f>#REF!</f>
        <v>#REF!</v>
      </c>
    </row>
    <row r="15" spans="1:20" s="59" customFormat="1" ht="9" customHeight="1" thickBot="1">
      <c r="A15" s="61">
        <v>5</v>
      </c>
      <c r="B15" s="70"/>
      <c r="C15" s="70"/>
      <c r="D15" s="50"/>
      <c r="E15" s="359" t="s">
        <v>254</v>
      </c>
      <c r="F15" s="359"/>
      <c r="G15" s="359"/>
      <c r="H15" s="71">
        <f>IF($D15="","",VLOOKUP($D15,'[1]m glavni turnir žrebna lista'!$A$7:$R$38,5))</f>
      </c>
      <c r="I15" s="51">
        <f>IF($D15="","",VLOOKUP($D15,'[1]m glavni turnir žrebna lista'!$A$7:$R$38,14))</f>
      </c>
      <c r="J15" s="52"/>
      <c r="K15" s="53"/>
      <c r="L15" s="52"/>
      <c r="M15" s="83"/>
      <c r="N15" s="357"/>
      <c r="O15" s="358"/>
      <c r="P15" s="54"/>
      <c r="Q15" s="55"/>
      <c r="R15" s="58"/>
      <c r="T15" s="69" t="e">
        <f>#REF!</f>
        <v>#REF!</v>
      </c>
    </row>
    <row r="16" spans="1:20" s="59" customFormat="1" ht="9" customHeight="1" thickBot="1">
      <c r="A16" s="61"/>
      <c r="B16" s="62"/>
      <c r="C16" s="62"/>
      <c r="D16" s="75"/>
      <c r="E16" s="63"/>
      <c r="F16" s="63"/>
      <c r="G16" s="64"/>
      <c r="H16" s="65" t="s">
        <v>28</v>
      </c>
      <c r="I16" s="66" t="s">
        <v>29</v>
      </c>
      <c r="J16" s="71" t="s">
        <v>258</v>
      </c>
      <c r="K16" s="68"/>
      <c r="L16" s="52"/>
      <c r="M16" s="83"/>
      <c r="N16" s="54"/>
      <c r="O16" s="101"/>
      <c r="P16" s="240"/>
      <c r="Q16" s="55"/>
      <c r="R16" s="58"/>
      <c r="T16" s="88" t="e">
        <f>#REF!</f>
        <v>#REF!</v>
      </c>
    </row>
    <row r="17" spans="1:18" s="59" customFormat="1" ht="9" customHeight="1">
      <c r="A17" s="61">
        <v>6</v>
      </c>
      <c r="B17" s="70"/>
      <c r="C17" s="70"/>
      <c r="D17" s="50"/>
      <c r="E17" s="360"/>
      <c r="F17" s="360"/>
      <c r="G17" s="360"/>
      <c r="H17" s="71">
        <f>IF($D17="","",VLOOKUP($D17,'[1]m glavni turnir žrebna lista'!$A$7:$R$38,5))</f>
      </c>
      <c r="I17" s="72">
        <f>IF($D17="","",VLOOKUP($D17,'[1]m glavni turnir žrebna lista'!$A$7:$R$38,14))</f>
      </c>
      <c r="J17" s="73"/>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254</v>
      </c>
      <c r="M18" s="89"/>
      <c r="N18" s="54"/>
      <c r="O18" s="101"/>
      <c r="P18" s="240"/>
      <c r="Q18" s="55"/>
      <c r="R18" s="58"/>
    </row>
    <row r="19" spans="1:18" s="59" customFormat="1" ht="9" customHeight="1">
      <c r="A19" s="61">
        <v>7</v>
      </c>
      <c r="B19" s="70"/>
      <c r="C19" s="70"/>
      <c r="D19" s="50"/>
      <c r="E19" s="359" t="s">
        <v>255</v>
      </c>
      <c r="F19" s="359"/>
      <c r="G19" s="359"/>
      <c r="H19" s="71">
        <f>IF($D19="","",VLOOKUP($D19,'[1]m glavni turnir žrebna lista'!$A$7:$R$38,5))</f>
      </c>
      <c r="I19" s="51">
        <f>IF($D19="","",VLOOKUP($D19,'[1]m glavni turnir žrebna lista'!$A$7:$R$38,14))</f>
      </c>
      <c r="J19" s="52"/>
      <c r="K19" s="82"/>
      <c r="L19" s="405" t="s">
        <v>412</v>
      </c>
      <c r="M19" s="81"/>
      <c r="N19" s="54"/>
      <c r="O19" s="101"/>
      <c r="P19" s="240"/>
      <c r="Q19" s="55"/>
      <c r="R19" s="58"/>
    </row>
    <row r="20" spans="1:18" s="59" customFormat="1" ht="9" customHeight="1">
      <c r="A20" s="61"/>
      <c r="B20" s="62"/>
      <c r="C20" s="62"/>
      <c r="D20" s="62"/>
      <c r="E20" s="63"/>
      <c r="F20" s="63"/>
      <c r="G20" s="64"/>
      <c r="H20" s="65" t="s">
        <v>28</v>
      </c>
      <c r="I20" s="66" t="s">
        <v>29</v>
      </c>
      <c r="J20" s="78" t="s">
        <v>259</v>
      </c>
      <c r="K20" s="90"/>
      <c r="L20" s="52"/>
      <c r="M20" s="81"/>
      <c r="N20" s="54"/>
      <c r="O20" s="101"/>
      <c r="P20" s="240"/>
      <c r="Q20" s="55"/>
      <c r="R20" s="58"/>
    </row>
    <row r="21" spans="1:18" s="59" customFormat="1" ht="9" customHeight="1">
      <c r="A21" s="48">
        <v>8</v>
      </c>
      <c r="B21" s="49"/>
      <c r="C21" s="49"/>
      <c r="D21" s="50"/>
      <c r="E21" s="359"/>
      <c r="F21" s="359"/>
      <c r="G21" s="359"/>
      <c r="H21" s="49"/>
      <c r="I21" s="72">
        <f>IF($D21="","",VLOOKUP($D21,'[1]m glavni turnir žrebna lista'!$A$7:$R$38,14))</f>
      </c>
      <c r="J21" s="73"/>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F3:G3"/>
    <mergeCell ref="E7:G7"/>
    <mergeCell ref="E9:G9"/>
    <mergeCell ref="E11:G11"/>
    <mergeCell ref="E13:G13"/>
    <mergeCell ref="N14:O14"/>
    <mergeCell ref="A26:B26"/>
    <mergeCell ref="P31:Q31"/>
    <mergeCell ref="P32:Q32"/>
    <mergeCell ref="E15:G15"/>
    <mergeCell ref="N15:O15"/>
    <mergeCell ref="E17:G17"/>
    <mergeCell ref="E19:G19"/>
    <mergeCell ref="E21:G21"/>
    <mergeCell ref="P24:Q24"/>
  </mergeCells>
  <conditionalFormatting sqref="L10 J8 J12 J16 J20 L18">
    <cfRule type="expression" priority="1" dxfId="208" stopIfTrue="1">
      <formula>I8="as"</formula>
    </cfRule>
    <cfRule type="expression" priority="2" dxfId="208" stopIfTrue="1">
      <formula>I8="bs"</formula>
    </cfRule>
  </conditionalFormatting>
  <conditionalFormatting sqref="B9 B11 B13 B15 B17 B19">
    <cfRule type="cellIs" priority="3" dxfId="209" operator="equal" stopIfTrue="1">
      <formula>"QA"</formula>
    </cfRule>
    <cfRule type="cellIs" priority="4" dxfId="209" operator="equal" stopIfTrue="1">
      <formula>"DA"</formula>
    </cfRule>
  </conditionalFormatting>
  <conditionalFormatting sqref="I8 I12 I16 I20 K18 K10 M14 O22">
    <cfRule type="expression" priority="5" dxfId="210" stopIfTrue="1">
      <formula>$N$1="CU"</formula>
    </cfRule>
  </conditionalFormatting>
  <conditionalFormatting sqref="H8 H12 H16 H20 J18 J10 L14 N22">
    <cfRule type="expression" priority="6" dxfId="211" stopIfTrue="1">
      <formula>AND($N$1="CU",H8="Sodnik")</formula>
    </cfRule>
    <cfRule type="expression" priority="7" dxfId="212" stopIfTrue="1">
      <formula>AND($N$1="CU",H8&lt;&gt;"Sodnik",I8&lt;&gt;"")</formula>
    </cfRule>
    <cfRule type="expression" priority="8" dxfId="213" stopIfTrue="1">
      <formula>AND($N$1="CU",H8&lt;&gt;"Sodnik")</formula>
    </cfRule>
  </conditionalFormatting>
  <conditionalFormatting sqref="E7 B21 B7:C7">
    <cfRule type="expression" priority="9" dxfId="214" stopIfTrue="1">
      <formula>"IF(D7&lt;9)"</formula>
    </cfRule>
  </conditionalFormatting>
  <conditionalFormatting sqref="D9 D11 D13 D15 D17 D19">
    <cfRule type="expression" priority="10" dxfId="215" stopIfTrue="1">
      <formula>$D9&gt;0</formula>
    </cfRule>
  </conditionalFormatting>
  <conditionalFormatting sqref="D7 D21">
    <cfRule type="expression" priority="11" dxfId="216" stopIfTrue="1">
      <formula>$D7&lt;&gt;""</formula>
    </cfRule>
  </conditionalFormatting>
  <conditionalFormatting sqref="N14">
    <cfRule type="expression" priority="12" dxfId="208" stopIfTrue="1">
      <formula>'m glavni - enotna-dvojice'!#REF!="as"</formula>
    </cfRule>
    <cfRule type="expression" priority="13" dxfId="208" stopIfTrue="1">
      <formula>'m glavni - enotna-dvojice'!#REF!="bs"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T32"/>
  <sheetViews>
    <sheetView showGridLines="0" showZeros="0" zoomScalePageLayoutView="0" workbookViewId="0" topLeftCell="A1">
      <selection activeCell="U20" sqref="U20"/>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2" t="s">
        <v>269</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59" t="s">
        <v>260</v>
      </c>
      <c r="F7" s="359"/>
      <c r="G7" s="359"/>
      <c r="H7" s="49"/>
      <c r="I7" s="51" t="s">
        <v>253</v>
      </c>
      <c r="J7" s="52"/>
      <c r="K7" s="53"/>
      <c r="L7" s="52"/>
      <c r="M7" s="53"/>
      <c r="N7" s="54"/>
      <c r="O7" s="55"/>
      <c r="P7" s="56"/>
      <c r="Q7" s="57"/>
      <c r="R7" s="58"/>
      <c r="T7" s="60" t="e">
        <f>#REF!</f>
        <v>#REF!</v>
      </c>
    </row>
    <row r="8" spans="1:20" s="59" customFormat="1" ht="9" customHeight="1">
      <c r="A8" s="61"/>
      <c r="B8" s="62"/>
      <c r="C8" s="62"/>
      <c r="D8" s="62"/>
      <c r="E8" s="63"/>
      <c r="F8" s="63"/>
      <c r="G8" s="64"/>
      <c r="H8" s="65" t="s">
        <v>28</v>
      </c>
      <c r="I8" s="66" t="s">
        <v>253</v>
      </c>
      <c r="J8" s="78" t="s">
        <v>288</v>
      </c>
      <c r="K8" s="68"/>
      <c r="L8" s="52"/>
      <c r="M8" s="53"/>
      <c r="N8" s="54"/>
      <c r="O8" s="55"/>
      <c r="P8" s="56"/>
      <c r="Q8" s="57"/>
      <c r="R8" s="58"/>
      <c r="T8" s="69" t="e">
        <f>#REF!</f>
        <v>#REF!</v>
      </c>
    </row>
    <row r="9" spans="1:20" s="59" customFormat="1" ht="9" customHeight="1">
      <c r="A9" s="61">
        <v>2</v>
      </c>
      <c r="B9" s="70"/>
      <c r="C9" s="70"/>
      <c r="D9" s="50"/>
      <c r="E9" s="360" t="s">
        <v>265</v>
      </c>
      <c r="F9" s="360"/>
      <c r="G9" s="360"/>
      <c r="H9" s="71">
        <f>IF($D9="","",VLOOKUP($D9,'[1]m glavni turnir žrebna lista'!$A$7:$R$38,5))</f>
      </c>
      <c r="I9" s="72">
        <f>IF($D9="","",VLOOKUP($D9,'[1]m glavni turnir žrebna lista'!$A$7:$R$38,14))</f>
      </c>
      <c r="J9" s="405" t="s">
        <v>297</v>
      </c>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c r="M10" s="79"/>
      <c r="N10" s="80"/>
      <c r="O10" s="81"/>
      <c r="P10" s="56"/>
      <c r="Q10" s="57"/>
      <c r="R10" s="58"/>
      <c r="T10" s="69" t="e">
        <f>#REF!</f>
        <v>#REF!</v>
      </c>
    </row>
    <row r="11" spans="1:20" s="59" customFormat="1" ht="9" customHeight="1">
      <c r="A11" s="61">
        <v>3</v>
      </c>
      <c r="B11" s="70"/>
      <c r="C11" s="70"/>
      <c r="D11" s="50"/>
      <c r="E11" s="360" t="s">
        <v>266</v>
      </c>
      <c r="F11" s="360"/>
      <c r="G11" s="360"/>
      <c r="H11" s="71">
        <f>IF($D11="","",VLOOKUP($D11,'[1]m glavni turnir žrebna lista'!$A$7:$R$38,5))</f>
      </c>
      <c r="I11" s="51">
        <f>IF($D11="","",VLOOKUP($D11,'[1]m glavni turnir žrebna lista'!$A$7:$R$38,14))</f>
      </c>
      <c r="J11" s="52"/>
      <c r="K11" s="82"/>
      <c r="L11" s="73"/>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t="s">
        <v>289</v>
      </c>
      <c r="K12" s="84"/>
      <c r="L12" s="52"/>
      <c r="M12" s="83"/>
      <c r="N12" s="80"/>
      <c r="O12" s="81"/>
      <c r="P12" s="56"/>
      <c r="Q12" s="57"/>
      <c r="R12" s="58"/>
      <c r="T12" s="69" t="e">
        <f>#REF!</f>
        <v>#REF!</v>
      </c>
    </row>
    <row r="13" spans="1:20" s="59" customFormat="1" ht="9" customHeight="1" thickBot="1">
      <c r="A13" s="61">
        <v>4</v>
      </c>
      <c r="B13" s="70"/>
      <c r="C13" s="70"/>
      <c r="D13" s="50"/>
      <c r="E13" s="359" t="s">
        <v>263</v>
      </c>
      <c r="F13" s="359"/>
      <c r="G13" s="359"/>
      <c r="H13" s="71">
        <f>IF($D13="","",VLOOKUP($D13,'[1]m glavni turnir žrebna lista'!$A$7:$R$38,5))</f>
      </c>
      <c r="I13" s="72">
        <f>IF($D13="","",VLOOKUP($D13,'[1]m glavni turnir žrebna lista'!$A$7:$R$38,14))</f>
      </c>
      <c r="J13" s="405" t="s">
        <v>301</v>
      </c>
      <c r="K13" s="53"/>
      <c r="L13" s="52"/>
      <c r="M13" s="83"/>
      <c r="N13" s="80"/>
      <c r="O13" s="81"/>
      <c r="P13" s="56"/>
      <c r="Q13" s="57"/>
      <c r="R13" s="58"/>
      <c r="T13" s="69" t="e">
        <f>#REF!</f>
        <v>#REF!</v>
      </c>
    </row>
    <row r="14" spans="1:20" s="59" customFormat="1" ht="9" customHeight="1">
      <c r="A14" s="61"/>
      <c r="B14" s="62"/>
      <c r="C14" s="62"/>
      <c r="D14" s="75"/>
      <c r="E14" s="52"/>
      <c r="F14" s="52"/>
      <c r="G14" s="85"/>
      <c r="H14" s="86"/>
      <c r="I14" s="76"/>
      <c r="J14" s="52"/>
      <c r="K14" s="53"/>
      <c r="L14" s="65"/>
      <c r="M14" s="77"/>
      <c r="N14" s="355"/>
      <c r="O14" s="356"/>
      <c r="P14" s="56"/>
      <c r="Q14" s="57"/>
      <c r="R14" s="58"/>
      <c r="T14" s="69" t="e">
        <f>#REF!</f>
        <v>#REF!</v>
      </c>
    </row>
    <row r="15" spans="1:20" s="59" customFormat="1" ht="9" customHeight="1" thickBot="1">
      <c r="A15" s="61">
        <v>5</v>
      </c>
      <c r="B15" s="70"/>
      <c r="C15" s="70"/>
      <c r="D15" s="50"/>
      <c r="E15" s="359" t="s">
        <v>264</v>
      </c>
      <c r="F15" s="359"/>
      <c r="G15" s="359"/>
      <c r="H15" s="71">
        <f>IF($D15="","",VLOOKUP($D15,'[1]m glavni turnir žrebna lista'!$A$7:$R$38,5))</f>
      </c>
      <c r="I15" s="51">
        <f>IF($D15="","",VLOOKUP($D15,'[1]m glavni turnir žrebna lista'!$A$7:$R$38,14))</f>
      </c>
      <c r="J15" s="52"/>
      <c r="K15" s="53"/>
      <c r="L15" s="52"/>
      <c r="M15" s="83"/>
      <c r="N15" s="357"/>
      <c r="O15" s="358"/>
      <c r="P15" s="54"/>
      <c r="Q15" s="55"/>
      <c r="R15" s="58"/>
      <c r="T15" s="69" t="e">
        <f>#REF!</f>
        <v>#REF!</v>
      </c>
    </row>
    <row r="16" spans="1:20" s="59" customFormat="1" ht="9" customHeight="1" thickBot="1">
      <c r="A16" s="61"/>
      <c r="B16" s="62"/>
      <c r="C16" s="62"/>
      <c r="D16" s="75"/>
      <c r="E16" s="63"/>
      <c r="F16" s="63"/>
      <c r="G16" s="64"/>
      <c r="H16" s="65" t="s">
        <v>28</v>
      </c>
      <c r="I16" s="66" t="s">
        <v>29</v>
      </c>
      <c r="J16" s="71" t="s">
        <v>290</v>
      </c>
      <c r="K16" s="68"/>
      <c r="L16" s="52"/>
      <c r="M16" s="83"/>
      <c r="N16" s="54"/>
      <c r="O16" s="101"/>
      <c r="P16" s="240"/>
      <c r="Q16" s="55"/>
      <c r="R16" s="58"/>
      <c r="T16" s="88" t="e">
        <f>#REF!</f>
        <v>#REF!</v>
      </c>
    </row>
    <row r="17" spans="1:18" s="59" customFormat="1" ht="9" customHeight="1">
      <c r="A17" s="61">
        <v>6</v>
      </c>
      <c r="B17" s="70"/>
      <c r="C17" s="70"/>
      <c r="D17" s="50"/>
      <c r="E17" s="360" t="s">
        <v>267</v>
      </c>
      <c r="F17" s="360"/>
      <c r="G17" s="360"/>
      <c r="H17" s="71">
        <f>IF($D17="","",VLOOKUP($D17,'[1]m glavni turnir žrebna lista'!$A$7:$R$38,5))</f>
      </c>
      <c r="I17" s="72">
        <f>IF($D17="","",VLOOKUP($D17,'[1]m glavni turnir žrebna lista'!$A$7:$R$38,14))</f>
      </c>
      <c r="J17" s="405" t="s">
        <v>297</v>
      </c>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c r="M18" s="89"/>
      <c r="N18" s="54"/>
      <c r="O18" s="101"/>
      <c r="P18" s="240"/>
      <c r="Q18" s="55"/>
      <c r="R18" s="58"/>
    </row>
    <row r="19" spans="1:18" s="59" customFormat="1" ht="9" customHeight="1">
      <c r="A19" s="61">
        <v>7</v>
      </c>
      <c r="B19" s="70"/>
      <c r="C19" s="70"/>
      <c r="D19" s="50"/>
      <c r="E19" s="360" t="s">
        <v>268</v>
      </c>
      <c r="F19" s="360"/>
      <c r="G19" s="360"/>
      <c r="H19" s="71">
        <f>IF($D19="","",VLOOKUP($D19,'[1]m glavni turnir žrebna lista'!$A$7:$R$38,5))</f>
      </c>
      <c r="I19" s="51">
        <f>IF($D19="","",VLOOKUP($D19,'[1]m glavni turnir žrebna lista'!$A$7:$R$38,14))</f>
      </c>
      <c r="J19" s="52"/>
      <c r="K19" s="82"/>
      <c r="L19" s="73"/>
      <c r="M19" s="81"/>
      <c r="N19" s="54"/>
      <c r="O19" s="101"/>
      <c r="P19" s="240"/>
      <c r="Q19" s="55"/>
      <c r="R19" s="58"/>
    </row>
    <row r="20" spans="1:18" s="59" customFormat="1" ht="9" customHeight="1">
      <c r="A20" s="61"/>
      <c r="B20" s="62"/>
      <c r="C20" s="62"/>
      <c r="D20" s="62"/>
      <c r="E20" s="63"/>
      <c r="F20" s="63"/>
      <c r="G20" s="64"/>
      <c r="H20" s="65" t="s">
        <v>28</v>
      </c>
      <c r="I20" s="66" t="s">
        <v>29</v>
      </c>
      <c r="J20" s="78" t="s">
        <v>291</v>
      </c>
      <c r="K20" s="90"/>
      <c r="L20" s="52"/>
      <c r="M20" s="81"/>
      <c r="N20" s="54"/>
      <c r="O20" s="101"/>
      <c r="P20" s="240"/>
      <c r="Q20" s="55"/>
      <c r="R20" s="58"/>
    </row>
    <row r="21" spans="1:18" s="59" customFormat="1" ht="9" customHeight="1">
      <c r="A21" s="48">
        <v>8</v>
      </c>
      <c r="B21" s="49"/>
      <c r="C21" s="49"/>
      <c r="D21" s="50"/>
      <c r="E21" s="359" t="s">
        <v>262</v>
      </c>
      <c r="F21" s="359"/>
      <c r="G21" s="359"/>
      <c r="H21" s="49"/>
      <c r="I21" s="72">
        <f>IF($D21="","",VLOOKUP($D21,'[1]m glavni turnir žrebna lista'!$A$7:$R$38,14))</f>
      </c>
      <c r="J21" s="405" t="s">
        <v>308</v>
      </c>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F3:G3"/>
    <mergeCell ref="E7:G7"/>
    <mergeCell ref="E9:G9"/>
    <mergeCell ref="E11:G11"/>
    <mergeCell ref="E13:G13"/>
    <mergeCell ref="N14:O14"/>
    <mergeCell ref="A26:B26"/>
    <mergeCell ref="P31:Q31"/>
    <mergeCell ref="P32:Q32"/>
    <mergeCell ref="E15:G15"/>
    <mergeCell ref="N15:O15"/>
    <mergeCell ref="E17:G17"/>
    <mergeCell ref="E19:G19"/>
    <mergeCell ref="E21:G21"/>
    <mergeCell ref="P24:Q24"/>
  </mergeCells>
  <conditionalFormatting sqref="L10 J8 J16 L18 J12 J20">
    <cfRule type="expression" priority="1" dxfId="208" stopIfTrue="1">
      <formula>I8="as"</formula>
    </cfRule>
    <cfRule type="expression" priority="2" dxfId="208" stopIfTrue="1">
      <formula>I8="bs"</formula>
    </cfRule>
  </conditionalFormatting>
  <conditionalFormatting sqref="B9 B11 B13 B15 B17 B19">
    <cfRule type="cellIs" priority="3" dxfId="209" operator="equal" stopIfTrue="1">
      <formula>"QA"</formula>
    </cfRule>
    <cfRule type="cellIs" priority="4" dxfId="209" operator="equal" stopIfTrue="1">
      <formula>"DA"</formula>
    </cfRule>
  </conditionalFormatting>
  <conditionalFormatting sqref="I8 I12 I16 I20 K18 K10 M14 O22">
    <cfRule type="expression" priority="5" dxfId="210" stopIfTrue="1">
      <formula>$N$1="CU"</formula>
    </cfRule>
  </conditionalFormatting>
  <conditionalFormatting sqref="H8 H12 H16 H20 J18 J10 L14 N22">
    <cfRule type="expression" priority="6" dxfId="211" stopIfTrue="1">
      <formula>AND($N$1="CU",H8="Sodnik")</formula>
    </cfRule>
    <cfRule type="expression" priority="7" dxfId="212" stopIfTrue="1">
      <formula>AND($N$1="CU",H8&lt;&gt;"Sodnik",I8&lt;&gt;"")</formula>
    </cfRule>
    <cfRule type="expression" priority="8" dxfId="213" stopIfTrue="1">
      <formula>AND($N$1="CU",H8&lt;&gt;"Sodnik")</formula>
    </cfRule>
  </conditionalFormatting>
  <conditionalFormatting sqref="E7 B21 B7:C7">
    <cfRule type="expression" priority="9" dxfId="214" stopIfTrue="1">
      <formula>"IF(D7&lt;9)"</formula>
    </cfRule>
  </conditionalFormatting>
  <conditionalFormatting sqref="D9 D11 D13 D15 D17 D19">
    <cfRule type="expression" priority="10" dxfId="215" stopIfTrue="1">
      <formula>$D9&gt;0</formula>
    </cfRule>
  </conditionalFormatting>
  <conditionalFormatting sqref="D7 D21">
    <cfRule type="expression" priority="11" dxfId="216" stopIfTrue="1">
      <formula>$D7&lt;&gt;""</formula>
    </cfRule>
  </conditionalFormatting>
  <conditionalFormatting sqref="N14">
    <cfRule type="expression" priority="12" dxfId="208" stopIfTrue="1">
      <formula>'m - dvojice - DO 50 LET'!#REF!="as"</formula>
    </cfRule>
    <cfRule type="expression" priority="13" dxfId="208" stopIfTrue="1">
      <formula>'m - dvojice - DO 50 LET'!#REF!="bs"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T32"/>
  <sheetViews>
    <sheetView showGridLines="0" showZeros="0" zoomScalePageLayoutView="0" workbookViewId="0" topLeftCell="A1">
      <selection activeCell="W9" sqref="W9"/>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2" t="s">
        <v>261</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59" t="s">
        <v>270</v>
      </c>
      <c r="F7" s="359"/>
      <c r="G7" s="359"/>
      <c r="H7" s="49"/>
      <c r="I7" s="51" t="s">
        <v>253</v>
      </c>
      <c r="J7" s="52"/>
      <c r="K7" s="53"/>
      <c r="L7" s="52"/>
      <c r="M7" s="53"/>
      <c r="N7" s="54"/>
      <c r="O7" s="55"/>
      <c r="P7" s="56"/>
      <c r="Q7" s="57"/>
      <c r="R7" s="58"/>
      <c r="T7" s="60" t="e">
        <f>#REF!</f>
        <v>#REF!</v>
      </c>
    </row>
    <row r="8" spans="1:20" s="59" customFormat="1" ht="9" customHeight="1">
      <c r="A8" s="61"/>
      <c r="B8" s="62"/>
      <c r="C8" s="62"/>
      <c r="D8" s="62"/>
      <c r="E8" s="63"/>
      <c r="F8" s="63"/>
      <c r="G8" s="64"/>
      <c r="H8" s="65" t="s">
        <v>28</v>
      </c>
      <c r="I8" s="66" t="s">
        <v>253</v>
      </c>
      <c r="J8" s="67" t="s">
        <v>270</v>
      </c>
      <c r="K8" s="68"/>
      <c r="L8" s="52"/>
      <c r="M8" s="53"/>
      <c r="N8" s="54"/>
      <c r="O8" s="55"/>
      <c r="P8" s="56"/>
      <c r="Q8" s="57"/>
      <c r="R8" s="58"/>
      <c r="T8" s="69" t="e">
        <f>#REF!</f>
        <v>#REF!</v>
      </c>
    </row>
    <row r="9" spans="1:20" s="59" customFormat="1" ht="9" customHeight="1">
      <c r="A9" s="61">
        <v>2</v>
      </c>
      <c r="B9" s="70"/>
      <c r="C9" s="70"/>
      <c r="D9" s="50"/>
      <c r="E9" s="360" t="s">
        <v>81</v>
      </c>
      <c r="F9" s="360"/>
      <c r="G9" s="360"/>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364</v>
      </c>
      <c r="M10" s="79"/>
      <c r="N10" s="80"/>
      <c r="O10" s="81"/>
      <c r="P10" s="56"/>
      <c r="Q10" s="57"/>
      <c r="R10" s="58"/>
      <c r="T10" s="69" t="e">
        <f>#REF!</f>
        <v>#REF!</v>
      </c>
    </row>
    <row r="11" spans="1:20" s="59" customFormat="1" ht="9" customHeight="1">
      <c r="A11" s="61">
        <v>3</v>
      </c>
      <c r="B11" s="70"/>
      <c r="C11" s="70"/>
      <c r="D11" s="50"/>
      <c r="E11" s="360" t="s">
        <v>362</v>
      </c>
      <c r="F11" s="360"/>
      <c r="G11" s="360"/>
      <c r="H11" s="71">
        <f>IF($D11="","",VLOOKUP($D11,'[1]m glavni turnir žrebna lista'!$A$7:$R$38,5))</f>
      </c>
      <c r="I11" s="51">
        <f>IF($D11="","",VLOOKUP($D11,'[1]m glavni turnir žrebna lista'!$A$7:$R$38,14))</f>
      </c>
      <c r="J11" s="52"/>
      <c r="K11" s="82"/>
      <c r="L11" s="73"/>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t="s">
        <v>404</v>
      </c>
      <c r="K12" s="84"/>
      <c r="L12" s="52"/>
      <c r="M12" s="83"/>
      <c r="N12" s="80"/>
      <c r="O12" s="81"/>
      <c r="P12" s="56"/>
      <c r="Q12" s="57"/>
      <c r="R12" s="58"/>
      <c r="T12" s="69" t="e">
        <f>#REF!</f>
        <v>#REF!</v>
      </c>
    </row>
    <row r="13" spans="1:20" s="59" customFormat="1" ht="9" customHeight="1" thickBot="1">
      <c r="A13" s="61">
        <v>4</v>
      </c>
      <c r="B13" s="70"/>
      <c r="C13" s="70"/>
      <c r="D13" s="50"/>
      <c r="E13" s="360" t="s">
        <v>271</v>
      </c>
      <c r="F13" s="360"/>
      <c r="G13" s="360"/>
      <c r="H13" s="71">
        <f>IF($D13="","",VLOOKUP($D13,'[1]m glavni turnir žrebna lista'!$A$7:$R$38,5))</f>
      </c>
      <c r="I13" s="72">
        <f>IF($D13="","",VLOOKUP($D13,'[1]m glavni turnir žrebna lista'!$A$7:$R$38,14))</f>
      </c>
      <c r="J13" s="405" t="s">
        <v>405</v>
      </c>
      <c r="K13" s="53"/>
      <c r="L13" s="52"/>
      <c r="M13" s="83"/>
      <c r="N13" s="80"/>
      <c r="O13" s="81"/>
      <c r="P13" s="56"/>
      <c r="Q13" s="57"/>
      <c r="R13" s="58"/>
      <c r="T13" s="69" t="e">
        <f>#REF!</f>
        <v>#REF!</v>
      </c>
    </row>
    <row r="14" spans="1:20" s="59" customFormat="1" ht="9" customHeight="1">
      <c r="A14" s="61"/>
      <c r="B14" s="62"/>
      <c r="C14" s="62"/>
      <c r="D14" s="75"/>
      <c r="E14" s="52"/>
      <c r="F14" s="52"/>
      <c r="G14" s="85"/>
      <c r="H14" s="86"/>
      <c r="I14" s="76"/>
      <c r="J14" s="52"/>
      <c r="K14" s="53"/>
      <c r="L14" s="65"/>
      <c r="M14" s="77"/>
      <c r="N14" s="355"/>
      <c r="O14" s="356"/>
      <c r="P14" s="56"/>
      <c r="Q14" s="57"/>
      <c r="R14" s="58"/>
      <c r="T14" s="69" t="e">
        <f>#REF!</f>
        <v>#REF!</v>
      </c>
    </row>
    <row r="15" spans="1:20" s="59" customFormat="1" ht="9" customHeight="1" thickBot="1">
      <c r="A15" s="61">
        <v>5</v>
      </c>
      <c r="B15" s="70"/>
      <c r="C15" s="70"/>
      <c r="D15" s="50"/>
      <c r="E15" s="360" t="s">
        <v>272</v>
      </c>
      <c r="F15" s="360"/>
      <c r="G15" s="360"/>
      <c r="H15" s="71">
        <f>IF($D15="","",VLOOKUP($D15,'[1]m glavni turnir žrebna lista'!$A$7:$R$38,5))</f>
      </c>
      <c r="I15" s="51">
        <f>IF($D15="","",VLOOKUP($D15,'[1]m glavni turnir žrebna lista'!$A$7:$R$38,14))</f>
      </c>
      <c r="J15" s="52"/>
      <c r="K15" s="53"/>
      <c r="L15" s="52"/>
      <c r="M15" s="83"/>
      <c r="N15" s="357"/>
      <c r="O15" s="358"/>
      <c r="P15" s="54"/>
      <c r="Q15" s="55"/>
      <c r="R15" s="58"/>
      <c r="T15" s="69" t="e">
        <f>#REF!</f>
        <v>#REF!</v>
      </c>
    </row>
    <row r="16" spans="1:20" s="59" customFormat="1" ht="9" customHeight="1" thickBot="1">
      <c r="A16" s="61"/>
      <c r="B16" s="62"/>
      <c r="C16" s="62"/>
      <c r="D16" s="75"/>
      <c r="E16" s="63"/>
      <c r="F16" s="63"/>
      <c r="G16" s="64"/>
      <c r="H16" s="65" t="s">
        <v>28</v>
      </c>
      <c r="I16" s="66" t="s">
        <v>29</v>
      </c>
      <c r="J16" s="71" t="s">
        <v>292</v>
      </c>
      <c r="K16" s="68"/>
      <c r="L16" s="52"/>
      <c r="M16" s="83"/>
      <c r="N16" s="54"/>
      <c r="O16" s="101"/>
      <c r="P16" s="240"/>
      <c r="Q16" s="55"/>
      <c r="R16" s="58"/>
      <c r="T16" s="88" t="e">
        <f>#REF!</f>
        <v>#REF!</v>
      </c>
    </row>
    <row r="17" spans="1:18" s="59" customFormat="1" ht="9" customHeight="1">
      <c r="A17" s="61">
        <v>6</v>
      </c>
      <c r="B17" s="70"/>
      <c r="C17" s="70"/>
      <c r="D17" s="50"/>
      <c r="E17" s="360" t="s">
        <v>273</v>
      </c>
      <c r="F17" s="360"/>
      <c r="G17" s="360"/>
      <c r="H17" s="71">
        <f>IF($D17="","",VLOOKUP($D17,'[1]m glavni turnir žrebna lista'!$A$7:$R$38,5))</f>
      </c>
      <c r="I17" s="72">
        <f>IF($D17="","",VLOOKUP($D17,'[1]m glavni turnir žrebna lista'!$A$7:$R$38,14))</f>
      </c>
      <c r="J17" s="405" t="s">
        <v>409</v>
      </c>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364</v>
      </c>
      <c r="M18" s="89"/>
      <c r="N18" s="54"/>
      <c r="O18" s="101"/>
      <c r="P18" s="240"/>
      <c r="Q18" s="55"/>
      <c r="R18" s="58"/>
    </row>
    <row r="19" spans="1:18" s="59" customFormat="1" ht="9" customHeight="1">
      <c r="A19" s="61">
        <v>7</v>
      </c>
      <c r="B19" s="70"/>
      <c r="C19" s="70"/>
      <c r="D19" s="50"/>
      <c r="E19" s="360" t="s">
        <v>81</v>
      </c>
      <c r="F19" s="360"/>
      <c r="G19" s="360"/>
      <c r="H19" s="71">
        <f>IF($D19="","",VLOOKUP($D19,'[1]m glavni turnir žrebna lista'!$A$7:$R$38,5))</f>
      </c>
      <c r="I19" s="51">
        <f>IF($D19="","",VLOOKUP($D19,'[1]m glavni turnir žrebna lista'!$A$7:$R$38,14))</f>
      </c>
      <c r="J19" s="52"/>
      <c r="K19" s="82"/>
      <c r="L19" s="73"/>
      <c r="M19" s="81"/>
      <c r="N19" s="54"/>
      <c r="O19" s="101"/>
      <c r="P19" s="240"/>
      <c r="Q19" s="55"/>
      <c r="R19" s="58"/>
    </row>
    <row r="20" spans="1:18" s="59" customFormat="1" ht="9" customHeight="1">
      <c r="A20" s="61"/>
      <c r="B20" s="62"/>
      <c r="C20" s="62"/>
      <c r="D20" s="62"/>
      <c r="E20" s="63"/>
      <c r="F20" s="63"/>
      <c r="G20" s="64"/>
      <c r="H20" s="65" t="s">
        <v>28</v>
      </c>
      <c r="I20" s="66" t="s">
        <v>29</v>
      </c>
      <c r="J20" s="67" t="s">
        <v>379</v>
      </c>
      <c r="K20" s="90"/>
      <c r="L20" s="52"/>
      <c r="M20" s="81"/>
      <c r="N20" s="54"/>
      <c r="O20" s="101"/>
      <c r="P20" s="240"/>
      <c r="Q20" s="55"/>
      <c r="R20" s="58"/>
    </row>
    <row r="21" spans="1:18" s="59" customFormat="1" ht="9" customHeight="1">
      <c r="A21" s="48">
        <v>8</v>
      </c>
      <c r="B21" s="49"/>
      <c r="C21" s="49"/>
      <c r="D21" s="50"/>
      <c r="E21" s="359" t="s">
        <v>363</v>
      </c>
      <c r="F21" s="359"/>
      <c r="G21" s="359"/>
      <c r="H21" s="49"/>
      <c r="I21" s="72">
        <f>IF($D21="","",VLOOKUP($D21,'[1]m glavni turnir žrebna lista'!$A$7:$R$38,14))</f>
      </c>
      <c r="J21" s="73"/>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F3:G3"/>
    <mergeCell ref="E7:G7"/>
    <mergeCell ref="E9:G9"/>
    <mergeCell ref="E11:G11"/>
    <mergeCell ref="E13:G13"/>
    <mergeCell ref="N14:O14"/>
    <mergeCell ref="A26:B26"/>
    <mergeCell ref="P31:Q31"/>
    <mergeCell ref="P32:Q32"/>
    <mergeCell ref="E15:G15"/>
    <mergeCell ref="N15:O15"/>
    <mergeCell ref="E17:G17"/>
    <mergeCell ref="E19:G19"/>
    <mergeCell ref="E21:G21"/>
    <mergeCell ref="P24:Q24"/>
  </mergeCells>
  <conditionalFormatting sqref="L10 J8 J12 J16 J20 L18">
    <cfRule type="expression" priority="1" dxfId="208" stopIfTrue="1">
      <formula>I8="as"</formula>
    </cfRule>
    <cfRule type="expression" priority="2" dxfId="208" stopIfTrue="1">
      <formula>I8="bs"</formula>
    </cfRule>
  </conditionalFormatting>
  <conditionalFormatting sqref="B9 B11 B13 B15 B17 B19">
    <cfRule type="cellIs" priority="3" dxfId="209" operator="equal" stopIfTrue="1">
      <formula>"QA"</formula>
    </cfRule>
    <cfRule type="cellIs" priority="4" dxfId="209" operator="equal" stopIfTrue="1">
      <formula>"DA"</formula>
    </cfRule>
  </conditionalFormatting>
  <conditionalFormatting sqref="I8 I12 I16 I20 K18 K10 M14 O22">
    <cfRule type="expression" priority="5" dxfId="210" stopIfTrue="1">
      <formula>$N$1="CU"</formula>
    </cfRule>
  </conditionalFormatting>
  <conditionalFormatting sqref="H8 H12 H16 H20 J18 J10 L14 N22">
    <cfRule type="expression" priority="6" dxfId="211" stopIfTrue="1">
      <formula>AND($N$1="CU",H8="Sodnik")</formula>
    </cfRule>
    <cfRule type="expression" priority="7" dxfId="212" stopIfTrue="1">
      <formula>AND($N$1="CU",H8&lt;&gt;"Sodnik",I8&lt;&gt;"")</formula>
    </cfRule>
    <cfRule type="expression" priority="8" dxfId="213" stopIfTrue="1">
      <formula>AND($N$1="CU",H8&lt;&gt;"Sodnik")</formula>
    </cfRule>
  </conditionalFormatting>
  <conditionalFormatting sqref="E7 B21 B7:C7">
    <cfRule type="expression" priority="9" dxfId="214" stopIfTrue="1">
      <formula>"IF(D7&lt;9)"</formula>
    </cfRule>
  </conditionalFormatting>
  <conditionalFormatting sqref="D9 D11 D13 D15 D17 D19">
    <cfRule type="expression" priority="10" dxfId="215" stopIfTrue="1">
      <formula>$D9&gt;0</formula>
    </cfRule>
  </conditionalFormatting>
  <conditionalFormatting sqref="D7 D21">
    <cfRule type="expression" priority="11" dxfId="216" stopIfTrue="1">
      <formula>$D7&lt;&gt;""</formula>
    </cfRule>
  </conditionalFormatting>
  <conditionalFormatting sqref="N14">
    <cfRule type="expression" priority="12" dxfId="208" stopIfTrue="1">
      <formula>'m - dvojice - NAD 50 LET '!#REF!="as"</formula>
    </cfRule>
    <cfRule type="expression" priority="13" dxfId="208" stopIfTrue="1">
      <formula>'m - dvojice - NAD 50 LET '!#REF!="bs"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2"/>
  <sheetViews>
    <sheetView showGridLines="0" showZeros="0" zoomScalePageLayoutView="0" workbookViewId="0" topLeftCell="A1">
      <selection activeCell="O17" sqref="O17"/>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6.00390625" style="160" customWidth="1"/>
    <col min="12" max="12" width="16.28125" style="18" customWidth="1"/>
    <col min="13" max="13" width="1.7109375" style="161" customWidth="1"/>
    <col min="14" max="14" width="10.7109375" style="18" customWidth="1"/>
    <col min="15" max="15" width="14.14062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2" t="s">
        <v>261</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60" t="s">
        <v>274</v>
      </c>
      <c r="F7" s="360"/>
      <c r="G7" s="360"/>
      <c r="H7" s="49"/>
      <c r="I7" s="51" t="s">
        <v>253</v>
      </c>
      <c r="J7" s="52"/>
      <c r="K7" s="53"/>
      <c r="L7" s="52"/>
      <c r="M7" s="53"/>
      <c r="N7" s="54"/>
      <c r="O7" s="55"/>
      <c r="P7" s="56"/>
      <c r="Q7" s="57"/>
      <c r="R7" s="58"/>
      <c r="T7" s="60" t="e">
        <f>#REF!</f>
        <v>#REF!</v>
      </c>
    </row>
    <row r="8" spans="1:20" s="59" customFormat="1" ht="9" customHeight="1">
      <c r="A8" s="61"/>
      <c r="B8" s="62"/>
      <c r="C8" s="62"/>
      <c r="D8" s="62"/>
      <c r="E8" s="63"/>
      <c r="F8" s="63"/>
      <c r="G8" s="64"/>
      <c r="H8" s="65" t="s">
        <v>28</v>
      </c>
      <c r="I8" s="66" t="s">
        <v>253</v>
      </c>
      <c r="J8" s="78" t="s">
        <v>276</v>
      </c>
      <c r="K8" s="68"/>
      <c r="L8" s="52"/>
      <c r="M8" s="53"/>
      <c r="N8" s="54"/>
      <c r="O8" s="55"/>
      <c r="P8" s="56"/>
      <c r="Q8" s="57"/>
      <c r="R8" s="58"/>
      <c r="T8" s="69" t="e">
        <f>#REF!</f>
        <v>#REF!</v>
      </c>
    </row>
    <row r="9" spans="1:20" s="59" customFormat="1" ht="9" customHeight="1">
      <c r="A9" s="61">
        <v>2</v>
      </c>
      <c r="B9" s="70"/>
      <c r="C9" s="70"/>
      <c r="D9" s="50"/>
      <c r="E9" s="360" t="s">
        <v>81</v>
      </c>
      <c r="F9" s="360"/>
      <c r="G9" s="360"/>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277</v>
      </c>
      <c r="M10" s="79"/>
      <c r="N10" s="80"/>
      <c r="O10" s="81"/>
      <c r="P10" s="56"/>
      <c r="Q10" s="57"/>
      <c r="R10" s="58"/>
      <c r="T10" s="69" t="e">
        <f>#REF!</f>
        <v>#REF!</v>
      </c>
    </row>
    <row r="11" spans="1:20" s="59" customFormat="1" ht="9" customHeight="1">
      <c r="A11" s="61">
        <v>3</v>
      </c>
      <c r="B11" s="70"/>
      <c r="C11" s="70"/>
      <c r="D11" s="50"/>
      <c r="E11" s="360" t="s">
        <v>275</v>
      </c>
      <c r="F11" s="360"/>
      <c r="G11" s="360"/>
      <c r="H11" s="71">
        <f>IF($D11="","",VLOOKUP($D11,'[1]m glavni turnir žrebna lista'!$A$7:$R$38,5))</f>
      </c>
      <c r="I11" s="51">
        <f>IF($D11="","",VLOOKUP($D11,'[1]m glavni turnir žrebna lista'!$A$7:$R$38,14))</f>
      </c>
      <c r="J11" s="52"/>
      <c r="K11" s="82"/>
      <c r="L11" s="405" t="s">
        <v>293</v>
      </c>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t="s">
        <v>277</v>
      </c>
      <c r="K12" s="84"/>
      <c r="L12" s="52"/>
      <c r="M12" s="83"/>
      <c r="N12" s="80"/>
      <c r="O12" s="81"/>
      <c r="P12" s="56"/>
      <c r="Q12" s="57"/>
      <c r="R12" s="58"/>
      <c r="T12" s="69" t="e">
        <f>#REF!</f>
        <v>#REF!</v>
      </c>
    </row>
    <row r="13" spans="1:20" s="59" customFormat="1" ht="9" customHeight="1" thickBot="1">
      <c r="A13" s="61">
        <v>4</v>
      </c>
      <c r="B13" s="70"/>
      <c r="C13" s="70"/>
      <c r="D13" s="50"/>
      <c r="E13" s="360" t="s">
        <v>81</v>
      </c>
      <c r="F13" s="360"/>
      <c r="G13" s="360"/>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15.75" customHeight="1">
      <c r="A14" s="61"/>
      <c r="B14" s="62"/>
      <c r="C14" s="62"/>
      <c r="D14" s="75"/>
      <c r="E14" s="52"/>
      <c r="F14" s="52"/>
      <c r="G14" s="85"/>
      <c r="H14" s="86"/>
      <c r="I14" s="76"/>
      <c r="J14" s="52"/>
      <c r="K14" s="53"/>
      <c r="L14" s="65"/>
      <c r="M14" s="77"/>
      <c r="N14" s="355" t="s">
        <v>277</v>
      </c>
      <c r="O14" s="356"/>
      <c r="P14" s="56"/>
      <c r="Q14" s="57"/>
      <c r="R14" s="58"/>
      <c r="T14" s="69" t="e">
        <f>#REF!</f>
        <v>#REF!</v>
      </c>
    </row>
    <row r="15" spans="1:20" s="59" customFormat="1" ht="14.25" customHeight="1" thickBot="1">
      <c r="A15" s="61">
        <v>5</v>
      </c>
      <c r="B15" s="70"/>
      <c r="C15" s="70"/>
      <c r="D15" s="50"/>
      <c r="E15" s="360" t="s">
        <v>278</v>
      </c>
      <c r="F15" s="360"/>
      <c r="G15" s="360"/>
      <c r="H15" s="71">
        <f>IF($D15="","",VLOOKUP($D15,'[1]m glavni turnir žrebna lista'!$A$7:$R$38,5))</f>
      </c>
      <c r="I15" s="51">
        <f>IF($D15="","",VLOOKUP($D15,'[1]m glavni turnir žrebna lista'!$A$7:$R$38,14))</f>
      </c>
      <c r="J15" s="52"/>
      <c r="K15" s="53"/>
      <c r="L15" s="52"/>
      <c r="M15" s="83"/>
      <c r="N15" s="357" t="s">
        <v>320</v>
      </c>
      <c r="O15" s="358"/>
      <c r="P15" s="54"/>
      <c r="Q15" s="55"/>
      <c r="R15" s="58"/>
      <c r="T15" s="69" t="e">
        <f>#REF!</f>
        <v>#REF!</v>
      </c>
    </row>
    <row r="16" spans="1:20" s="59" customFormat="1" ht="9" customHeight="1" thickBot="1">
      <c r="A16" s="61"/>
      <c r="B16" s="62"/>
      <c r="C16" s="62"/>
      <c r="D16" s="75"/>
      <c r="E16" s="63"/>
      <c r="F16" s="63"/>
      <c r="G16" s="64"/>
      <c r="H16" s="65" t="s">
        <v>28</v>
      </c>
      <c r="I16" s="66" t="s">
        <v>29</v>
      </c>
      <c r="J16" s="71" t="s">
        <v>279</v>
      </c>
      <c r="K16" s="68"/>
      <c r="L16" s="52"/>
      <c r="M16" s="83"/>
      <c r="N16" s="54"/>
      <c r="O16" s="101"/>
      <c r="P16" s="240"/>
      <c r="Q16" s="55"/>
      <c r="R16" s="58"/>
      <c r="T16" s="88" t="e">
        <f>#REF!</f>
        <v>#REF!</v>
      </c>
    </row>
    <row r="17" spans="1:18" s="59" customFormat="1" ht="9" customHeight="1">
      <c r="A17" s="61">
        <v>6</v>
      </c>
      <c r="B17" s="70"/>
      <c r="C17" s="70"/>
      <c r="D17" s="50"/>
      <c r="E17" s="360" t="s">
        <v>81</v>
      </c>
      <c r="F17" s="360"/>
      <c r="G17" s="360"/>
      <c r="H17" s="71">
        <f>IF($D17="","",VLOOKUP($D17,'[1]m glavni turnir žrebna lista'!$A$7:$R$38,5))</f>
      </c>
      <c r="I17" s="72">
        <f>IF($D17="","",VLOOKUP($D17,'[1]m glavni turnir žrebna lista'!$A$7:$R$38,14))</f>
      </c>
      <c r="J17" s="73"/>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413</v>
      </c>
      <c r="M18" s="89"/>
      <c r="N18" s="54"/>
      <c r="O18" s="101"/>
      <c r="P18" s="240"/>
      <c r="Q18" s="55"/>
      <c r="R18" s="58"/>
    </row>
    <row r="19" spans="1:18" s="59" customFormat="1" ht="9" customHeight="1">
      <c r="A19" s="61">
        <v>7</v>
      </c>
      <c r="B19" s="70"/>
      <c r="C19" s="70"/>
      <c r="D19" s="50"/>
      <c r="E19" s="360" t="s">
        <v>81</v>
      </c>
      <c r="F19" s="360"/>
      <c r="G19" s="360"/>
      <c r="H19" s="71">
        <f>IF($D19="","",VLOOKUP($D19,'[1]m glavni turnir žrebna lista'!$A$7:$R$38,5))</f>
      </c>
      <c r="I19" s="51">
        <f>IF($D19="","",VLOOKUP($D19,'[1]m glavni turnir žrebna lista'!$A$7:$R$38,14))</f>
      </c>
      <c r="J19" s="52"/>
      <c r="K19" s="82"/>
      <c r="L19" s="405" t="s">
        <v>300</v>
      </c>
      <c r="M19" s="81"/>
      <c r="N19" s="54"/>
      <c r="O19" s="101"/>
      <c r="P19" s="240"/>
      <c r="Q19" s="55"/>
      <c r="R19" s="58"/>
    </row>
    <row r="20" spans="1:18" s="59" customFormat="1" ht="9" customHeight="1">
      <c r="A20" s="61"/>
      <c r="B20" s="62"/>
      <c r="C20" s="62"/>
      <c r="D20" s="62"/>
      <c r="E20" s="63"/>
      <c r="F20" s="63"/>
      <c r="G20" s="64"/>
      <c r="H20" s="65" t="s">
        <v>28</v>
      </c>
      <c r="I20" s="66" t="s">
        <v>29</v>
      </c>
      <c r="J20" s="78" t="s">
        <v>281</v>
      </c>
      <c r="K20" s="90"/>
      <c r="L20" s="52"/>
      <c r="M20" s="81"/>
      <c r="N20" s="54"/>
      <c r="O20" s="101"/>
      <c r="P20" s="240"/>
      <c r="Q20" s="55"/>
      <c r="R20" s="58"/>
    </row>
    <row r="21" spans="1:18" s="59" customFormat="1" ht="9" customHeight="1">
      <c r="A21" s="48">
        <v>8</v>
      </c>
      <c r="B21" s="49"/>
      <c r="C21" s="49"/>
      <c r="D21" s="50"/>
      <c r="E21" s="360" t="s">
        <v>280</v>
      </c>
      <c r="F21" s="360"/>
      <c r="G21" s="360"/>
      <c r="H21" s="49"/>
      <c r="I21" s="72">
        <f>IF($D21="","",VLOOKUP($D21,'[1]m glavni turnir žrebna lista'!$A$7:$R$38,14))</f>
      </c>
      <c r="J21" s="73"/>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F3:G3"/>
    <mergeCell ref="E7:G7"/>
    <mergeCell ref="E9:G9"/>
    <mergeCell ref="E11:G11"/>
    <mergeCell ref="E13:G13"/>
    <mergeCell ref="N14:O14"/>
    <mergeCell ref="A26:B26"/>
    <mergeCell ref="P31:Q31"/>
    <mergeCell ref="P32:Q32"/>
    <mergeCell ref="E15:G15"/>
    <mergeCell ref="N15:O15"/>
    <mergeCell ref="E17:G17"/>
    <mergeCell ref="E19:G19"/>
    <mergeCell ref="E21:G21"/>
    <mergeCell ref="P24:Q24"/>
  </mergeCells>
  <conditionalFormatting sqref="L10 J8 J12 J16 J20 L18">
    <cfRule type="expression" priority="1" dxfId="208" stopIfTrue="1">
      <formula>I8="as"</formula>
    </cfRule>
    <cfRule type="expression" priority="2" dxfId="208" stopIfTrue="1">
      <formula>I8="bs"</formula>
    </cfRule>
  </conditionalFormatting>
  <conditionalFormatting sqref="B9 B11 B13 B15 B17 B19">
    <cfRule type="cellIs" priority="3" dxfId="209" operator="equal" stopIfTrue="1">
      <formula>"QA"</formula>
    </cfRule>
    <cfRule type="cellIs" priority="4" dxfId="209" operator="equal" stopIfTrue="1">
      <formula>"DA"</formula>
    </cfRule>
  </conditionalFormatting>
  <conditionalFormatting sqref="I8 I12 I16 I20 K18 K10 M14 O22">
    <cfRule type="expression" priority="5" dxfId="210" stopIfTrue="1">
      <formula>$N$1="CU"</formula>
    </cfRule>
  </conditionalFormatting>
  <conditionalFormatting sqref="H8 H12 H16 H20 J18 J10 L14 N22">
    <cfRule type="expression" priority="6" dxfId="211" stopIfTrue="1">
      <formula>AND($N$1="CU",H8="Sodnik")</formula>
    </cfRule>
    <cfRule type="expression" priority="7" dxfId="212" stopIfTrue="1">
      <formula>AND($N$1="CU",H8&lt;&gt;"Sodnik",I8&lt;&gt;"")</formula>
    </cfRule>
    <cfRule type="expression" priority="8" dxfId="213" stopIfTrue="1">
      <formula>AND($N$1="CU",H8&lt;&gt;"Sodnik")</formula>
    </cfRule>
  </conditionalFormatting>
  <conditionalFormatting sqref="E7 B21 B7:C7">
    <cfRule type="expression" priority="9" dxfId="214" stopIfTrue="1">
      <formula>"IF(D7&lt;9)"</formula>
    </cfRule>
  </conditionalFormatting>
  <conditionalFormatting sqref="D9 D11 D13 D15 D17 D19">
    <cfRule type="expression" priority="10" dxfId="215" stopIfTrue="1">
      <formula>$D9&gt;0</formula>
    </cfRule>
  </conditionalFormatting>
  <conditionalFormatting sqref="D7 D21">
    <cfRule type="expression" priority="11" dxfId="216" stopIfTrue="1">
      <formula>$D7&lt;&gt;""</formula>
    </cfRule>
  </conditionalFormatting>
  <conditionalFormatting sqref="N14">
    <cfRule type="expression" priority="12" dxfId="208" stopIfTrue="1">
      <formula>'Ž - dvojice - ENOTNA'!#REF!="as"</formula>
    </cfRule>
    <cfRule type="expression" priority="13" dxfId="208" stopIfTrue="1">
      <formula>'Ž - dvojice - ENOTNA'!#REF!="bs"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IV198"/>
  <sheetViews>
    <sheetView showGridLines="0" showZeros="0" zoomScale="50" zoomScaleNormal="50" zoomScalePageLayoutView="0" workbookViewId="0" topLeftCell="A4">
      <selection activeCell="H11" sqref="H11"/>
    </sheetView>
  </sheetViews>
  <sheetFormatPr defaultColWidth="15.28125" defaultRowHeight="15"/>
  <cols>
    <col min="1" max="1" width="10.421875" style="230" customWidth="1"/>
    <col min="2" max="2" width="5.57421875" style="230" customWidth="1"/>
    <col min="3" max="3" width="18.8515625" style="230" customWidth="1"/>
    <col min="4" max="4" width="46.421875" style="230" customWidth="1"/>
    <col min="5" max="5" width="31.7109375" style="230" customWidth="1"/>
    <col min="6" max="6" width="19.28125" style="230" customWidth="1"/>
    <col min="7" max="11" width="18.57421875" style="230" customWidth="1"/>
    <col min="12" max="12" width="18.8515625" style="230" customWidth="1"/>
    <col min="13" max="13" width="4.140625" style="231" customWidth="1"/>
    <col min="14" max="15" width="14.57421875" style="166" customWidth="1"/>
    <col min="16" max="16" width="11.140625" style="220" hidden="1" customWidth="1"/>
    <col min="17" max="17" width="24.8515625" style="220" hidden="1" customWidth="1"/>
    <col min="18" max="18" width="18.8515625" style="220" hidden="1" customWidth="1"/>
    <col min="19" max="25" width="14.57421875" style="220" hidden="1" customWidth="1"/>
    <col min="26" max="26" width="24.421875" style="220" hidden="1" customWidth="1"/>
    <col min="27" max="27" width="20.421875" style="220" hidden="1" customWidth="1"/>
    <col min="28" max="33" width="15.28125" style="220" hidden="1" customWidth="1"/>
    <col min="34" max="205" width="15.28125" style="166" customWidth="1"/>
    <col min="206" max="206" width="3.140625" style="166" customWidth="1"/>
    <col min="207" max="16384" width="15.28125" style="166" customWidth="1"/>
  </cols>
  <sheetData>
    <row r="1" spans="1:256" ht="45.75" customHeight="1">
      <c r="A1" s="162"/>
      <c r="B1" s="162"/>
      <c r="C1" s="162"/>
      <c r="D1" s="162"/>
      <c r="E1" s="162"/>
      <c r="F1" s="162"/>
      <c r="G1" s="162"/>
      <c r="H1" s="374" t="s">
        <v>44</v>
      </c>
      <c r="I1" s="374"/>
      <c r="J1" s="374"/>
      <c r="K1" s="374"/>
      <c r="L1" s="374"/>
      <c r="M1" s="163"/>
      <c r="N1" s="164"/>
      <c r="O1" s="164"/>
      <c r="P1" s="165"/>
      <c r="Q1" s="165"/>
      <c r="R1" s="165"/>
      <c r="S1" s="165"/>
      <c r="T1" s="165"/>
      <c r="U1" s="165"/>
      <c r="V1" s="165"/>
      <c r="W1" s="165"/>
      <c r="X1" s="165"/>
      <c r="Y1" s="165"/>
      <c r="Z1" s="165"/>
      <c r="AA1" s="165"/>
      <c r="AB1" s="165"/>
      <c r="AC1" s="165"/>
      <c r="AD1" s="165"/>
      <c r="AE1" s="165"/>
      <c r="AF1" s="165"/>
      <c r="AG1" s="165"/>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49.5" customHeight="1">
      <c r="A2" s="162"/>
      <c r="B2" s="162"/>
      <c r="C2" s="162"/>
      <c r="D2" s="162"/>
      <c r="E2" s="162"/>
      <c r="F2" s="162"/>
      <c r="G2" s="162"/>
      <c r="H2" s="375"/>
      <c r="I2" s="167" t="s">
        <v>45</v>
      </c>
      <c r="J2" s="167"/>
      <c r="K2" s="168"/>
      <c r="L2" s="169"/>
      <c r="M2" s="163"/>
      <c r="N2" s="164"/>
      <c r="O2" s="164"/>
      <c r="P2" s="170">
        <f>'[5]vnos podatkov'!$A$6</f>
        <v>0</v>
      </c>
      <c r="Q2" s="171"/>
      <c r="R2" s="171"/>
      <c r="S2" s="165"/>
      <c r="T2" s="165"/>
      <c r="U2" s="165"/>
      <c r="V2" s="165"/>
      <c r="W2" s="165"/>
      <c r="X2" s="165"/>
      <c r="Y2" s="165"/>
      <c r="Z2" s="165"/>
      <c r="AA2" s="165"/>
      <c r="AB2" s="165"/>
      <c r="AC2" s="165"/>
      <c r="AD2" s="165"/>
      <c r="AE2" s="165"/>
      <c r="AF2" s="165"/>
      <c r="AG2" s="165"/>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49.5" customHeight="1">
      <c r="A3" s="162"/>
      <c r="B3" s="162"/>
      <c r="C3" s="162"/>
      <c r="D3" s="162"/>
      <c r="E3" s="162"/>
      <c r="F3" s="162"/>
      <c r="G3" s="162"/>
      <c r="H3" s="375"/>
      <c r="I3" s="172" t="s">
        <v>46</v>
      </c>
      <c r="J3" s="172"/>
      <c r="K3" s="173" t="s">
        <v>68</v>
      </c>
      <c r="L3" s="168">
        <f>'[5]vnos podatkov'!$B$8</f>
        <v>0</v>
      </c>
      <c r="M3" s="163"/>
      <c r="N3" s="164"/>
      <c r="O3" s="164"/>
      <c r="P3" s="174">
        <f>'[5]vnos podatkov'!$A$8</f>
        <v>0</v>
      </c>
      <c r="Q3" s="174">
        <f>'[5]vnos podatkov'!$B$8</f>
        <v>0</v>
      </c>
      <c r="R3" s="174">
        <f>'[5]vnos podatkov'!$A$10</f>
        <v>0</v>
      </c>
      <c r="S3" s="165"/>
      <c r="T3" s="165"/>
      <c r="U3" s="165"/>
      <c r="V3" s="165"/>
      <c r="W3" s="165"/>
      <c r="X3" s="165"/>
      <c r="Y3" s="165"/>
      <c r="Z3" s="165"/>
      <c r="AA3" s="165"/>
      <c r="AB3" s="165"/>
      <c r="AC3" s="165"/>
      <c r="AD3" s="165"/>
      <c r="AE3" s="165"/>
      <c r="AF3" s="165"/>
      <c r="AG3" s="165"/>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49.5" customHeight="1">
      <c r="A4" s="162"/>
      <c r="B4" s="162"/>
      <c r="C4" s="365" t="s">
        <v>47</v>
      </c>
      <c r="D4" s="365"/>
      <c r="E4" s="366" t="s">
        <v>67</v>
      </c>
      <c r="F4" s="366">
        <f>'[5]vnos podatkov'!$C$10</f>
        <v>0</v>
      </c>
      <c r="G4" s="367">
        <f>'[5]vnos podatkov'!$C$10</f>
        <v>0</v>
      </c>
      <c r="H4" s="367">
        <f>'[5]vnos podatkov'!$C$10</f>
        <v>0</v>
      </c>
      <c r="I4" s="175" t="s">
        <v>48</v>
      </c>
      <c r="J4" s="176"/>
      <c r="K4" s="177">
        <f>'[5]vnos podatkov'!$A$10</f>
        <v>0</v>
      </c>
      <c r="L4" s="178"/>
      <c r="M4" s="163"/>
      <c r="N4" s="164"/>
      <c r="O4" s="164"/>
      <c r="P4" s="165"/>
      <c r="Q4" s="165"/>
      <c r="R4" s="165"/>
      <c r="S4" s="165"/>
      <c r="T4" s="165"/>
      <c r="U4" s="165"/>
      <c r="V4" s="165"/>
      <c r="W4" s="165"/>
      <c r="X4" s="165"/>
      <c r="Y4" s="165"/>
      <c r="Z4" s="165"/>
      <c r="AA4" s="165"/>
      <c r="AB4" s="165"/>
      <c r="AC4" s="165"/>
      <c r="AD4" s="165"/>
      <c r="AE4" s="165"/>
      <c r="AF4" s="165"/>
      <c r="AG4" s="165"/>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49.5" customHeight="1">
      <c r="A5" s="162"/>
      <c r="B5" s="162"/>
      <c r="C5" s="365" t="s">
        <v>49</v>
      </c>
      <c r="D5" s="365"/>
      <c r="E5" s="366" t="s">
        <v>285</v>
      </c>
      <c r="F5" s="366"/>
      <c r="G5" s="367"/>
      <c r="H5" s="367"/>
      <c r="I5" s="368" t="s">
        <v>50</v>
      </c>
      <c r="J5" s="368"/>
      <c r="K5" s="177">
        <v>3</v>
      </c>
      <c r="L5" s="169"/>
      <c r="M5" s="163"/>
      <c r="N5" s="164"/>
      <c r="O5" s="164"/>
      <c r="P5" s="165"/>
      <c r="Q5" s="165"/>
      <c r="R5" s="165"/>
      <c r="S5" s="165"/>
      <c r="T5" s="165"/>
      <c r="U5" s="165"/>
      <c r="V5" s="165"/>
      <c r="W5" s="165"/>
      <c r="X5" s="165"/>
      <c r="Y5" s="165"/>
      <c r="Z5" s="165"/>
      <c r="AA5" s="165"/>
      <c r="AB5" s="165"/>
      <c r="AC5" s="165"/>
      <c r="AD5" s="165"/>
      <c r="AE5" s="165"/>
      <c r="AF5" s="165"/>
      <c r="AG5" s="165"/>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84" customFormat="1" ht="90" customHeight="1">
      <c r="A6" s="162"/>
      <c r="B6" s="162"/>
      <c r="C6" s="179" t="s">
        <v>284</v>
      </c>
      <c r="D6" s="179"/>
      <c r="E6" s="180"/>
      <c r="F6" s="181"/>
      <c r="G6" s="369"/>
      <c r="H6" s="369"/>
      <c r="I6" s="369"/>
      <c r="J6" s="369"/>
      <c r="K6" s="370" t="s">
        <v>51</v>
      </c>
      <c r="L6" s="370" t="s">
        <v>52</v>
      </c>
      <c r="M6" s="163"/>
      <c r="N6" s="182"/>
      <c r="O6" s="182"/>
      <c r="P6" s="371" t="s">
        <v>53</v>
      </c>
      <c r="Q6" s="372"/>
      <c r="R6" s="372"/>
      <c r="S6" s="372"/>
      <c r="T6" s="373"/>
      <c r="U6" s="183"/>
      <c r="V6" s="174"/>
      <c r="W6" s="174"/>
      <c r="X6" s="174"/>
      <c r="Y6" s="174"/>
      <c r="Z6" s="174"/>
      <c r="AA6" s="174"/>
      <c r="AB6" s="174"/>
      <c r="AC6" s="174"/>
      <c r="AD6" s="174"/>
      <c r="AE6" s="174"/>
      <c r="AF6" s="174"/>
      <c r="AG6" s="174"/>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s="192" customFormat="1" ht="40.5" customHeight="1">
      <c r="A7" s="162"/>
      <c r="B7" s="162"/>
      <c r="C7" s="185" t="s">
        <v>19</v>
      </c>
      <c r="D7" s="186" t="s">
        <v>21</v>
      </c>
      <c r="E7" s="186" t="s">
        <v>22</v>
      </c>
      <c r="F7" s="186" t="s">
        <v>13</v>
      </c>
      <c r="G7" s="369"/>
      <c r="H7" s="369"/>
      <c r="I7" s="369"/>
      <c r="J7" s="369"/>
      <c r="K7" s="370"/>
      <c r="L7" s="370"/>
      <c r="M7" s="163"/>
      <c r="N7" s="187" t="s">
        <v>54</v>
      </c>
      <c r="O7" s="188"/>
      <c r="P7" s="189" t="s">
        <v>19</v>
      </c>
      <c r="Q7" s="189" t="s">
        <v>21</v>
      </c>
      <c r="R7" s="189" t="s">
        <v>22</v>
      </c>
      <c r="S7" s="189" t="s">
        <v>13</v>
      </c>
      <c r="T7" s="190"/>
      <c r="U7" s="190"/>
      <c r="V7" s="190"/>
      <c r="W7" s="190"/>
      <c r="X7" s="189"/>
      <c r="Y7" s="189" t="s">
        <v>19</v>
      </c>
      <c r="Z7" s="189" t="s">
        <v>21</v>
      </c>
      <c r="AA7" s="189" t="s">
        <v>22</v>
      </c>
      <c r="AB7" s="189" t="s">
        <v>13</v>
      </c>
      <c r="AC7" s="189"/>
      <c r="AD7" s="189"/>
      <c r="AE7" s="189"/>
      <c r="AF7" s="189"/>
      <c r="AG7" s="191" t="s">
        <v>27</v>
      </c>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row>
    <row r="8" spans="1:256" ht="72" customHeight="1">
      <c r="A8" s="193">
        <v>1</v>
      </c>
      <c r="B8" s="194">
        <v>1</v>
      </c>
      <c r="C8" s="195">
        <f>UPPER(IF($A8="","",VLOOKUP($A8,'[5]m round robin žrebna lista'!$A$7:$R$128,2)))</f>
      </c>
      <c r="D8" s="196" t="s">
        <v>286</v>
      </c>
      <c r="E8" s="196"/>
      <c r="F8" s="244"/>
      <c r="G8" s="396"/>
      <c r="H8" s="397" t="s">
        <v>402</v>
      </c>
      <c r="I8" s="397"/>
      <c r="J8" s="397"/>
      <c r="K8" s="200"/>
      <c r="L8" s="200"/>
      <c r="M8" s="201">
        <f>IF($A8="","",VLOOKUP($A8,'[5]m round robin žrebna lista'!$A$7:$R$128,14))</f>
        <v>0</v>
      </c>
      <c r="N8" s="200">
        <f>IF(L8="","",IF(L8=1,8,IF(L8=2,6,IF(L8=3,4,2))))</f>
      </c>
      <c r="O8" s="165"/>
      <c r="P8" s="202">
        <f>UPPER(IF($A8="","",VLOOKUP($A8,'[5]m round robin žrebna lista'!$A$7:$R$128,2)))</f>
      </c>
      <c r="Q8" s="202">
        <f>UPPER(IF($A8="","",VLOOKUP($A8,'[5]m round robin žrebna lista'!$A$7:$R$128,3)))</f>
      </c>
      <c r="R8" s="202">
        <f>PROPER(IF($A8="","",VLOOKUP($A8,'[5]m round robin žrebna lista'!$A$7:$R$128,4)))</f>
      </c>
      <c r="S8" s="202">
        <f>UPPER(IF($A8="","",VLOOKUP($A8,'[5]m round robin žrebna lista'!$A$7:$R$128,5)))</f>
      </c>
      <c r="T8" s="203"/>
      <c r="U8" s="204"/>
      <c r="V8" s="204"/>
      <c r="W8" s="204"/>
      <c r="X8" s="171"/>
      <c r="Y8" s="202">
        <f>UPPER(IF($A8="","",VLOOKUP($A8,'[5]m round robin žrebna lista'!$A$7:$R$128,2)))</f>
      </c>
      <c r="Z8" s="202">
        <f>UPPER(IF($A8="","",VLOOKUP($A8,'[5]m round robin žrebna lista'!$A$7:$R$128,3)))</f>
      </c>
      <c r="AA8" s="202">
        <f>PROPER(IF($A8="","",VLOOKUP($A8,'[5]m round robin žrebna lista'!$A$7:$R$128,4)))</f>
      </c>
      <c r="AB8" s="202">
        <f>UPPER(IF($A8="","",VLOOKUP($A8,'[5]m round robin žrebna lista'!$A$7:$R$128,5)))</f>
      </c>
      <c r="AC8" s="203"/>
      <c r="AD8" s="205">
        <f>IF(U8="","",IF(U8="1bb","1bb",IF(U8="2bb","2bb",IF(U8=1,$M9,0))))</f>
      </c>
      <c r="AE8" s="205">
        <f>IF(V8="","",IF(V8="1bb","1bb",IF(V8="3bb","3bb",IF(V8=1,$M10,0))))</f>
      </c>
      <c r="AF8" s="205">
        <f>IF(W8="","",IF(W8="1bb","1bb",IF(W8="4bb","4bb",IF(W8=1,$M11,0))))</f>
      </c>
      <c r="AG8" s="206">
        <f>SUM(AD8:AF8)</f>
        <v>0</v>
      </c>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row>
    <row r="9" spans="1:256" ht="72" customHeight="1">
      <c r="A9" s="193">
        <v>2</v>
      </c>
      <c r="B9" s="194">
        <v>2</v>
      </c>
      <c r="C9" s="195">
        <f>UPPER(IF($A9="","",VLOOKUP($A9,'[5]m round robin žrebna lista'!$A$7:$R$128,2)))</f>
      </c>
      <c r="D9" s="196" t="s">
        <v>287</v>
      </c>
      <c r="E9" s="196"/>
      <c r="F9" s="244"/>
      <c r="G9" s="397" t="s">
        <v>403</v>
      </c>
      <c r="H9" s="396"/>
      <c r="I9" s="397"/>
      <c r="J9" s="397"/>
      <c r="K9" s="236"/>
      <c r="L9" s="200"/>
      <c r="M9" s="201">
        <f>IF($A9="","",VLOOKUP($A9,'[5]m round robin žrebna lista'!$A$7:$R$128,14))</f>
        <v>0</v>
      </c>
      <c r="N9" s="200"/>
      <c r="O9" s="165"/>
      <c r="P9" s="202">
        <f>UPPER(IF($A9="","",VLOOKUP($A9,'[5]m round robin žrebna lista'!$A$7:$R$128,2)))</f>
      </c>
      <c r="Q9" s="202">
        <f>UPPER(IF($A9="","",VLOOKUP($A9,'[5]m round robin žrebna lista'!$A$7:$R$128,3)))</f>
      </c>
      <c r="R9" s="202">
        <f>PROPER(IF($A9="","",VLOOKUP($A9,'[5]m round robin žrebna lista'!$A$7:$R$128,4)))</f>
      </c>
      <c r="S9" s="202">
        <f>UPPER(IF($A9="","",VLOOKUP($A9,'[5]m round robin žrebna lista'!$A$7:$R$128,5)))</f>
      </c>
      <c r="T9" s="204"/>
      <c r="U9" s="203"/>
      <c r="V9" s="204"/>
      <c r="W9" s="204"/>
      <c r="X9" s="171"/>
      <c r="Y9" s="202">
        <f>UPPER(IF($A9="","",VLOOKUP($A9,'[5]m round robin žrebna lista'!$A$7:$R$128,2)))</f>
      </c>
      <c r="Z9" s="202">
        <f>UPPER(IF($A9="","",VLOOKUP($A9,'[5]m round robin žrebna lista'!$A$7:$R$128,3)))</f>
      </c>
      <c r="AA9" s="202">
        <f>PROPER(IF($A9="","",VLOOKUP($A9,'[5]m round robin žrebna lista'!$A$7:$R$128,4)))</f>
      </c>
      <c r="AB9" s="202">
        <f>UPPER(IF($A9="","",VLOOKUP($A9,'[5]m round robin žrebna lista'!$A$7:$R$128,5)))</f>
      </c>
      <c r="AC9" s="205">
        <f>IF(T9="","",IF(T9="1bb","1bb",IF(T9="2bb","2bb",IF(T9=1,0,M8))))</f>
      </c>
      <c r="AD9" s="203"/>
      <c r="AE9" s="205">
        <f>IF(V9="","",IF(V9="2bb","2bb",IF(V9="3bb","3bb",IF(V9=2,M10,0))))</f>
      </c>
      <c r="AF9" s="205">
        <f>IF(W9="","",IF(W9="2bb","2bb",IF(W9="4bb","4bb",IF(W9=2,M11,0))))</f>
      </c>
      <c r="AG9" s="206">
        <f>SUM(AC9:AF9)</f>
        <v>0</v>
      </c>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row>
    <row r="10" spans="1:256" ht="72" customHeight="1">
      <c r="A10" s="193">
        <v>3</v>
      </c>
      <c r="B10" s="207">
        <v>3</v>
      </c>
      <c r="C10" s="195">
        <f>UPPER(IF($A10="","",VLOOKUP($A10,'[5]m round robin žrebna lista'!$A$7:$R$128,2)))</f>
      </c>
      <c r="D10" s="196" t="s">
        <v>299</v>
      </c>
      <c r="E10" s="196"/>
      <c r="F10" s="244"/>
      <c r="G10" s="397"/>
      <c r="H10" s="397"/>
      <c r="I10" s="396"/>
      <c r="J10" s="397"/>
      <c r="K10" s="200"/>
      <c r="L10" s="200"/>
      <c r="M10" s="201">
        <f>IF($A10="","",VLOOKUP($A10,'[5]m round robin žrebna lista'!$A$7:$R$128,14))</f>
        <v>0</v>
      </c>
      <c r="N10" s="200">
        <f>IF(L10="","",IF(L10=1,8,IF(L10=2,6,IF(L10=3,4,2))))</f>
      </c>
      <c r="O10" s="165"/>
      <c r="P10" s="202">
        <f>UPPER(IF($A10="","",VLOOKUP($A10,'[5]m round robin žrebna lista'!$A$7:$R$128,2)))</f>
      </c>
      <c r="Q10" s="202">
        <f>UPPER(IF($A10="","",VLOOKUP($A10,'[5]m round robin žrebna lista'!$A$7:$R$128,3)))</f>
      </c>
      <c r="R10" s="202">
        <f>PROPER(IF($A10="","",VLOOKUP($A10,'[5]m round robin žrebna lista'!$A$7:$R$128,4)))</f>
      </c>
      <c r="S10" s="202">
        <f>UPPER(IF($A10="","",VLOOKUP($A10,'[5]m round robin žrebna lista'!$A$7:$R$128,5)))</f>
      </c>
      <c r="T10" s="204"/>
      <c r="U10" s="204"/>
      <c r="V10" s="203"/>
      <c r="W10" s="204"/>
      <c r="X10" s="171"/>
      <c r="Y10" s="202">
        <f>UPPER(IF($A10="","",VLOOKUP($A10,'[5]m round robin žrebna lista'!$A$7:$R$128,2)))</f>
      </c>
      <c r="Z10" s="202">
        <f>UPPER(IF($A10="","",VLOOKUP($A10,'[5]m round robin žrebna lista'!$A$7:$R$128,3)))</f>
      </c>
      <c r="AA10" s="202">
        <f>PROPER(IF($A10="","",VLOOKUP($A10,'[5]m round robin žrebna lista'!$A$7:$R$128,4)))</f>
      </c>
      <c r="AB10" s="202">
        <f>UPPER(IF($A10="","",VLOOKUP($A10,'[5]m round robin žrebna lista'!$A$7:$R$128,5)))</f>
      </c>
      <c r="AC10" s="205">
        <f>IF(T10="","",IF(T10="1bb","1bb",IF(T10="3bb","3bb",IF(T10=1,0,M8))))</f>
      </c>
      <c r="AD10" s="205">
        <f>IF(U10="","",IF(U10="2bb","2bb",IF(U10="3bb","3bb",IF(U10=2,0,M9))))</f>
      </c>
      <c r="AE10" s="203"/>
      <c r="AF10" s="205">
        <f>IF(W10="","",IF(W10="3bb","3bb",IF(W10="4bb","4bb",IF(W10=3,M11,0))))</f>
      </c>
      <c r="AG10" s="206">
        <f>SUM(AC10:AF10)</f>
        <v>0</v>
      </c>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row>
    <row r="11" spans="1:256" ht="72" customHeight="1">
      <c r="A11" s="193"/>
      <c r="B11" s="194">
        <v>4</v>
      </c>
      <c r="C11" s="195">
        <f>UPPER(IF($A11="","",VLOOKUP($A11,'[5]m round robin žrebna lista'!$A$7:$R$128,2)))</f>
      </c>
      <c r="D11" s="237"/>
      <c r="E11" s="196"/>
      <c r="F11" s="244"/>
      <c r="G11" s="246"/>
      <c r="H11" s="245"/>
      <c r="I11" s="245"/>
      <c r="J11" s="198"/>
      <c r="K11" s="200"/>
      <c r="L11" s="200"/>
      <c r="M11" s="201">
        <f>IF($A11="","",VLOOKUP($A11,'[5]m round robin žrebna lista'!$A$7:$R$128,14))</f>
      </c>
      <c r="N11" s="200"/>
      <c r="O11" s="165"/>
      <c r="P11" s="202">
        <f>UPPER(IF($A11="","",VLOOKUP($A11,'[5]m round robin žrebna lista'!$A$7:$R$128,2)))</f>
      </c>
      <c r="Q11" s="202">
        <f>UPPER(IF($A11="","",VLOOKUP($A11,'[5]m round robin žrebna lista'!$A$7:$R$128,3)))</f>
      </c>
      <c r="R11" s="202">
        <f>PROPER(IF($A11="","",VLOOKUP($A11,'[5]m round robin žrebna lista'!$A$7:$R$128,4)))</f>
      </c>
      <c r="S11" s="202">
        <f>UPPER(IF($A11="","",VLOOKUP($A11,'[5]m round robin žrebna lista'!$A$7:$R$128,5)))</f>
      </c>
      <c r="T11" s="204"/>
      <c r="U11" s="204"/>
      <c r="V11" s="204"/>
      <c r="W11" s="203"/>
      <c r="X11" s="171"/>
      <c r="Y11" s="202">
        <f>UPPER(IF($A11="","",VLOOKUP($A11,'[5]m round robin žrebna lista'!$A$7:$R$128,2)))</f>
      </c>
      <c r="Z11" s="202">
        <f>UPPER(IF($A11="","",VLOOKUP($A11,'[5]m round robin žrebna lista'!$A$7:$R$128,3)))</f>
      </c>
      <c r="AA11" s="202">
        <f>PROPER(IF($A11="","",VLOOKUP($A11,'[5]m round robin žrebna lista'!$A$7:$R$128,4)))</f>
      </c>
      <c r="AB11" s="202">
        <f>UPPER(IF($A11="","",VLOOKUP($A11,'[5]m round robin žrebna lista'!$A$7:$R$128,5)))</f>
      </c>
      <c r="AC11" s="205">
        <f>IF(T11="","",IF(T11="1bb","1bb",IF(T11="4bb","4bb",IF(T11=1,0,M8))))</f>
      </c>
      <c r="AD11" s="205">
        <f>IF(U11="","",IF(U11="2bb","2bb",IF(U11="4bb","4bb",IF(U11=2,0,M9))))</f>
      </c>
      <c r="AE11" s="205">
        <f>IF(V11="","",IF(V11="3bb","3bb",IF(V11="4bb","4bb",IF(V11=3,0,M10))))</f>
      </c>
      <c r="AF11" s="203"/>
      <c r="AG11" s="206">
        <f>SUM(AC11:AF11)</f>
        <v>0</v>
      </c>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row>
    <row r="12" spans="1:256" ht="112.5" customHeight="1">
      <c r="A12" s="378"/>
      <c r="B12" s="378"/>
      <c r="C12" s="379"/>
      <c r="D12" s="379"/>
      <c r="E12" s="211"/>
      <c r="F12" s="212" t="s">
        <v>42</v>
      </c>
      <c r="G12" s="213">
        <f>'[5]vnos podatkov'!$B$10</f>
        <v>0</v>
      </c>
      <c r="H12" s="213"/>
      <c r="I12" s="213"/>
      <c r="J12" s="214" t="s">
        <v>55</v>
      </c>
      <c r="K12" s="380"/>
      <c r="L12" s="380"/>
      <c r="M12" s="163"/>
      <c r="N12" s="164"/>
      <c r="O12" s="164"/>
      <c r="P12" s="165"/>
      <c r="Q12" s="165"/>
      <c r="R12" s="165"/>
      <c r="S12" s="165"/>
      <c r="T12" s="165"/>
      <c r="U12" s="165"/>
      <c r="V12" s="165"/>
      <c r="W12" s="165"/>
      <c r="X12" s="165"/>
      <c r="Y12" s="165"/>
      <c r="Z12" s="165"/>
      <c r="AA12" s="165"/>
      <c r="AB12" s="165"/>
      <c r="AC12" s="165"/>
      <c r="AD12" s="165"/>
      <c r="AE12" s="165"/>
      <c r="AF12" s="165"/>
      <c r="AG12" s="165"/>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row>
    <row r="13" spans="1:256" s="184" customFormat="1" ht="49.5" customHeight="1">
      <c r="A13" s="378"/>
      <c r="B13" s="378"/>
      <c r="C13" s="215" t="s">
        <v>56</v>
      </c>
      <c r="D13" s="216"/>
      <c r="E13" s="216"/>
      <c r="F13" s="217" t="s">
        <v>43</v>
      </c>
      <c r="G13" s="381">
        <f>'[5]vnos podatkov'!$E$10</f>
        <v>0</v>
      </c>
      <c r="H13" s="381">
        <f>'[5]vnos podatkov'!$E$10</f>
        <v>0</v>
      </c>
      <c r="I13" s="381">
        <f>'[5]vnos podatkov'!$E$10</f>
        <v>0</v>
      </c>
      <c r="J13" s="214" t="s">
        <v>55</v>
      </c>
      <c r="K13" s="376"/>
      <c r="L13" s="376"/>
      <c r="M13" s="163"/>
      <c r="N13" s="182"/>
      <c r="O13" s="182"/>
      <c r="P13" s="218"/>
      <c r="Q13" s="218"/>
      <c r="R13" s="218"/>
      <c r="S13" s="218"/>
      <c r="T13" s="218"/>
      <c r="U13" s="218"/>
      <c r="V13" s="218"/>
      <c r="W13" s="218"/>
      <c r="X13" s="218"/>
      <c r="Y13" s="218"/>
      <c r="Z13" s="218"/>
      <c r="AA13" s="218"/>
      <c r="AB13" s="218"/>
      <c r="AC13" s="218"/>
      <c r="AD13" s="218"/>
      <c r="AE13" s="218"/>
      <c r="AF13" s="218"/>
      <c r="AG13" s="218"/>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13" ht="49.5" customHeight="1">
      <c r="A14" s="378"/>
      <c r="B14" s="378"/>
      <c r="C14" s="219" t="s">
        <v>57</v>
      </c>
      <c r="D14" s="216"/>
      <c r="E14" s="216"/>
      <c r="F14" s="212" t="s">
        <v>41</v>
      </c>
      <c r="G14" s="381"/>
      <c r="H14" s="381"/>
      <c r="I14" s="381"/>
      <c r="J14" s="214" t="s">
        <v>55</v>
      </c>
      <c r="K14" s="376"/>
      <c r="L14" s="376"/>
      <c r="M14" s="163"/>
    </row>
    <row r="15" spans="1:256" s="223" customFormat="1" ht="20.25">
      <c r="A15" s="377"/>
      <c r="B15" s="377"/>
      <c r="C15" s="377"/>
      <c r="D15" s="377"/>
      <c r="E15" s="377"/>
      <c r="F15" s="377"/>
      <c r="G15" s="377"/>
      <c r="H15" s="377"/>
      <c r="I15" s="377"/>
      <c r="J15" s="377"/>
      <c r="K15" s="377"/>
      <c r="L15" s="377"/>
      <c r="M15" s="163"/>
      <c r="N15" s="221"/>
      <c r="O15" s="221"/>
      <c r="P15" s="222"/>
      <c r="Q15" s="222"/>
      <c r="R15" s="222"/>
      <c r="S15" s="222"/>
      <c r="T15" s="222"/>
      <c r="U15" s="222"/>
      <c r="V15" s="222"/>
      <c r="W15" s="222"/>
      <c r="X15" s="222"/>
      <c r="Y15" s="222"/>
      <c r="Z15" s="222"/>
      <c r="AA15" s="222"/>
      <c r="AB15" s="222"/>
      <c r="AC15" s="222"/>
      <c r="AD15" s="222"/>
      <c r="AE15" s="222"/>
      <c r="AF15" s="222"/>
      <c r="AG15" s="222"/>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row>
    <row r="16" spans="1:256" s="184" customFormat="1" ht="30.75">
      <c r="A16" s="215"/>
      <c r="B16" s="215"/>
      <c r="C16" s="215"/>
      <c r="D16" s="215"/>
      <c r="E16" s="215"/>
      <c r="F16" s="166"/>
      <c r="G16" s="215"/>
      <c r="H16" s="215"/>
      <c r="I16" s="215"/>
      <c r="J16" s="215"/>
      <c r="K16" s="215"/>
      <c r="L16" s="215"/>
      <c r="M16" s="224"/>
      <c r="N16" s="182"/>
      <c r="O16" s="182"/>
      <c r="P16" s="218"/>
      <c r="Q16" s="218"/>
      <c r="R16" s="218"/>
      <c r="S16" s="218"/>
      <c r="T16" s="218"/>
      <c r="U16" s="218"/>
      <c r="V16" s="218"/>
      <c r="W16" s="218"/>
      <c r="X16" s="218"/>
      <c r="Y16" s="218"/>
      <c r="Z16" s="218"/>
      <c r="AA16" s="218"/>
      <c r="AB16" s="218"/>
      <c r="AC16" s="218"/>
      <c r="AD16" s="218"/>
      <c r="AE16" s="218"/>
      <c r="AF16" s="218"/>
      <c r="AG16" s="218"/>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20.25">
      <c r="A17" s="225"/>
      <c r="B17" s="226"/>
      <c r="C17" s="226"/>
      <c r="D17" s="226"/>
      <c r="E17" s="226"/>
      <c r="F17" s="226"/>
      <c r="G17" s="226"/>
      <c r="H17" s="226"/>
      <c r="I17" s="226"/>
      <c r="J17" s="226"/>
      <c r="K17" s="226"/>
      <c r="L17" s="226"/>
      <c r="M17" s="227"/>
      <c r="N17" s="228"/>
      <c r="O17" s="228"/>
      <c r="P17" s="229"/>
      <c r="Q17" s="229"/>
      <c r="R17" s="229"/>
      <c r="S17" s="229"/>
      <c r="T17" s="229"/>
      <c r="U17" s="229"/>
      <c r="V17" s="229"/>
      <c r="W17" s="229"/>
      <c r="X17" s="229"/>
      <c r="Y17" s="229"/>
      <c r="Z17" s="229"/>
      <c r="AA17" s="229"/>
      <c r="AB17" s="229"/>
      <c r="AC17" s="229"/>
      <c r="AD17" s="229"/>
      <c r="AE17" s="229"/>
      <c r="AF17" s="229"/>
      <c r="AG17" s="229"/>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c r="IV17" s="228"/>
    </row>
    <row r="18" spans="14:256" ht="20.25">
      <c r="N18" s="164"/>
      <c r="O18" s="164"/>
      <c r="P18" s="165"/>
      <c r="Q18" s="165"/>
      <c r="R18" s="165"/>
      <c r="S18" s="165"/>
      <c r="T18" s="165"/>
      <c r="U18" s="165"/>
      <c r="V18" s="165"/>
      <c r="W18" s="165"/>
      <c r="X18" s="165"/>
      <c r="Y18" s="165"/>
      <c r="Z18" s="165"/>
      <c r="AA18" s="165"/>
      <c r="AB18" s="165"/>
      <c r="AC18" s="165"/>
      <c r="AD18" s="165"/>
      <c r="AE18" s="165"/>
      <c r="AF18" s="165"/>
      <c r="AG18" s="165"/>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c r="IV18" s="164"/>
    </row>
    <row r="19" spans="14:256" ht="20.25">
      <c r="N19" s="164"/>
      <c r="O19" s="164"/>
      <c r="P19" s="165"/>
      <c r="Q19" s="165"/>
      <c r="R19" s="165"/>
      <c r="S19" s="165"/>
      <c r="T19" s="165"/>
      <c r="U19" s="165"/>
      <c r="V19" s="165"/>
      <c r="W19" s="165"/>
      <c r="X19" s="165"/>
      <c r="Y19" s="165"/>
      <c r="Z19" s="165"/>
      <c r="AA19" s="165"/>
      <c r="AB19" s="165"/>
      <c r="AC19" s="165"/>
      <c r="AD19" s="165"/>
      <c r="AE19" s="165"/>
      <c r="AF19" s="165"/>
      <c r="AG19" s="165"/>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row>
    <row r="20" spans="10:256" ht="30">
      <c r="J20" s="232"/>
      <c r="K20" s="232"/>
      <c r="N20" s="164"/>
      <c r="O20" s="164"/>
      <c r="P20" s="165"/>
      <c r="Q20" s="165"/>
      <c r="R20" s="165"/>
      <c r="S20" s="165"/>
      <c r="T20" s="165"/>
      <c r="U20" s="165"/>
      <c r="V20" s="165"/>
      <c r="W20" s="165"/>
      <c r="X20" s="165"/>
      <c r="Y20" s="165"/>
      <c r="Z20" s="165"/>
      <c r="AA20" s="165"/>
      <c r="AB20" s="165"/>
      <c r="AC20" s="165"/>
      <c r="AD20" s="165"/>
      <c r="AE20" s="165"/>
      <c r="AF20" s="165"/>
      <c r="AG20" s="165"/>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c r="IV20" s="164"/>
    </row>
    <row r="21" spans="10:256" ht="30">
      <c r="J21" s="232"/>
      <c r="K21" s="232"/>
      <c r="N21" s="164"/>
      <c r="O21" s="164"/>
      <c r="P21" s="165"/>
      <c r="Q21" s="165"/>
      <c r="R21" s="165"/>
      <c r="S21" s="165"/>
      <c r="T21" s="165"/>
      <c r="U21" s="165"/>
      <c r="V21" s="165"/>
      <c r="W21" s="165"/>
      <c r="X21" s="165"/>
      <c r="Y21" s="165"/>
      <c r="Z21" s="165"/>
      <c r="AA21" s="165"/>
      <c r="AB21" s="165"/>
      <c r="AC21" s="165"/>
      <c r="AD21" s="165"/>
      <c r="AE21" s="165"/>
      <c r="AF21" s="165"/>
      <c r="AG21" s="165"/>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c r="IR21" s="164"/>
      <c r="IS21" s="164"/>
      <c r="IT21" s="164"/>
      <c r="IU21" s="164"/>
      <c r="IV21" s="164"/>
    </row>
    <row r="22" spans="10:256" ht="30">
      <c r="J22" s="232"/>
      <c r="K22" s="232"/>
      <c r="N22" s="164"/>
      <c r="O22" s="164"/>
      <c r="P22" s="165"/>
      <c r="Q22" s="165"/>
      <c r="R22" s="165"/>
      <c r="S22" s="165"/>
      <c r="T22" s="165"/>
      <c r="U22" s="165"/>
      <c r="V22" s="165"/>
      <c r="W22" s="165"/>
      <c r="X22" s="165"/>
      <c r="Y22" s="165"/>
      <c r="Z22" s="165"/>
      <c r="AA22" s="165"/>
      <c r="AB22" s="165"/>
      <c r="AC22" s="165"/>
      <c r="AD22" s="165"/>
      <c r="AE22" s="165"/>
      <c r="AF22" s="165"/>
      <c r="AG22" s="165"/>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c r="IV22" s="164"/>
    </row>
    <row r="23" spans="10:256" ht="30">
      <c r="J23" s="232"/>
      <c r="K23" s="232"/>
      <c r="N23" s="164"/>
      <c r="O23" s="164"/>
      <c r="P23" s="165"/>
      <c r="Q23" s="165"/>
      <c r="R23" s="165"/>
      <c r="S23" s="165"/>
      <c r="T23" s="165"/>
      <c r="U23" s="165"/>
      <c r="V23" s="165"/>
      <c r="W23" s="165"/>
      <c r="X23" s="165"/>
      <c r="Y23" s="165"/>
      <c r="Z23" s="165"/>
      <c r="AA23" s="165"/>
      <c r="AB23" s="165"/>
      <c r="AC23" s="165"/>
      <c r="AD23" s="165"/>
      <c r="AE23" s="165"/>
      <c r="AF23" s="165"/>
      <c r="AG23" s="165"/>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c r="IV23" s="164"/>
    </row>
    <row r="24" spans="10:256" ht="30">
      <c r="J24" s="232"/>
      <c r="K24" s="232"/>
      <c r="N24" s="164"/>
      <c r="O24" s="164"/>
      <c r="P24" s="165"/>
      <c r="Q24" s="165"/>
      <c r="R24" s="165"/>
      <c r="S24" s="165"/>
      <c r="T24" s="165"/>
      <c r="U24" s="165"/>
      <c r="V24" s="165"/>
      <c r="W24" s="165"/>
      <c r="X24" s="165"/>
      <c r="Y24" s="165"/>
      <c r="Z24" s="165"/>
      <c r="AA24" s="165"/>
      <c r="AB24" s="165"/>
      <c r="AC24" s="165"/>
      <c r="AD24" s="165"/>
      <c r="AE24" s="165"/>
      <c r="AF24" s="165"/>
      <c r="AG24" s="165"/>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c r="IR24" s="164"/>
      <c r="IS24" s="164"/>
      <c r="IT24" s="164"/>
      <c r="IU24" s="164"/>
      <c r="IV24" s="164"/>
    </row>
    <row r="25" spans="10:256" ht="30">
      <c r="J25" s="232"/>
      <c r="K25" s="232"/>
      <c r="N25" s="164"/>
      <c r="O25" s="164"/>
      <c r="P25" s="165"/>
      <c r="Q25" s="165"/>
      <c r="R25" s="165"/>
      <c r="S25" s="165"/>
      <c r="T25" s="165"/>
      <c r="U25" s="165"/>
      <c r="V25" s="165"/>
      <c r="W25" s="165"/>
      <c r="X25" s="165"/>
      <c r="Y25" s="165"/>
      <c r="Z25" s="165"/>
      <c r="AA25" s="165"/>
      <c r="AB25" s="165"/>
      <c r="AC25" s="165"/>
      <c r="AD25" s="165"/>
      <c r="AE25" s="165"/>
      <c r="AF25" s="165"/>
      <c r="AG25" s="165"/>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c r="IV25" s="164"/>
    </row>
    <row r="26" spans="10:256" ht="30">
      <c r="J26" s="232"/>
      <c r="K26" s="232"/>
      <c r="N26" s="164"/>
      <c r="O26" s="164"/>
      <c r="P26" s="165"/>
      <c r="Q26" s="165"/>
      <c r="R26" s="165"/>
      <c r="S26" s="165"/>
      <c r="T26" s="165"/>
      <c r="U26" s="165"/>
      <c r="V26" s="165"/>
      <c r="W26" s="165"/>
      <c r="X26" s="165"/>
      <c r="Y26" s="165"/>
      <c r="Z26" s="165"/>
      <c r="AA26" s="165"/>
      <c r="AB26" s="165"/>
      <c r="AC26" s="165"/>
      <c r="AD26" s="165"/>
      <c r="AE26" s="165"/>
      <c r="AF26" s="165"/>
      <c r="AG26" s="165"/>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c r="IR26" s="164"/>
      <c r="IS26" s="164"/>
      <c r="IT26" s="164"/>
      <c r="IU26" s="164"/>
      <c r="IV26" s="164"/>
    </row>
    <row r="27" spans="10:21" ht="30">
      <c r="J27" s="232"/>
      <c r="K27" s="232"/>
      <c r="N27" s="233"/>
      <c r="O27" s="233"/>
      <c r="P27" s="234"/>
      <c r="Q27" s="234"/>
      <c r="R27" s="234"/>
      <c r="S27" s="234"/>
      <c r="T27" s="234"/>
      <c r="U27" s="234"/>
    </row>
    <row r="28" spans="10:21" ht="30">
      <c r="J28" s="232"/>
      <c r="K28" s="232"/>
      <c r="N28" s="233"/>
      <c r="O28" s="233"/>
      <c r="P28" s="234"/>
      <c r="Q28" s="234"/>
      <c r="R28" s="234"/>
      <c r="S28" s="234"/>
      <c r="T28" s="234"/>
      <c r="U28" s="234"/>
    </row>
    <row r="29" spans="10:21" ht="30">
      <c r="J29" s="232"/>
      <c r="K29" s="232"/>
      <c r="N29" s="233"/>
      <c r="O29" s="233"/>
      <c r="P29" s="234"/>
      <c r="Q29" s="234"/>
      <c r="R29" s="234"/>
      <c r="S29" s="234"/>
      <c r="T29" s="234"/>
      <c r="U29" s="234"/>
    </row>
    <row r="30" spans="10:21" ht="30">
      <c r="J30" s="232"/>
      <c r="K30" s="232"/>
      <c r="N30" s="233"/>
      <c r="O30" s="233"/>
      <c r="P30" s="234"/>
      <c r="Q30" s="234"/>
      <c r="R30" s="234"/>
      <c r="S30" s="234"/>
      <c r="T30" s="234"/>
      <c r="U30" s="234"/>
    </row>
    <row r="31" spans="10:21" ht="30">
      <c r="J31" s="232"/>
      <c r="K31" s="232"/>
      <c r="N31" s="233"/>
      <c r="O31" s="233"/>
      <c r="P31" s="234"/>
      <c r="Q31" s="234"/>
      <c r="R31" s="234"/>
      <c r="S31" s="234"/>
      <c r="T31" s="234"/>
      <c r="U31" s="234"/>
    </row>
    <row r="32" spans="10:21" ht="30">
      <c r="J32" s="232"/>
      <c r="K32" s="232"/>
      <c r="N32" s="233"/>
      <c r="O32" s="233"/>
      <c r="P32" s="234"/>
      <c r="Q32" s="234"/>
      <c r="R32" s="234"/>
      <c r="S32" s="234"/>
      <c r="T32" s="234"/>
      <c r="U32" s="234"/>
    </row>
    <row r="33" spans="10:21" ht="30">
      <c r="J33" s="232"/>
      <c r="K33" s="232"/>
      <c r="N33" s="233"/>
      <c r="O33" s="233"/>
      <c r="P33" s="234"/>
      <c r="Q33" s="234"/>
      <c r="R33" s="234"/>
      <c r="S33" s="234"/>
      <c r="T33" s="234"/>
      <c r="U33" s="234"/>
    </row>
    <row r="34" spans="10:21" ht="30">
      <c r="J34" s="232"/>
      <c r="K34" s="232"/>
      <c r="N34" s="233"/>
      <c r="O34" s="233"/>
      <c r="P34" s="234"/>
      <c r="Q34" s="234"/>
      <c r="R34" s="234"/>
      <c r="S34" s="234"/>
      <c r="T34" s="234"/>
      <c r="U34" s="234"/>
    </row>
    <row r="35" spans="10:21" ht="30">
      <c r="J35" s="232"/>
      <c r="K35" s="232"/>
      <c r="N35" s="233"/>
      <c r="O35" s="233"/>
      <c r="P35" s="234"/>
      <c r="Q35" s="234"/>
      <c r="R35" s="234"/>
      <c r="S35" s="234"/>
      <c r="T35" s="234"/>
      <c r="U35" s="234"/>
    </row>
    <row r="36" spans="10:21" ht="30">
      <c r="J36" s="232"/>
      <c r="K36" s="232"/>
      <c r="N36" s="233"/>
      <c r="O36" s="233"/>
      <c r="P36" s="234"/>
      <c r="Q36" s="234"/>
      <c r="R36" s="234"/>
      <c r="S36" s="234"/>
      <c r="T36" s="234"/>
      <c r="U36" s="234"/>
    </row>
    <row r="37" spans="1:256" s="220" customFormat="1" ht="30">
      <c r="A37" s="230"/>
      <c r="B37" s="230"/>
      <c r="C37" s="230"/>
      <c r="D37" s="230"/>
      <c r="E37" s="230"/>
      <c r="F37" s="230"/>
      <c r="G37" s="230"/>
      <c r="H37" s="230"/>
      <c r="I37" s="230"/>
      <c r="J37" s="232"/>
      <c r="K37" s="232"/>
      <c r="L37" s="230"/>
      <c r="M37" s="231"/>
      <c r="N37" s="233"/>
      <c r="O37" s="233"/>
      <c r="P37" s="234"/>
      <c r="Q37" s="234"/>
      <c r="R37" s="234"/>
      <c r="S37" s="234"/>
      <c r="T37" s="234"/>
      <c r="U37" s="234"/>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166"/>
      <c r="HB37" s="166"/>
      <c r="HC37" s="166"/>
      <c r="HD37" s="166"/>
      <c r="HE37" s="166"/>
      <c r="HF37" s="166"/>
      <c r="HG37" s="166"/>
      <c r="HH37" s="166"/>
      <c r="HI37" s="166"/>
      <c r="HJ37" s="166"/>
      <c r="HK37" s="166"/>
      <c r="HL37" s="166"/>
      <c r="HM37" s="166"/>
      <c r="HN37" s="166"/>
      <c r="HO37" s="166"/>
      <c r="HP37" s="166"/>
      <c r="HQ37" s="166"/>
      <c r="HR37" s="166"/>
      <c r="HS37" s="166"/>
      <c r="HT37" s="166"/>
      <c r="HU37" s="166"/>
      <c r="HV37" s="166"/>
      <c r="HW37" s="166"/>
      <c r="HX37" s="166"/>
      <c r="HY37" s="166"/>
      <c r="HZ37" s="166"/>
      <c r="IA37" s="166"/>
      <c r="IB37" s="166"/>
      <c r="IC37" s="166"/>
      <c r="ID37" s="166"/>
      <c r="IE37" s="166"/>
      <c r="IF37" s="166"/>
      <c r="IG37" s="166"/>
      <c r="IH37" s="166"/>
      <c r="II37" s="166"/>
      <c r="IJ37" s="166"/>
      <c r="IK37" s="166"/>
      <c r="IL37" s="166"/>
      <c r="IM37" s="166"/>
      <c r="IN37" s="166"/>
      <c r="IO37" s="166"/>
      <c r="IP37" s="166"/>
      <c r="IQ37" s="166"/>
      <c r="IR37" s="166"/>
      <c r="IS37" s="166"/>
      <c r="IT37" s="166"/>
      <c r="IU37" s="166"/>
      <c r="IV37" s="166"/>
    </row>
    <row r="38" spans="1:256" s="220" customFormat="1" ht="30">
      <c r="A38" s="230"/>
      <c r="B38" s="230"/>
      <c r="C38" s="230"/>
      <c r="D38" s="230"/>
      <c r="E38" s="230"/>
      <c r="F38" s="230"/>
      <c r="G38" s="230"/>
      <c r="H38" s="230"/>
      <c r="I38" s="230"/>
      <c r="J38" s="232"/>
      <c r="K38" s="232"/>
      <c r="L38" s="230"/>
      <c r="M38" s="231"/>
      <c r="N38" s="233"/>
      <c r="O38" s="233"/>
      <c r="P38" s="234"/>
      <c r="Q38" s="234"/>
      <c r="R38" s="234"/>
      <c r="S38" s="234"/>
      <c r="T38" s="234"/>
      <c r="U38" s="234"/>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166"/>
      <c r="HB38" s="166"/>
      <c r="HC38" s="166"/>
      <c r="HD38" s="166"/>
      <c r="HE38" s="166"/>
      <c r="HF38" s="166"/>
      <c r="HG38" s="166"/>
      <c r="HH38" s="166"/>
      <c r="HI38" s="166"/>
      <c r="HJ38" s="166"/>
      <c r="HK38" s="166"/>
      <c r="HL38" s="166"/>
      <c r="HM38" s="166"/>
      <c r="HN38" s="166"/>
      <c r="HO38" s="166"/>
      <c r="HP38" s="166"/>
      <c r="HQ38" s="166"/>
      <c r="HR38" s="166"/>
      <c r="HS38" s="166"/>
      <c r="HT38" s="166"/>
      <c r="HU38" s="166"/>
      <c r="HV38" s="166"/>
      <c r="HW38" s="166"/>
      <c r="HX38" s="166"/>
      <c r="HY38" s="166"/>
      <c r="HZ38" s="166"/>
      <c r="IA38" s="166"/>
      <c r="IB38" s="166"/>
      <c r="IC38" s="166"/>
      <c r="ID38" s="166"/>
      <c r="IE38" s="166"/>
      <c r="IF38" s="166"/>
      <c r="IG38" s="166"/>
      <c r="IH38" s="166"/>
      <c r="II38" s="166"/>
      <c r="IJ38" s="166"/>
      <c r="IK38" s="166"/>
      <c r="IL38" s="166"/>
      <c r="IM38" s="166"/>
      <c r="IN38" s="166"/>
      <c r="IO38" s="166"/>
      <c r="IP38" s="166"/>
      <c r="IQ38" s="166"/>
      <c r="IR38" s="166"/>
      <c r="IS38" s="166"/>
      <c r="IT38" s="166"/>
      <c r="IU38" s="166"/>
      <c r="IV38" s="166"/>
    </row>
    <row r="39" spans="1:256" s="220" customFormat="1" ht="30">
      <c r="A39" s="230"/>
      <c r="B39" s="230"/>
      <c r="C39" s="230"/>
      <c r="D39" s="230"/>
      <c r="E39" s="230"/>
      <c r="F39" s="230"/>
      <c r="G39" s="230"/>
      <c r="H39" s="230"/>
      <c r="I39" s="230"/>
      <c r="J39" s="232"/>
      <c r="K39" s="232"/>
      <c r="L39" s="230"/>
      <c r="M39" s="231"/>
      <c r="N39" s="233"/>
      <c r="O39" s="233"/>
      <c r="P39" s="234"/>
      <c r="Q39" s="234"/>
      <c r="R39" s="234"/>
      <c r="S39" s="234"/>
      <c r="T39" s="234"/>
      <c r="U39" s="234"/>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c r="IT39" s="166"/>
      <c r="IU39" s="166"/>
      <c r="IV39" s="166"/>
    </row>
    <row r="40" spans="1:256" s="220" customFormat="1" ht="30">
      <c r="A40" s="230"/>
      <c r="B40" s="230"/>
      <c r="C40" s="230"/>
      <c r="D40" s="230"/>
      <c r="E40" s="230"/>
      <c r="F40" s="230"/>
      <c r="G40" s="230"/>
      <c r="H40" s="230"/>
      <c r="I40" s="230"/>
      <c r="J40" s="232"/>
      <c r="K40" s="232"/>
      <c r="L40" s="230"/>
      <c r="M40" s="231"/>
      <c r="N40" s="233"/>
      <c r="O40" s="233"/>
      <c r="P40" s="234"/>
      <c r="Q40" s="234"/>
      <c r="R40" s="234"/>
      <c r="S40" s="234"/>
      <c r="T40" s="234"/>
      <c r="U40" s="234"/>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row>
    <row r="41" spans="1:256" s="220" customFormat="1" ht="30">
      <c r="A41" s="230"/>
      <c r="B41" s="230"/>
      <c r="C41" s="230"/>
      <c r="D41" s="230"/>
      <c r="E41" s="230"/>
      <c r="F41" s="230"/>
      <c r="G41" s="230"/>
      <c r="H41" s="230"/>
      <c r="I41" s="230"/>
      <c r="J41" s="232"/>
      <c r="K41" s="232"/>
      <c r="L41" s="230"/>
      <c r="M41" s="231"/>
      <c r="N41" s="233"/>
      <c r="O41" s="233"/>
      <c r="P41" s="234"/>
      <c r="Q41" s="234"/>
      <c r="R41" s="234"/>
      <c r="S41" s="234"/>
      <c r="T41" s="234"/>
      <c r="U41" s="234"/>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row>
    <row r="42" spans="1:256" s="220" customFormat="1" ht="30">
      <c r="A42" s="230"/>
      <c r="B42" s="230"/>
      <c r="C42" s="230"/>
      <c r="D42" s="230"/>
      <c r="E42" s="230"/>
      <c r="F42" s="230"/>
      <c r="G42" s="230"/>
      <c r="H42" s="230"/>
      <c r="I42" s="230"/>
      <c r="J42" s="232"/>
      <c r="K42" s="232"/>
      <c r="L42" s="230"/>
      <c r="M42" s="231"/>
      <c r="N42" s="233"/>
      <c r="O42" s="233"/>
      <c r="P42" s="234"/>
      <c r="Q42" s="234"/>
      <c r="R42" s="234"/>
      <c r="S42" s="234"/>
      <c r="T42" s="234"/>
      <c r="U42" s="234"/>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166"/>
      <c r="IB42" s="166"/>
      <c r="IC42" s="166"/>
      <c r="ID42" s="166"/>
      <c r="IE42" s="166"/>
      <c r="IF42" s="166"/>
      <c r="IG42" s="166"/>
      <c r="IH42" s="166"/>
      <c r="II42" s="166"/>
      <c r="IJ42" s="166"/>
      <c r="IK42" s="166"/>
      <c r="IL42" s="166"/>
      <c r="IM42" s="166"/>
      <c r="IN42" s="166"/>
      <c r="IO42" s="166"/>
      <c r="IP42" s="166"/>
      <c r="IQ42" s="166"/>
      <c r="IR42" s="166"/>
      <c r="IS42" s="166"/>
      <c r="IT42" s="166"/>
      <c r="IU42" s="166"/>
      <c r="IV42" s="166"/>
    </row>
    <row r="43" spans="1:256" s="220" customFormat="1" ht="30">
      <c r="A43" s="230"/>
      <c r="B43" s="230"/>
      <c r="C43" s="230"/>
      <c r="D43" s="230"/>
      <c r="E43" s="230"/>
      <c r="F43" s="230"/>
      <c r="G43" s="230"/>
      <c r="H43" s="230"/>
      <c r="I43" s="230"/>
      <c r="J43" s="232"/>
      <c r="K43" s="232"/>
      <c r="L43" s="230"/>
      <c r="M43" s="231"/>
      <c r="N43" s="233"/>
      <c r="O43" s="233"/>
      <c r="P43" s="234"/>
      <c r="Q43" s="234"/>
      <c r="R43" s="234"/>
      <c r="S43" s="234"/>
      <c r="T43" s="234"/>
      <c r="U43" s="234"/>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row>
    <row r="44" spans="1:256" s="220" customFormat="1" ht="30">
      <c r="A44" s="230"/>
      <c r="B44" s="230"/>
      <c r="C44" s="230"/>
      <c r="D44" s="230"/>
      <c r="E44" s="230"/>
      <c r="F44" s="230"/>
      <c r="G44" s="230"/>
      <c r="H44" s="230"/>
      <c r="I44" s="230"/>
      <c r="J44" s="232"/>
      <c r="K44" s="232"/>
      <c r="L44" s="230"/>
      <c r="M44" s="231"/>
      <c r="N44" s="233"/>
      <c r="O44" s="233"/>
      <c r="P44" s="234"/>
      <c r="Q44" s="234"/>
      <c r="R44" s="234"/>
      <c r="S44" s="234"/>
      <c r="T44" s="234"/>
      <c r="U44" s="234"/>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s="220" customFormat="1" ht="30">
      <c r="A45" s="230"/>
      <c r="B45" s="230"/>
      <c r="C45" s="230"/>
      <c r="D45" s="230"/>
      <c r="E45" s="230"/>
      <c r="F45" s="230"/>
      <c r="G45" s="230"/>
      <c r="H45" s="230"/>
      <c r="I45" s="230"/>
      <c r="J45" s="232"/>
      <c r="K45" s="232"/>
      <c r="L45" s="230"/>
      <c r="M45" s="231"/>
      <c r="N45" s="233"/>
      <c r="O45" s="233"/>
      <c r="P45" s="234"/>
      <c r="Q45" s="234"/>
      <c r="R45" s="234"/>
      <c r="S45" s="234"/>
      <c r="T45" s="234"/>
      <c r="U45" s="234"/>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s="220" customFormat="1" ht="30">
      <c r="A46" s="230"/>
      <c r="B46" s="230"/>
      <c r="C46" s="230"/>
      <c r="D46" s="230"/>
      <c r="E46" s="230"/>
      <c r="F46" s="230"/>
      <c r="G46" s="230"/>
      <c r="H46" s="230"/>
      <c r="I46" s="230"/>
      <c r="J46" s="232"/>
      <c r="K46" s="232"/>
      <c r="L46" s="230"/>
      <c r="M46" s="231"/>
      <c r="N46" s="233"/>
      <c r="O46" s="233"/>
      <c r="P46" s="234"/>
      <c r="Q46" s="234"/>
      <c r="R46" s="234"/>
      <c r="S46" s="234"/>
      <c r="T46" s="234"/>
      <c r="U46" s="234"/>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row>
    <row r="47" spans="1:256" s="220" customFormat="1" ht="30">
      <c r="A47" s="230"/>
      <c r="B47" s="230"/>
      <c r="C47" s="230"/>
      <c r="D47" s="230"/>
      <c r="E47" s="230"/>
      <c r="F47" s="230"/>
      <c r="G47" s="230"/>
      <c r="H47" s="230"/>
      <c r="I47" s="230"/>
      <c r="J47" s="232"/>
      <c r="K47" s="232"/>
      <c r="L47" s="230"/>
      <c r="M47" s="231"/>
      <c r="N47" s="233"/>
      <c r="O47" s="233"/>
      <c r="P47" s="234"/>
      <c r="Q47" s="234"/>
      <c r="R47" s="234"/>
      <c r="S47" s="234"/>
      <c r="T47" s="234"/>
      <c r="U47" s="234"/>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pans="1:256" s="220" customFormat="1" ht="30">
      <c r="A48" s="230"/>
      <c r="B48" s="230"/>
      <c r="C48" s="230"/>
      <c r="D48" s="230"/>
      <c r="E48" s="230"/>
      <c r="F48" s="230"/>
      <c r="G48" s="230"/>
      <c r="H48" s="230"/>
      <c r="I48" s="230"/>
      <c r="J48" s="232"/>
      <c r="K48" s="232"/>
      <c r="L48" s="230"/>
      <c r="M48" s="231"/>
      <c r="N48" s="233"/>
      <c r="O48" s="233"/>
      <c r="P48" s="234"/>
      <c r="Q48" s="234"/>
      <c r="R48" s="234"/>
      <c r="S48" s="234"/>
      <c r="T48" s="234"/>
      <c r="U48" s="234"/>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s="220" customFormat="1" ht="30">
      <c r="A49" s="230"/>
      <c r="B49" s="230"/>
      <c r="C49" s="230"/>
      <c r="D49" s="230"/>
      <c r="E49" s="230"/>
      <c r="F49" s="230"/>
      <c r="G49" s="230"/>
      <c r="H49" s="230"/>
      <c r="I49" s="230"/>
      <c r="J49" s="232"/>
      <c r="K49" s="232"/>
      <c r="L49" s="230"/>
      <c r="M49" s="231"/>
      <c r="N49" s="233"/>
      <c r="O49" s="233"/>
      <c r="P49" s="234"/>
      <c r="Q49" s="234"/>
      <c r="R49" s="234"/>
      <c r="S49" s="234"/>
      <c r="T49" s="234"/>
      <c r="U49" s="234"/>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s="220" customFormat="1" ht="30">
      <c r="A50" s="230"/>
      <c r="B50" s="230"/>
      <c r="C50" s="230"/>
      <c r="D50" s="230"/>
      <c r="E50" s="230"/>
      <c r="F50" s="230"/>
      <c r="G50" s="230"/>
      <c r="H50" s="230"/>
      <c r="I50" s="230"/>
      <c r="J50" s="232"/>
      <c r="K50" s="232"/>
      <c r="L50" s="230"/>
      <c r="M50" s="231"/>
      <c r="N50" s="233"/>
      <c r="O50" s="233"/>
      <c r="P50" s="234"/>
      <c r="Q50" s="234"/>
      <c r="R50" s="234"/>
      <c r="S50" s="234"/>
      <c r="T50" s="234"/>
      <c r="U50" s="234"/>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220" customFormat="1" ht="30">
      <c r="A51" s="230"/>
      <c r="B51" s="230"/>
      <c r="C51" s="230"/>
      <c r="D51" s="230"/>
      <c r="E51" s="230"/>
      <c r="F51" s="230"/>
      <c r="G51" s="230"/>
      <c r="H51" s="230"/>
      <c r="I51" s="230"/>
      <c r="J51" s="232"/>
      <c r="K51" s="232"/>
      <c r="L51" s="230"/>
      <c r="M51" s="231"/>
      <c r="N51" s="233"/>
      <c r="O51" s="233"/>
      <c r="P51" s="234"/>
      <c r="Q51" s="234"/>
      <c r="R51" s="234"/>
      <c r="S51" s="234"/>
      <c r="T51" s="234"/>
      <c r="U51" s="234"/>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166"/>
      <c r="HB51" s="166"/>
      <c r="HC51" s="166"/>
      <c r="HD51" s="166"/>
      <c r="HE51" s="166"/>
      <c r="HF51" s="166"/>
      <c r="HG51" s="166"/>
      <c r="HH51" s="166"/>
      <c r="HI51" s="166"/>
      <c r="HJ51" s="166"/>
      <c r="HK51" s="166"/>
      <c r="HL51" s="166"/>
      <c r="HM51" s="166"/>
      <c r="HN51" s="166"/>
      <c r="HO51" s="166"/>
      <c r="HP51" s="166"/>
      <c r="HQ51" s="166"/>
      <c r="HR51" s="166"/>
      <c r="HS51" s="166"/>
      <c r="HT51" s="166"/>
      <c r="HU51" s="166"/>
      <c r="HV51" s="166"/>
      <c r="HW51" s="166"/>
      <c r="HX51" s="166"/>
      <c r="HY51" s="166"/>
      <c r="HZ51" s="166"/>
      <c r="IA51" s="166"/>
      <c r="IB51" s="166"/>
      <c r="IC51" s="166"/>
      <c r="ID51" s="166"/>
      <c r="IE51" s="166"/>
      <c r="IF51" s="166"/>
      <c r="IG51" s="166"/>
      <c r="IH51" s="166"/>
      <c r="II51" s="166"/>
      <c r="IJ51" s="166"/>
      <c r="IK51" s="166"/>
      <c r="IL51" s="166"/>
      <c r="IM51" s="166"/>
      <c r="IN51" s="166"/>
      <c r="IO51" s="166"/>
      <c r="IP51" s="166"/>
      <c r="IQ51" s="166"/>
      <c r="IR51" s="166"/>
      <c r="IS51" s="166"/>
      <c r="IT51" s="166"/>
      <c r="IU51" s="166"/>
      <c r="IV51" s="166"/>
    </row>
    <row r="52" spans="1:256" s="220" customFormat="1" ht="30">
      <c r="A52" s="230"/>
      <c r="B52" s="230"/>
      <c r="C52" s="230"/>
      <c r="D52" s="230"/>
      <c r="E52" s="230"/>
      <c r="F52" s="230"/>
      <c r="G52" s="230"/>
      <c r="H52" s="230"/>
      <c r="I52" s="230"/>
      <c r="J52" s="232"/>
      <c r="K52" s="232"/>
      <c r="L52" s="230"/>
      <c r="M52" s="231"/>
      <c r="N52" s="233"/>
      <c r="O52" s="233"/>
      <c r="P52" s="234"/>
      <c r="Q52" s="234"/>
      <c r="R52" s="234"/>
      <c r="S52" s="234"/>
      <c r="T52" s="234"/>
      <c r="U52" s="234"/>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166"/>
      <c r="EJ52" s="166"/>
      <c r="EK52" s="166"/>
      <c r="EL52" s="166"/>
      <c r="EM52" s="166"/>
      <c r="EN52" s="166"/>
      <c r="EO52" s="166"/>
      <c r="EP52" s="166"/>
      <c r="EQ52" s="166"/>
      <c r="ER52" s="166"/>
      <c r="ES52" s="166"/>
      <c r="ET52" s="166"/>
      <c r="EU52" s="166"/>
      <c r="EV52" s="166"/>
      <c r="EW52" s="166"/>
      <c r="EX52" s="166"/>
      <c r="EY52" s="166"/>
      <c r="EZ52" s="166"/>
      <c r="FA52" s="166"/>
      <c r="FB52" s="166"/>
      <c r="FC52" s="166"/>
      <c r="FD52" s="166"/>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166"/>
      <c r="HB52" s="166"/>
      <c r="HC52" s="166"/>
      <c r="HD52" s="166"/>
      <c r="HE52" s="166"/>
      <c r="HF52" s="166"/>
      <c r="HG52" s="166"/>
      <c r="HH52" s="166"/>
      <c r="HI52" s="166"/>
      <c r="HJ52" s="166"/>
      <c r="HK52" s="166"/>
      <c r="HL52" s="166"/>
      <c r="HM52" s="166"/>
      <c r="HN52" s="166"/>
      <c r="HO52" s="166"/>
      <c r="HP52" s="166"/>
      <c r="HQ52" s="166"/>
      <c r="HR52" s="166"/>
      <c r="HS52" s="166"/>
      <c r="HT52" s="166"/>
      <c r="HU52" s="166"/>
      <c r="HV52" s="166"/>
      <c r="HW52" s="166"/>
      <c r="HX52" s="166"/>
      <c r="HY52" s="166"/>
      <c r="HZ52" s="166"/>
      <c r="IA52" s="166"/>
      <c r="IB52" s="166"/>
      <c r="IC52" s="166"/>
      <c r="ID52" s="166"/>
      <c r="IE52" s="166"/>
      <c r="IF52" s="166"/>
      <c r="IG52" s="166"/>
      <c r="IH52" s="166"/>
      <c r="II52" s="166"/>
      <c r="IJ52" s="166"/>
      <c r="IK52" s="166"/>
      <c r="IL52" s="166"/>
      <c r="IM52" s="166"/>
      <c r="IN52" s="166"/>
      <c r="IO52" s="166"/>
      <c r="IP52" s="166"/>
      <c r="IQ52" s="166"/>
      <c r="IR52" s="166"/>
      <c r="IS52" s="166"/>
      <c r="IT52" s="166"/>
      <c r="IU52" s="166"/>
      <c r="IV52" s="166"/>
    </row>
    <row r="53" spans="1:256" s="220" customFormat="1" ht="30">
      <c r="A53" s="230"/>
      <c r="B53" s="230"/>
      <c r="C53" s="230"/>
      <c r="D53" s="230"/>
      <c r="E53" s="230"/>
      <c r="F53" s="230"/>
      <c r="G53" s="230"/>
      <c r="H53" s="230"/>
      <c r="I53" s="230"/>
      <c r="J53" s="232"/>
      <c r="K53" s="232"/>
      <c r="L53" s="230"/>
      <c r="M53" s="231"/>
      <c r="N53" s="233"/>
      <c r="O53" s="233"/>
      <c r="P53" s="234"/>
      <c r="Q53" s="234"/>
      <c r="R53" s="234"/>
      <c r="S53" s="234"/>
      <c r="T53" s="234"/>
      <c r="U53" s="234"/>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c r="IG53" s="166"/>
      <c r="IH53" s="166"/>
      <c r="II53" s="166"/>
      <c r="IJ53" s="166"/>
      <c r="IK53" s="166"/>
      <c r="IL53" s="166"/>
      <c r="IM53" s="166"/>
      <c r="IN53" s="166"/>
      <c r="IO53" s="166"/>
      <c r="IP53" s="166"/>
      <c r="IQ53" s="166"/>
      <c r="IR53" s="166"/>
      <c r="IS53" s="166"/>
      <c r="IT53" s="166"/>
      <c r="IU53" s="166"/>
      <c r="IV53" s="166"/>
    </row>
    <row r="54" spans="1:256" s="220" customFormat="1" ht="30">
      <c r="A54" s="230"/>
      <c r="B54" s="230"/>
      <c r="C54" s="230"/>
      <c r="D54" s="230"/>
      <c r="E54" s="230"/>
      <c r="F54" s="230"/>
      <c r="G54" s="230"/>
      <c r="H54" s="230"/>
      <c r="I54" s="230"/>
      <c r="J54" s="232"/>
      <c r="K54" s="232"/>
      <c r="L54" s="230"/>
      <c r="M54" s="231"/>
      <c r="N54" s="233"/>
      <c r="O54" s="233"/>
      <c r="P54" s="234"/>
      <c r="Q54" s="234"/>
      <c r="R54" s="234"/>
      <c r="S54" s="234"/>
      <c r="T54" s="234"/>
      <c r="U54" s="234"/>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6"/>
      <c r="EJ54" s="166"/>
      <c r="EK54" s="166"/>
      <c r="EL54" s="166"/>
      <c r="EM54" s="166"/>
      <c r="EN54" s="166"/>
      <c r="EO54" s="166"/>
      <c r="EP54" s="166"/>
      <c r="EQ54" s="166"/>
      <c r="ER54" s="166"/>
      <c r="ES54" s="166"/>
      <c r="ET54" s="166"/>
      <c r="EU54" s="166"/>
      <c r="EV54" s="166"/>
      <c r="EW54" s="166"/>
      <c r="EX54" s="166"/>
      <c r="EY54" s="166"/>
      <c r="EZ54" s="166"/>
      <c r="FA54" s="166"/>
      <c r="FB54" s="166"/>
      <c r="FC54" s="166"/>
      <c r="FD54" s="166"/>
      <c r="FE54" s="166"/>
      <c r="FF54" s="166"/>
      <c r="FG54" s="166"/>
      <c r="FH54" s="166"/>
      <c r="FI54" s="166"/>
      <c r="FJ54" s="166"/>
      <c r="FK54" s="166"/>
      <c r="FL54" s="166"/>
      <c r="FM54" s="166"/>
      <c r="FN54" s="166"/>
      <c r="FO54" s="166"/>
      <c r="FP54" s="166"/>
      <c r="FQ54" s="166"/>
      <c r="FR54" s="166"/>
      <c r="FS54" s="166"/>
      <c r="FT54" s="166"/>
      <c r="FU54" s="166"/>
      <c r="FV54" s="166"/>
      <c r="FW54" s="166"/>
      <c r="FX54" s="166"/>
      <c r="FY54" s="166"/>
      <c r="FZ54" s="166"/>
      <c r="GA54" s="166"/>
      <c r="GB54" s="166"/>
      <c r="GC54" s="166"/>
      <c r="GD54" s="166"/>
      <c r="GE54" s="166"/>
      <c r="GF54" s="166"/>
      <c r="GG54" s="166"/>
      <c r="GH54" s="166"/>
      <c r="GI54" s="166"/>
      <c r="GJ54" s="166"/>
      <c r="GK54" s="166"/>
      <c r="GL54" s="166"/>
      <c r="GM54" s="166"/>
      <c r="GN54" s="166"/>
      <c r="GO54" s="166"/>
      <c r="GP54" s="166"/>
      <c r="GQ54" s="166"/>
      <c r="GR54" s="166"/>
      <c r="GS54" s="166"/>
      <c r="GT54" s="166"/>
      <c r="GU54" s="166"/>
      <c r="GV54" s="166"/>
      <c r="GW54" s="166"/>
      <c r="GX54" s="166"/>
      <c r="GY54" s="166"/>
      <c r="GZ54" s="166"/>
      <c r="HA54" s="166"/>
      <c r="HB54" s="166"/>
      <c r="HC54" s="166"/>
      <c r="HD54" s="166"/>
      <c r="HE54" s="166"/>
      <c r="HF54" s="166"/>
      <c r="HG54" s="166"/>
      <c r="HH54" s="166"/>
      <c r="HI54" s="166"/>
      <c r="HJ54" s="166"/>
      <c r="HK54" s="166"/>
      <c r="HL54" s="166"/>
      <c r="HM54" s="166"/>
      <c r="HN54" s="166"/>
      <c r="HO54" s="166"/>
      <c r="HP54" s="166"/>
      <c r="HQ54" s="166"/>
      <c r="HR54" s="166"/>
      <c r="HS54" s="166"/>
      <c r="HT54" s="166"/>
      <c r="HU54" s="166"/>
      <c r="HV54" s="166"/>
      <c r="HW54" s="166"/>
      <c r="HX54" s="166"/>
      <c r="HY54" s="166"/>
      <c r="HZ54" s="166"/>
      <c r="IA54" s="166"/>
      <c r="IB54" s="166"/>
      <c r="IC54" s="166"/>
      <c r="ID54" s="166"/>
      <c r="IE54" s="166"/>
      <c r="IF54" s="166"/>
      <c r="IG54" s="166"/>
      <c r="IH54" s="166"/>
      <c r="II54" s="166"/>
      <c r="IJ54" s="166"/>
      <c r="IK54" s="166"/>
      <c r="IL54" s="166"/>
      <c r="IM54" s="166"/>
      <c r="IN54" s="166"/>
      <c r="IO54" s="166"/>
      <c r="IP54" s="166"/>
      <c r="IQ54" s="166"/>
      <c r="IR54" s="166"/>
      <c r="IS54" s="166"/>
      <c r="IT54" s="166"/>
      <c r="IU54" s="166"/>
      <c r="IV54" s="166"/>
    </row>
    <row r="55" spans="1:256" s="220" customFormat="1" ht="30">
      <c r="A55" s="230"/>
      <c r="B55" s="230"/>
      <c r="C55" s="230"/>
      <c r="D55" s="230"/>
      <c r="E55" s="230"/>
      <c r="F55" s="230"/>
      <c r="G55" s="230"/>
      <c r="H55" s="230"/>
      <c r="I55" s="230"/>
      <c r="J55" s="232"/>
      <c r="K55" s="232"/>
      <c r="L55" s="230"/>
      <c r="M55" s="231"/>
      <c r="N55" s="233"/>
      <c r="O55" s="233"/>
      <c r="P55" s="234"/>
      <c r="Q55" s="234"/>
      <c r="R55" s="234"/>
      <c r="S55" s="234"/>
      <c r="T55" s="234"/>
      <c r="U55" s="234"/>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166"/>
      <c r="EJ55" s="166"/>
      <c r="EK55" s="166"/>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c r="GT55" s="166"/>
      <c r="GU55" s="166"/>
      <c r="GV55" s="166"/>
      <c r="GW55" s="166"/>
      <c r="GX55" s="166"/>
      <c r="GY55" s="166"/>
      <c r="GZ55" s="166"/>
      <c r="HA55" s="166"/>
      <c r="HB55" s="166"/>
      <c r="HC55" s="166"/>
      <c r="HD55" s="166"/>
      <c r="HE55" s="166"/>
      <c r="HF55" s="166"/>
      <c r="HG55" s="166"/>
      <c r="HH55" s="166"/>
      <c r="HI55" s="166"/>
      <c r="HJ55" s="166"/>
      <c r="HK55" s="166"/>
      <c r="HL55" s="166"/>
      <c r="HM55" s="166"/>
      <c r="HN55" s="166"/>
      <c r="HO55" s="166"/>
      <c r="HP55" s="166"/>
      <c r="HQ55" s="166"/>
      <c r="HR55" s="166"/>
      <c r="HS55" s="166"/>
      <c r="HT55" s="166"/>
      <c r="HU55" s="166"/>
      <c r="HV55" s="166"/>
      <c r="HW55" s="166"/>
      <c r="HX55" s="166"/>
      <c r="HY55" s="166"/>
      <c r="HZ55" s="166"/>
      <c r="IA55" s="166"/>
      <c r="IB55" s="166"/>
      <c r="IC55" s="166"/>
      <c r="ID55" s="166"/>
      <c r="IE55" s="166"/>
      <c r="IF55" s="166"/>
      <c r="IG55" s="166"/>
      <c r="IH55" s="166"/>
      <c r="II55" s="166"/>
      <c r="IJ55" s="166"/>
      <c r="IK55" s="166"/>
      <c r="IL55" s="166"/>
      <c r="IM55" s="166"/>
      <c r="IN55" s="166"/>
      <c r="IO55" s="166"/>
      <c r="IP55" s="166"/>
      <c r="IQ55" s="166"/>
      <c r="IR55" s="166"/>
      <c r="IS55" s="166"/>
      <c r="IT55" s="166"/>
      <c r="IU55" s="166"/>
      <c r="IV55" s="166"/>
    </row>
    <row r="56" spans="1:256" s="220" customFormat="1" ht="30">
      <c r="A56" s="230"/>
      <c r="B56" s="230"/>
      <c r="C56" s="230"/>
      <c r="D56" s="230"/>
      <c r="E56" s="230"/>
      <c r="F56" s="230"/>
      <c r="G56" s="230"/>
      <c r="H56" s="230"/>
      <c r="I56" s="230"/>
      <c r="J56" s="232"/>
      <c r="K56" s="232"/>
      <c r="L56" s="230"/>
      <c r="M56" s="231"/>
      <c r="N56" s="233"/>
      <c r="O56" s="233"/>
      <c r="P56" s="234"/>
      <c r="Q56" s="234"/>
      <c r="R56" s="234"/>
      <c r="S56" s="234"/>
      <c r="T56" s="234"/>
      <c r="U56" s="234"/>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166"/>
      <c r="EJ56" s="166"/>
      <c r="EK56" s="166"/>
      <c r="EL56" s="166"/>
      <c r="EM56" s="166"/>
      <c r="EN56" s="166"/>
      <c r="EO56" s="166"/>
      <c r="EP56" s="166"/>
      <c r="EQ56" s="166"/>
      <c r="ER56" s="166"/>
      <c r="ES56" s="166"/>
      <c r="ET56" s="166"/>
      <c r="EU56" s="166"/>
      <c r="EV56" s="166"/>
      <c r="EW56" s="166"/>
      <c r="EX56" s="166"/>
      <c r="EY56" s="166"/>
      <c r="EZ56" s="166"/>
      <c r="FA56" s="166"/>
      <c r="FB56" s="166"/>
      <c r="FC56" s="166"/>
      <c r="FD56" s="166"/>
      <c r="FE56" s="166"/>
      <c r="FF56" s="166"/>
      <c r="FG56" s="166"/>
      <c r="FH56" s="166"/>
      <c r="FI56" s="166"/>
      <c r="FJ56" s="166"/>
      <c r="FK56" s="166"/>
      <c r="FL56" s="166"/>
      <c r="FM56" s="166"/>
      <c r="FN56" s="166"/>
      <c r="FO56" s="166"/>
      <c r="FP56" s="166"/>
      <c r="FQ56" s="166"/>
      <c r="FR56" s="166"/>
      <c r="FS56" s="166"/>
      <c r="FT56" s="166"/>
      <c r="FU56" s="166"/>
      <c r="FV56" s="166"/>
      <c r="FW56" s="166"/>
      <c r="FX56" s="166"/>
      <c r="FY56" s="166"/>
      <c r="FZ56" s="166"/>
      <c r="GA56" s="166"/>
      <c r="GB56" s="166"/>
      <c r="GC56" s="166"/>
      <c r="GD56" s="166"/>
      <c r="GE56" s="166"/>
      <c r="GF56" s="166"/>
      <c r="GG56" s="166"/>
      <c r="GH56" s="166"/>
      <c r="GI56" s="166"/>
      <c r="GJ56" s="166"/>
      <c r="GK56" s="166"/>
      <c r="GL56" s="166"/>
      <c r="GM56" s="166"/>
      <c r="GN56" s="166"/>
      <c r="GO56" s="166"/>
      <c r="GP56" s="166"/>
      <c r="GQ56" s="166"/>
      <c r="GR56" s="166"/>
      <c r="GS56" s="166"/>
      <c r="GT56" s="166"/>
      <c r="GU56" s="166"/>
      <c r="GV56" s="166"/>
      <c r="GW56" s="166"/>
      <c r="GX56" s="166"/>
      <c r="GY56" s="166"/>
      <c r="GZ56" s="166"/>
      <c r="HA56" s="166"/>
      <c r="HB56" s="166"/>
      <c r="HC56" s="166"/>
      <c r="HD56" s="166"/>
      <c r="HE56" s="166"/>
      <c r="HF56" s="166"/>
      <c r="HG56" s="166"/>
      <c r="HH56" s="166"/>
      <c r="HI56" s="166"/>
      <c r="HJ56" s="166"/>
      <c r="HK56" s="166"/>
      <c r="HL56" s="166"/>
      <c r="HM56" s="166"/>
      <c r="HN56" s="166"/>
      <c r="HO56" s="166"/>
      <c r="HP56" s="166"/>
      <c r="HQ56" s="166"/>
      <c r="HR56" s="166"/>
      <c r="HS56" s="166"/>
      <c r="HT56" s="166"/>
      <c r="HU56" s="166"/>
      <c r="HV56" s="166"/>
      <c r="HW56" s="166"/>
      <c r="HX56" s="166"/>
      <c r="HY56" s="166"/>
      <c r="HZ56" s="166"/>
      <c r="IA56" s="166"/>
      <c r="IB56" s="166"/>
      <c r="IC56" s="166"/>
      <c r="ID56" s="166"/>
      <c r="IE56" s="166"/>
      <c r="IF56" s="166"/>
      <c r="IG56" s="166"/>
      <c r="IH56" s="166"/>
      <c r="II56" s="166"/>
      <c r="IJ56" s="166"/>
      <c r="IK56" s="166"/>
      <c r="IL56" s="166"/>
      <c r="IM56" s="166"/>
      <c r="IN56" s="166"/>
      <c r="IO56" s="166"/>
      <c r="IP56" s="166"/>
      <c r="IQ56" s="166"/>
      <c r="IR56" s="166"/>
      <c r="IS56" s="166"/>
      <c r="IT56" s="166"/>
      <c r="IU56" s="166"/>
      <c r="IV56" s="166"/>
    </row>
    <row r="57" spans="1:256" s="220" customFormat="1" ht="30">
      <c r="A57" s="230"/>
      <c r="B57" s="230"/>
      <c r="C57" s="230"/>
      <c r="D57" s="230"/>
      <c r="E57" s="230"/>
      <c r="F57" s="230"/>
      <c r="G57" s="230"/>
      <c r="H57" s="230"/>
      <c r="I57" s="230"/>
      <c r="J57" s="232"/>
      <c r="K57" s="232"/>
      <c r="L57" s="230"/>
      <c r="M57" s="231"/>
      <c r="N57" s="233"/>
      <c r="O57" s="233"/>
      <c r="P57" s="234"/>
      <c r="Q57" s="234"/>
      <c r="R57" s="234"/>
      <c r="S57" s="234"/>
      <c r="T57" s="234"/>
      <c r="U57" s="234"/>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166"/>
      <c r="FM57" s="166"/>
      <c r="FN57" s="166"/>
      <c r="FO57" s="166"/>
      <c r="FP57" s="166"/>
      <c r="FQ57" s="166"/>
      <c r="FR57" s="166"/>
      <c r="FS57" s="166"/>
      <c r="FT57" s="166"/>
      <c r="FU57" s="166"/>
      <c r="FV57" s="166"/>
      <c r="FW57" s="166"/>
      <c r="FX57" s="166"/>
      <c r="FY57" s="166"/>
      <c r="FZ57" s="166"/>
      <c r="GA57" s="166"/>
      <c r="GB57" s="166"/>
      <c r="GC57" s="166"/>
      <c r="GD57" s="166"/>
      <c r="GE57" s="166"/>
      <c r="GF57" s="166"/>
      <c r="GG57" s="166"/>
      <c r="GH57" s="166"/>
      <c r="GI57" s="166"/>
      <c r="GJ57" s="166"/>
      <c r="GK57" s="166"/>
      <c r="GL57" s="166"/>
      <c r="GM57" s="166"/>
      <c r="GN57" s="166"/>
      <c r="GO57" s="166"/>
      <c r="GP57" s="166"/>
      <c r="GQ57" s="166"/>
      <c r="GR57" s="166"/>
      <c r="GS57" s="166"/>
      <c r="GT57" s="166"/>
      <c r="GU57" s="166"/>
      <c r="GV57" s="166"/>
      <c r="GW57" s="166"/>
      <c r="GX57" s="166"/>
      <c r="GY57" s="166"/>
      <c r="GZ57" s="166"/>
      <c r="HA57" s="166"/>
      <c r="HB57" s="166"/>
      <c r="HC57" s="166"/>
      <c r="HD57" s="166"/>
      <c r="HE57" s="166"/>
      <c r="HF57" s="166"/>
      <c r="HG57" s="166"/>
      <c r="HH57" s="166"/>
      <c r="HI57" s="166"/>
      <c r="HJ57" s="166"/>
      <c r="HK57" s="166"/>
      <c r="HL57" s="166"/>
      <c r="HM57" s="166"/>
      <c r="HN57" s="166"/>
      <c r="HO57" s="166"/>
      <c r="HP57" s="166"/>
      <c r="HQ57" s="166"/>
      <c r="HR57" s="166"/>
      <c r="HS57" s="166"/>
      <c r="HT57" s="166"/>
      <c r="HU57" s="166"/>
      <c r="HV57" s="166"/>
      <c r="HW57" s="166"/>
      <c r="HX57" s="166"/>
      <c r="HY57" s="166"/>
      <c r="HZ57" s="166"/>
      <c r="IA57" s="166"/>
      <c r="IB57" s="166"/>
      <c r="IC57" s="166"/>
      <c r="ID57" s="166"/>
      <c r="IE57" s="166"/>
      <c r="IF57" s="166"/>
      <c r="IG57" s="166"/>
      <c r="IH57" s="166"/>
      <c r="II57" s="166"/>
      <c r="IJ57" s="166"/>
      <c r="IK57" s="166"/>
      <c r="IL57" s="166"/>
      <c r="IM57" s="166"/>
      <c r="IN57" s="166"/>
      <c r="IO57" s="166"/>
      <c r="IP57" s="166"/>
      <c r="IQ57" s="166"/>
      <c r="IR57" s="166"/>
      <c r="IS57" s="166"/>
      <c r="IT57" s="166"/>
      <c r="IU57" s="166"/>
      <c r="IV57" s="166"/>
    </row>
    <row r="58" spans="1:256" s="220" customFormat="1" ht="30">
      <c r="A58" s="230"/>
      <c r="B58" s="230"/>
      <c r="C58" s="230"/>
      <c r="D58" s="230"/>
      <c r="E58" s="230"/>
      <c r="F58" s="230"/>
      <c r="G58" s="230"/>
      <c r="H58" s="230"/>
      <c r="I58" s="230"/>
      <c r="J58" s="232"/>
      <c r="K58" s="232"/>
      <c r="L58" s="230"/>
      <c r="M58" s="231"/>
      <c r="N58" s="233"/>
      <c r="O58" s="233"/>
      <c r="P58" s="234"/>
      <c r="Q58" s="234"/>
      <c r="R58" s="234"/>
      <c r="S58" s="234"/>
      <c r="T58" s="234"/>
      <c r="U58" s="234"/>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c r="FP58" s="166"/>
      <c r="FQ58" s="166"/>
      <c r="FR58" s="166"/>
      <c r="FS58" s="166"/>
      <c r="FT58" s="166"/>
      <c r="FU58" s="166"/>
      <c r="FV58" s="166"/>
      <c r="FW58" s="166"/>
      <c r="FX58" s="166"/>
      <c r="FY58" s="166"/>
      <c r="FZ58" s="166"/>
      <c r="GA58" s="166"/>
      <c r="GB58" s="166"/>
      <c r="GC58" s="166"/>
      <c r="GD58" s="166"/>
      <c r="GE58" s="166"/>
      <c r="GF58" s="166"/>
      <c r="GG58" s="166"/>
      <c r="GH58" s="166"/>
      <c r="GI58" s="166"/>
      <c r="GJ58" s="166"/>
      <c r="GK58" s="166"/>
      <c r="GL58" s="166"/>
      <c r="GM58" s="166"/>
      <c r="GN58" s="166"/>
      <c r="GO58" s="166"/>
      <c r="GP58" s="166"/>
      <c r="GQ58" s="166"/>
      <c r="GR58" s="166"/>
      <c r="GS58" s="166"/>
      <c r="GT58" s="166"/>
      <c r="GU58" s="166"/>
      <c r="GV58" s="166"/>
      <c r="GW58" s="166"/>
      <c r="GX58" s="166"/>
      <c r="GY58" s="166"/>
      <c r="GZ58" s="166"/>
      <c r="HA58" s="166"/>
      <c r="HB58" s="166"/>
      <c r="HC58" s="166"/>
      <c r="HD58" s="166"/>
      <c r="HE58" s="166"/>
      <c r="HF58" s="166"/>
      <c r="HG58" s="166"/>
      <c r="HH58" s="166"/>
      <c r="HI58" s="166"/>
      <c r="HJ58" s="166"/>
      <c r="HK58" s="166"/>
      <c r="HL58" s="166"/>
      <c r="HM58" s="166"/>
      <c r="HN58" s="166"/>
      <c r="HO58" s="166"/>
      <c r="HP58" s="166"/>
      <c r="HQ58" s="166"/>
      <c r="HR58" s="166"/>
      <c r="HS58" s="166"/>
      <c r="HT58" s="166"/>
      <c r="HU58" s="166"/>
      <c r="HV58" s="166"/>
      <c r="HW58" s="166"/>
      <c r="HX58" s="166"/>
      <c r="HY58" s="166"/>
      <c r="HZ58" s="166"/>
      <c r="IA58" s="166"/>
      <c r="IB58" s="166"/>
      <c r="IC58" s="166"/>
      <c r="ID58" s="166"/>
      <c r="IE58" s="166"/>
      <c r="IF58" s="166"/>
      <c r="IG58" s="166"/>
      <c r="IH58" s="166"/>
      <c r="II58" s="166"/>
      <c r="IJ58" s="166"/>
      <c r="IK58" s="166"/>
      <c r="IL58" s="166"/>
      <c r="IM58" s="166"/>
      <c r="IN58" s="166"/>
      <c r="IO58" s="166"/>
      <c r="IP58" s="166"/>
      <c r="IQ58" s="166"/>
      <c r="IR58" s="166"/>
      <c r="IS58" s="166"/>
      <c r="IT58" s="166"/>
      <c r="IU58" s="166"/>
      <c r="IV58" s="166"/>
    </row>
    <row r="59" spans="1:256" s="220" customFormat="1" ht="30">
      <c r="A59" s="230"/>
      <c r="B59" s="230"/>
      <c r="C59" s="230"/>
      <c r="D59" s="230"/>
      <c r="E59" s="230"/>
      <c r="F59" s="230"/>
      <c r="G59" s="230"/>
      <c r="H59" s="230"/>
      <c r="I59" s="230"/>
      <c r="J59" s="232"/>
      <c r="K59" s="232"/>
      <c r="L59" s="230"/>
      <c r="M59" s="231"/>
      <c r="N59" s="233"/>
      <c r="O59" s="233"/>
      <c r="P59" s="234"/>
      <c r="Q59" s="234"/>
      <c r="R59" s="234"/>
      <c r="S59" s="234"/>
      <c r="T59" s="234"/>
      <c r="U59" s="234"/>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166"/>
      <c r="HB59" s="166"/>
      <c r="HC59" s="166"/>
      <c r="HD59" s="166"/>
      <c r="HE59" s="166"/>
      <c r="HF59" s="166"/>
      <c r="HG59" s="166"/>
      <c r="HH59" s="166"/>
      <c r="HI59" s="166"/>
      <c r="HJ59" s="166"/>
      <c r="HK59" s="166"/>
      <c r="HL59" s="166"/>
      <c r="HM59" s="166"/>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V59" s="166"/>
    </row>
    <row r="60" spans="1:256" s="220" customFormat="1" ht="30">
      <c r="A60" s="230"/>
      <c r="B60" s="230"/>
      <c r="C60" s="230"/>
      <c r="D60" s="230"/>
      <c r="E60" s="230"/>
      <c r="F60" s="230"/>
      <c r="G60" s="230"/>
      <c r="H60" s="230"/>
      <c r="I60" s="230"/>
      <c r="J60" s="232"/>
      <c r="K60" s="232"/>
      <c r="L60" s="230"/>
      <c r="M60" s="231"/>
      <c r="N60" s="233"/>
      <c r="O60" s="233"/>
      <c r="P60" s="234"/>
      <c r="Q60" s="234"/>
      <c r="R60" s="234"/>
      <c r="S60" s="234"/>
      <c r="T60" s="234"/>
      <c r="U60" s="234"/>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c r="IV60" s="166"/>
    </row>
    <row r="61" spans="1:256" s="220" customFormat="1" ht="30">
      <c r="A61" s="230"/>
      <c r="B61" s="230"/>
      <c r="C61" s="230"/>
      <c r="D61" s="230"/>
      <c r="E61" s="230"/>
      <c r="F61" s="230"/>
      <c r="G61" s="230"/>
      <c r="H61" s="230"/>
      <c r="I61" s="230"/>
      <c r="J61" s="232"/>
      <c r="K61" s="232"/>
      <c r="L61" s="230"/>
      <c r="M61" s="231"/>
      <c r="N61" s="233"/>
      <c r="O61" s="233"/>
      <c r="P61" s="234"/>
      <c r="Q61" s="234"/>
      <c r="R61" s="234"/>
      <c r="S61" s="234"/>
      <c r="T61" s="234"/>
      <c r="U61" s="234"/>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row>
    <row r="62" spans="1:256" s="220" customFormat="1" ht="30">
      <c r="A62" s="230"/>
      <c r="B62" s="230"/>
      <c r="C62" s="230"/>
      <c r="D62" s="230"/>
      <c r="E62" s="230"/>
      <c r="F62" s="230"/>
      <c r="G62" s="230"/>
      <c r="H62" s="230"/>
      <c r="I62" s="230"/>
      <c r="J62" s="232"/>
      <c r="K62" s="232"/>
      <c r="L62" s="230"/>
      <c r="M62" s="231"/>
      <c r="N62" s="233"/>
      <c r="O62" s="233"/>
      <c r="P62" s="234"/>
      <c r="Q62" s="234"/>
      <c r="R62" s="234"/>
      <c r="S62" s="234"/>
      <c r="T62" s="234"/>
      <c r="U62" s="234"/>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166"/>
      <c r="EL62" s="166"/>
      <c r="EM62" s="16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row>
    <row r="63" spans="1:256" s="220" customFormat="1" ht="30">
      <c r="A63" s="230"/>
      <c r="B63" s="230"/>
      <c r="C63" s="230"/>
      <c r="D63" s="230"/>
      <c r="E63" s="230"/>
      <c r="F63" s="230"/>
      <c r="G63" s="230"/>
      <c r="H63" s="230"/>
      <c r="I63" s="230"/>
      <c r="J63" s="232"/>
      <c r="K63" s="232"/>
      <c r="L63" s="230"/>
      <c r="M63" s="231"/>
      <c r="N63" s="233"/>
      <c r="O63" s="233"/>
      <c r="P63" s="234"/>
      <c r="Q63" s="234"/>
      <c r="R63" s="234"/>
      <c r="S63" s="234"/>
      <c r="T63" s="234"/>
      <c r="U63" s="234"/>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c r="DX63" s="166"/>
      <c r="DY63" s="166"/>
      <c r="DZ63" s="166"/>
      <c r="EA63" s="166"/>
      <c r="EB63" s="166"/>
      <c r="EC63" s="166"/>
      <c r="ED63" s="166"/>
      <c r="EE63" s="166"/>
      <c r="EF63" s="166"/>
      <c r="EG63" s="166"/>
      <c r="EH63" s="166"/>
      <c r="EI63" s="166"/>
      <c r="EJ63" s="166"/>
      <c r="EK63" s="166"/>
      <c r="EL63" s="166"/>
      <c r="EM63" s="166"/>
      <c r="EN63" s="166"/>
      <c r="EO63" s="166"/>
      <c r="EP63" s="166"/>
      <c r="EQ63" s="166"/>
      <c r="ER63" s="166"/>
      <c r="ES63" s="166"/>
      <c r="ET63" s="166"/>
      <c r="EU63" s="166"/>
      <c r="EV63" s="166"/>
      <c r="EW63" s="166"/>
      <c r="EX63" s="166"/>
      <c r="EY63" s="166"/>
      <c r="EZ63" s="166"/>
      <c r="FA63" s="166"/>
      <c r="FB63" s="166"/>
      <c r="FC63" s="166"/>
      <c r="FD63" s="166"/>
      <c r="FE63" s="166"/>
      <c r="FF63" s="166"/>
      <c r="FG63" s="166"/>
      <c r="FH63" s="166"/>
      <c r="FI63" s="166"/>
      <c r="FJ63" s="166"/>
      <c r="FK63" s="166"/>
      <c r="FL63" s="166"/>
      <c r="FM63" s="166"/>
      <c r="FN63" s="166"/>
      <c r="FO63" s="166"/>
      <c r="FP63" s="166"/>
      <c r="FQ63" s="166"/>
      <c r="FR63" s="166"/>
      <c r="FS63" s="166"/>
      <c r="FT63" s="166"/>
      <c r="FU63" s="166"/>
      <c r="FV63" s="166"/>
      <c r="FW63" s="166"/>
      <c r="FX63" s="166"/>
      <c r="FY63" s="166"/>
      <c r="FZ63" s="166"/>
      <c r="GA63" s="166"/>
      <c r="GB63" s="166"/>
      <c r="GC63" s="166"/>
      <c r="GD63" s="166"/>
      <c r="GE63" s="166"/>
      <c r="GF63" s="166"/>
      <c r="GG63" s="166"/>
      <c r="GH63" s="166"/>
      <c r="GI63" s="166"/>
      <c r="GJ63" s="166"/>
      <c r="GK63" s="166"/>
      <c r="GL63" s="166"/>
      <c r="GM63" s="166"/>
      <c r="GN63" s="166"/>
      <c r="GO63" s="166"/>
      <c r="GP63" s="166"/>
      <c r="GQ63" s="166"/>
      <c r="GR63" s="166"/>
      <c r="GS63" s="166"/>
      <c r="GT63" s="166"/>
      <c r="GU63" s="166"/>
      <c r="GV63" s="166"/>
      <c r="GW63" s="166"/>
      <c r="GX63" s="166"/>
      <c r="GY63" s="166"/>
      <c r="GZ63" s="166"/>
      <c r="HA63" s="166"/>
      <c r="HB63" s="166"/>
      <c r="HC63" s="166"/>
      <c r="HD63" s="166"/>
      <c r="HE63" s="166"/>
      <c r="HF63" s="166"/>
      <c r="HG63" s="166"/>
      <c r="HH63" s="166"/>
      <c r="HI63" s="166"/>
      <c r="HJ63" s="166"/>
      <c r="HK63" s="166"/>
      <c r="HL63" s="166"/>
      <c r="HM63" s="166"/>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V63" s="166"/>
    </row>
    <row r="64" spans="1:256" s="220" customFormat="1" ht="30">
      <c r="A64" s="230"/>
      <c r="B64" s="230"/>
      <c r="C64" s="230"/>
      <c r="D64" s="230"/>
      <c r="E64" s="230"/>
      <c r="F64" s="230"/>
      <c r="G64" s="230"/>
      <c r="H64" s="230"/>
      <c r="I64" s="230"/>
      <c r="J64" s="232"/>
      <c r="K64" s="232"/>
      <c r="L64" s="230"/>
      <c r="M64" s="231"/>
      <c r="N64" s="233"/>
      <c r="O64" s="233"/>
      <c r="P64" s="234"/>
      <c r="Q64" s="234"/>
      <c r="R64" s="234"/>
      <c r="S64" s="234"/>
      <c r="T64" s="234"/>
      <c r="U64" s="234"/>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6"/>
      <c r="CI64" s="166"/>
      <c r="CJ64" s="166"/>
      <c r="CK64" s="166"/>
      <c r="CL64" s="166"/>
      <c r="CM64" s="166"/>
      <c r="CN64" s="166"/>
      <c r="CO64" s="166"/>
      <c r="CP64" s="166"/>
      <c r="CQ64" s="166"/>
      <c r="CR64" s="166"/>
      <c r="CS64" s="166"/>
      <c r="CT64" s="166"/>
      <c r="CU64" s="166"/>
      <c r="CV64" s="166"/>
      <c r="CW64" s="166"/>
      <c r="CX64" s="166"/>
      <c r="CY64" s="166"/>
      <c r="CZ64" s="166"/>
      <c r="DA64" s="166"/>
      <c r="DB64" s="166"/>
      <c r="DC64" s="166"/>
      <c r="DD64" s="166"/>
      <c r="DE64" s="166"/>
      <c r="DF64" s="166"/>
      <c r="DG64" s="166"/>
      <c r="DH64" s="166"/>
      <c r="DI64" s="166"/>
      <c r="DJ64" s="166"/>
      <c r="DK64" s="166"/>
      <c r="DL64" s="166"/>
      <c r="DM64" s="166"/>
      <c r="DN64" s="166"/>
      <c r="DO64" s="166"/>
      <c r="DP64" s="166"/>
      <c r="DQ64" s="166"/>
      <c r="DR64" s="166"/>
      <c r="DS64" s="166"/>
      <c r="DT64" s="166"/>
      <c r="DU64" s="166"/>
      <c r="DV64" s="166"/>
      <c r="DW64" s="166"/>
      <c r="DX64" s="166"/>
      <c r="DY64" s="166"/>
      <c r="DZ64" s="166"/>
      <c r="EA64" s="166"/>
      <c r="EB64" s="166"/>
      <c r="EC64" s="166"/>
      <c r="ED64" s="166"/>
      <c r="EE64" s="166"/>
      <c r="EF64" s="166"/>
      <c r="EG64" s="166"/>
      <c r="EH64" s="166"/>
      <c r="EI64" s="166"/>
      <c r="EJ64" s="166"/>
      <c r="EK64" s="166"/>
      <c r="EL64" s="166"/>
      <c r="EM64" s="166"/>
      <c r="EN64" s="166"/>
      <c r="EO64" s="166"/>
      <c r="EP64" s="166"/>
      <c r="EQ64" s="166"/>
      <c r="ER64" s="166"/>
      <c r="ES64" s="166"/>
      <c r="ET64" s="166"/>
      <c r="EU64" s="166"/>
      <c r="EV64" s="166"/>
      <c r="EW64" s="166"/>
      <c r="EX64" s="166"/>
      <c r="EY64" s="166"/>
      <c r="EZ64" s="166"/>
      <c r="FA64" s="166"/>
      <c r="FB64" s="166"/>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c r="GE64" s="166"/>
      <c r="GF64" s="166"/>
      <c r="GG64" s="166"/>
      <c r="GH64" s="166"/>
      <c r="GI64" s="166"/>
      <c r="GJ64" s="166"/>
      <c r="GK64" s="166"/>
      <c r="GL64" s="166"/>
      <c r="GM64" s="166"/>
      <c r="GN64" s="166"/>
      <c r="GO64" s="166"/>
      <c r="GP64" s="166"/>
      <c r="GQ64" s="166"/>
      <c r="GR64" s="166"/>
      <c r="GS64" s="166"/>
      <c r="GT64" s="166"/>
      <c r="GU64" s="166"/>
      <c r="GV64" s="166"/>
      <c r="GW64" s="166"/>
      <c r="GX64" s="166"/>
      <c r="GY64" s="166"/>
      <c r="GZ64" s="166"/>
      <c r="HA64" s="166"/>
      <c r="HB64" s="166"/>
      <c r="HC64" s="166"/>
      <c r="HD64" s="166"/>
      <c r="HE64" s="166"/>
      <c r="HF64" s="166"/>
      <c r="HG64" s="166"/>
      <c r="HH64" s="166"/>
      <c r="HI64" s="166"/>
      <c r="HJ64" s="166"/>
      <c r="HK64" s="166"/>
      <c r="HL64" s="166"/>
      <c r="HM64" s="166"/>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V64" s="166"/>
    </row>
    <row r="65" spans="1:256" s="220" customFormat="1" ht="30">
      <c r="A65" s="230"/>
      <c r="B65" s="230"/>
      <c r="C65" s="230"/>
      <c r="D65" s="230"/>
      <c r="E65" s="230"/>
      <c r="F65" s="230"/>
      <c r="G65" s="230"/>
      <c r="H65" s="230"/>
      <c r="I65" s="230"/>
      <c r="J65" s="232"/>
      <c r="K65" s="232"/>
      <c r="L65" s="230"/>
      <c r="M65" s="231"/>
      <c r="N65" s="233"/>
      <c r="O65" s="233"/>
      <c r="P65" s="234"/>
      <c r="Q65" s="234"/>
      <c r="R65" s="234"/>
      <c r="S65" s="234"/>
      <c r="T65" s="234"/>
      <c r="U65" s="234"/>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row>
    <row r="66" spans="1:256" s="220" customFormat="1" ht="30">
      <c r="A66" s="230"/>
      <c r="B66" s="230"/>
      <c r="C66" s="230"/>
      <c r="D66" s="230"/>
      <c r="E66" s="230"/>
      <c r="F66" s="230"/>
      <c r="G66" s="230"/>
      <c r="H66" s="230"/>
      <c r="I66" s="230"/>
      <c r="J66" s="232"/>
      <c r="K66" s="232"/>
      <c r="L66" s="230"/>
      <c r="M66" s="231"/>
      <c r="N66" s="233"/>
      <c r="O66" s="233"/>
      <c r="P66" s="234"/>
      <c r="Q66" s="234"/>
      <c r="R66" s="234"/>
      <c r="S66" s="234"/>
      <c r="T66" s="234"/>
      <c r="U66" s="234"/>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c r="DK66" s="166"/>
      <c r="DL66" s="166"/>
      <c r="DM66" s="166"/>
      <c r="DN66" s="166"/>
      <c r="DO66" s="166"/>
      <c r="DP66" s="166"/>
      <c r="DQ66" s="166"/>
      <c r="DR66" s="166"/>
      <c r="DS66" s="166"/>
      <c r="DT66" s="166"/>
      <c r="DU66" s="166"/>
      <c r="DV66" s="166"/>
      <c r="DW66" s="166"/>
      <c r="DX66" s="166"/>
      <c r="DY66" s="166"/>
      <c r="DZ66" s="166"/>
      <c r="EA66" s="166"/>
      <c r="EB66" s="166"/>
      <c r="EC66" s="166"/>
      <c r="ED66" s="166"/>
      <c r="EE66" s="166"/>
      <c r="EF66" s="166"/>
      <c r="EG66" s="166"/>
      <c r="EH66" s="166"/>
      <c r="EI66" s="166"/>
      <c r="EJ66" s="166"/>
      <c r="EK66" s="166"/>
      <c r="EL66" s="166"/>
      <c r="EM66" s="166"/>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row>
    <row r="67" spans="1:256" s="220" customFormat="1" ht="30">
      <c r="A67" s="230"/>
      <c r="B67" s="230"/>
      <c r="C67" s="230"/>
      <c r="D67" s="230"/>
      <c r="E67" s="230"/>
      <c r="F67" s="230"/>
      <c r="G67" s="230"/>
      <c r="H67" s="230"/>
      <c r="I67" s="230"/>
      <c r="J67" s="232"/>
      <c r="K67" s="232"/>
      <c r="L67" s="230"/>
      <c r="M67" s="231"/>
      <c r="N67" s="233"/>
      <c r="O67" s="233"/>
      <c r="P67" s="234"/>
      <c r="Q67" s="234"/>
      <c r="R67" s="234"/>
      <c r="S67" s="234"/>
      <c r="T67" s="234"/>
      <c r="U67" s="234"/>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166"/>
      <c r="EJ67" s="166"/>
      <c r="EK67" s="166"/>
      <c r="EL67" s="166"/>
      <c r="EM67" s="166"/>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row>
    <row r="68" spans="1:256" s="220" customFormat="1" ht="30">
      <c r="A68" s="230"/>
      <c r="B68" s="230"/>
      <c r="C68" s="230"/>
      <c r="D68" s="230"/>
      <c r="E68" s="230"/>
      <c r="F68" s="230"/>
      <c r="G68" s="230"/>
      <c r="H68" s="230"/>
      <c r="I68" s="230"/>
      <c r="J68" s="232"/>
      <c r="K68" s="235"/>
      <c r="L68" s="230"/>
      <c r="M68" s="231"/>
      <c r="N68" s="233"/>
      <c r="O68" s="233"/>
      <c r="P68" s="234"/>
      <c r="Q68" s="234"/>
      <c r="R68" s="234"/>
      <c r="S68" s="234"/>
      <c r="T68" s="234"/>
      <c r="U68" s="234"/>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166"/>
      <c r="EJ68" s="166"/>
      <c r="EK68" s="166"/>
      <c r="EL68" s="166"/>
      <c r="EM68" s="166"/>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row>
    <row r="69" spans="1:256" s="220" customFormat="1" ht="30">
      <c r="A69" s="230"/>
      <c r="B69" s="230"/>
      <c r="C69" s="230"/>
      <c r="D69" s="230"/>
      <c r="E69" s="230"/>
      <c r="F69" s="230"/>
      <c r="G69" s="230"/>
      <c r="H69" s="230"/>
      <c r="I69" s="230"/>
      <c r="J69" s="232"/>
      <c r="K69" s="232"/>
      <c r="L69" s="230"/>
      <c r="M69" s="231"/>
      <c r="N69" s="233"/>
      <c r="O69" s="233"/>
      <c r="P69" s="234"/>
      <c r="Q69" s="234"/>
      <c r="R69" s="234"/>
      <c r="S69" s="234"/>
      <c r="T69" s="234"/>
      <c r="U69" s="234"/>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c r="DS69" s="166"/>
      <c r="DT69" s="166"/>
      <c r="DU69" s="166"/>
      <c r="DV69" s="166"/>
      <c r="DW69" s="166"/>
      <c r="DX69" s="166"/>
      <c r="DY69" s="166"/>
      <c r="DZ69" s="166"/>
      <c r="EA69" s="166"/>
      <c r="EB69" s="166"/>
      <c r="EC69" s="166"/>
      <c r="ED69" s="166"/>
      <c r="EE69" s="166"/>
      <c r="EF69" s="166"/>
      <c r="EG69" s="166"/>
      <c r="EH69" s="166"/>
      <c r="EI69" s="166"/>
      <c r="EJ69" s="166"/>
      <c r="EK69" s="166"/>
      <c r="EL69" s="166"/>
      <c r="EM69" s="166"/>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row>
    <row r="70" spans="1:256" s="220" customFormat="1" ht="30">
      <c r="A70" s="230"/>
      <c r="B70" s="230"/>
      <c r="C70" s="230"/>
      <c r="D70" s="230"/>
      <c r="E70" s="230"/>
      <c r="F70" s="230"/>
      <c r="G70" s="230"/>
      <c r="H70" s="230"/>
      <c r="I70" s="230"/>
      <c r="J70" s="232"/>
      <c r="K70" s="232"/>
      <c r="L70" s="230"/>
      <c r="M70" s="231"/>
      <c r="N70" s="233"/>
      <c r="O70" s="233"/>
      <c r="P70" s="234"/>
      <c r="Q70" s="234"/>
      <c r="R70" s="234"/>
      <c r="S70" s="234"/>
      <c r="T70" s="234"/>
      <c r="U70" s="234"/>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c r="DS70" s="166"/>
      <c r="DT70" s="166"/>
      <c r="DU70" s="166"/>
      <c r="DV70" s="166"/>
      <c r="DW70" s="166"/>
      <c r="DX70" s="166"/>
      <c r="DY70" s="166"/>
      <c r="DZ70" s="166"/>
      <c r="EA70" s="166"/>
      <c r="EB70" s="166"/>
      <c r="EC70" s="166"/>
      <c r="ED70" s="166"/>
      <c r="EE70" s="166"/>
      <c r="EF70" s="166"/>
      <c r="EG70" s="166"/>
      <c r="EH70" s="166"/>
      <c r="EI70" s="166"/>
      <c r="EJ70" s="166"/>
      <c r="EK70" s="166"/>
      <c r="EL70" s="166"/>
      <c r="EM70" s="166"/>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row>
    <row r="71" spans="1:256" s="220" customFormat="1" ht="30">
      <c r="A71" s="230"/>
      <c r="B71" s="230"/>
      <c r="C71" s="230"/>
      <c r="D71" s="230"/>
      <c r="E71" s="230"/>
      <c r="F71" s="230"/>
      <c r="G71" s="230"/>
      <c r="H71" s="230"/>
      <c r="I71" s="230"/>
      <c r="J71" s="232"/>
      <c r="K71" s="232"/>
      <c r="L71" s="230"/>
      <c r="M71" s="231"/>
      <c r="N71" s="233"/>
      <c r="O71" s="233"/>
      <c r="P71" s="234"/>
      <c r="Q71" s="234"/>
      <c r="R71" s="234"/>
      <c r="S71" s="234"/>
      <c r="T71" s="234"/>
      <c r="U71" s="234"/>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166"/>
      <c r="EJ71" s="166"/>
      <c r="EK71" s="166"/>
      <c r="EL71" s="166"/>
      <c r="EM71" s="166"/>
      <c r="EN71" s="166"/>
      <c r="EO71" s="166"/>
      <c r="EP71" s="166"/>
      <c r="EQ71" s="166"/>
      <c r="ER71" s="166"/>
      <c r="ES71" s="166"/>
      <c r="ET71" s="166"/>
      <c r="EU71" s="166"/>
      <c r="EV71" s="166"/>
      <c r="EW71" s="166"/>
      <c r="EX71" s="166"/>
      <c r="EY71" s="166"/>
      <c r="EZ71" s="166"/>
      <c r="FA71" s="166"/>
      <c r="FB71" s="166"/>
      <c r="FC71" s="166"/>
      <c r="FD71" s="166"/>
      <c r="FE71" s="166"/>
      <c r="FF71" s="166"/>
      <c r="FG71" s="166"/>
      <c r="FH71" s="166"/>
      <c r="FI71" s="166"/>
      <c r="FJ71" s="166"/>
      <c r="FK71" s="166"/>
      <c r="FL71" s="166"/>
      <c r="FM71" s="166"/>
      <c r="FN71" s="166"/>
      <c r="FO71" s="166"/>
      <c r="FP71" s="166"/>
      <c r="FQ71" s="166"/>
      <c r="FR71" s="166"/>
      <c r="FS71" s="166"/>
      <c r="FT71" s="166"/>
      <c r="FU71" s="166"/>
      <c r="FV71" s="166"/>
      <c r="FW71" s="166"/>
      <c r="FX71" s="166"/>
      <c r="FY71" s="166"/>
      <c r="FZ71" s="166"/>
      <c r="GA71" s="166"/>
      <c r="GB71" s="166"/>
      <c r="GC71" s="166"/>
      <c r="GD71" s="166"/>
      <c r="GE71" s="166"/>
      <c r="GF71" s="166"/>
      <c r="GG71" s="166"/>
      <c r="GH71" s="166"/>
      <c r="GI71" s="166"/>
      <c r="GJ71" s="166"/>
      <c r="GK71" s="166"/>
      <c r="GL71" s="166"/>
      <c r="GM71" s="166"/>
      <c r="GN71" s="166"/>
      <c r="GO71" s="166"/>
      <c r="GP71" s="166"/>
      <c r="GQ71" s="166"/>
      <c r="GR71" s="166"/>
      <c r="GS71" s="166"/>
      <c r="GT71" s="166"/>
      <c r="GU71" s="166"/>
      <c r="GV71" s="166"/>
      <c r="GW71" s="166"/>
      <c r="GX71" s="166"/>
      <c r="GY71" s="166"/>
      <c r="GZ71" s="166"/>
      <c r="HA71" s="166"/>
      <c r="HB71" s="166"/>
      <c r="HC71" s="166"/>
      <c r="HD71" s="166"/>
      <c r="HE71" s="166"/>
      <c r="HF71" s="166"/>
      <c r="HG71" s="166"/>
      <c r="HH71" s="166"/>
      <c r="HI71" s="166"/>
      <c r="HJ71" s="166"/>
      <c r="HK71" s="166"/>
      <c r="HL71" s="166"/>
      <c r="HM71" s="166"/>
      <c r="HN71" s="166"/>
      <c r="HO71" s="166"/>
      <c r="HP71" s="166"/>
      <c r="HQ71" s="166"/>
      <c r="HR71" s="166"/>
      <c r="HS71" s="166"/>
      <c r="HT71" s="166"/>
      <c r="HU71" s="166"/>
      <c r="HV71" s="166"/>
      <c r="HW71" s="166"/>
      <c r="HX71" s="166"/>
      <c r="HY71" s="166"/>
      <c r="HZ71" s="166"/>
      <c r="IA71" s="166"/>
      <c r="IB71" s="166"/>
      <c r="IC71" s="166"/>
      <c r="ID71" s="166"/>
      <c r="IE71" s="166"/>
      <c r="IF71" s="166"/>
      <c r="IG71" s="166"/>
      <c r="IH71" s="166"/>
      <c r="II71" s="166"/>
      <c r="IJ71" s="166"/>
      <c r="IK71" s="166"/>
      <c r="IL71" s="166"/>
      <c r="IM71" s="166"/>
      <c r="IN71" s="166"/>
      <c r="IO71" s="166"/>
      <c r="IP71" s="166"/>
      <c r="IQ71" s="166"/>
      <c r="IR71" s="166"/>
      <c r="IS71" s="166"/>
      <c r="IT71" s="166"/>
      <c r="IU71" s="166"/>
      <c r="IV71" s="166"/>
    </row>
    <row r="72" spans="1:256" s="220" customFormat="1" ht="30">
      <c r="A72" s="230"/>
      <c r="B72" s="230"/>
      <c r="C72" s="230"/>
      <c r="D72" s="230"/>
      <c r="E72" s="230"/>
      <c r="F72" s="230"/>
      <c r="G72" s="230"/>
      <c r="H72" s="230"/>
      <c r="I72" s="230"/>
      <c r="J72" s="232"/>
      <c r="K72" s="232"/>
      <c r="L72" s="230"/>
      <c r="M72" s="231"/>
      <c r="N72" s="233"/>
      <c r="O72" s="233"/>
      <c r="P72" s="234"/>
      <c r="Q72" s="234"/>
      <c r="R72" s="234"/>
      <c r="S72" s="234"/>
      <c r="T72" s="234"/>
      <c r="U72" s="234"/>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166"/>
      <c r="EJ72" s="166"/>
      <c r="EK72" s="166"/>
      <c r="EL72" s="166"/>
      <c r="EM72" s="166"/>
      <c r="EN72" s="166"/>
      <c r="EO72" s="166"/>
      <c r="EP72" s="166"/>
      <c r="EQ72" s="166"/>
      <c r="ER72" s="166"/>
      <c r="ES72" s="166"/>
      <c r="ET72" s="166"/>
      <c r="EU72" s="166"/>
      <c r="EV72" s="166"/>
      <c r="EW72" s="166"/>
      <c r="EX72" s="166"/>
      <c r="EY72" s="166"/>
      <c r="EZ72" s="166"/>
      <c r="FA72" s="166"/>
      <c r="FB72" s="166"/>
      <c r="FC72" s="166"/>
      <c r="FD72" s="166"/>
      <c r="FE72" s="166"/>
      <c r="FF72" s="166"/>
      <c r="FG72" s="166"/>
      <c r="FH72" s="166"/>
      <c r="FI72" s="166"/>
      <c r="FJ72" s="166"/>
      <c r="FK72" s="166"/>
      <c r="FL72" s="166"/>
      <c r="FM72" s="166"/>
      <c r="FN72" s="166"/>
      <c r="FO72" s="166"/>
      <c r="FP72" s="166"/>
      <c r="FQ72" s="166"/>
      <c r="FR72" s="166"/>
      <c r="FS72" s="166"/>
      <c r="FT72" s="166"/>
      <c r="FU72" s="166"/>
      <c r="FV72" s="166"/>
      <c r="FW72" s="166"/>
      <c r="FX72" s="166"/>
      <c r="FY72" s="166"/>
      <c r="FZ72" s="166"/>
      <c r="GA72" s="166"/>
      <c r="GB72" s="166"/>
      <c r="GC72" s="166"/>
      <c r="GD72" s="166"/>
      <c r="GE72" s="166"/>
      <c r="GF72" s="166"/>
      <c r="GG72" s="166"/>
      <c r="GH72" s="166"/>
      <c r="GI72" s="166"/>
      <c r="GJ72" s="166"/>
      <c r="GK72" s="166"/>
      <c r="GL72" s="166"/>
      <c r="GM72" s="166"/>
      <c r="GN72" s="166"/>
      <c r="GO72" s="166"/>
      <c r="GP72" s="166"/>
      <c r="GQ72" s="166"/>
      <c r="GR72" s="166"/>
      <c r="GS72" s="166"/>
      <c r="GT72" s="166"/>
      <c r="GU72" s="166"/>
      <c r="GV72" s="166"/>
      <c r="GW72" s="166"/>
      <c r="GX72" s="166"/>
      <c r="GY72" s="166"/>
      <c r="GZ72" s="166"/>
      <c r="HA72" s="166"/>
      <c r="HB72" s="166"/>
      <c r="HC72" s="166"/>
      <c r="HD72" s="166"/>
      <c r="HE72" s="166"/>
      <c r="HF72" s="166"/>
      <c r="HG72" s="166"/>
      <c r="HH72" s="166"/>
      <c r="HI72" s="166"/>
      <c r="HJ72" s="166"/>
      <c r="HK72" s="166"/>
      <c r="HL72" s="166"/>
      <c r="HM72" s="166"/>
      <c r="HN72" s="166"/>
      <c r="HO72" s="166"/>
      <c r="HP72" s="166"/>
      <c r="HQ72" s="166"/>
      <c r="HR72" s="166"/>
      <c r="HS72" s="166"/>
      <c r="HT72" s="166"/>
      <c r="HU72" s="166"/>
      <c r="HV72" s="166"/>
      <c r="HW72" s="166"/>
      <c r="HX72" s="166"/>
      <c r="HY72" s="166"/>
      <c r="HZ72" s="166"/>
      <c r="IA72" s="166"/>
      <c r="IB72" s="166"/>
      <c r="IC72" s="166"/>
      <c r="ID72" s="166"/>
      <c r="IE72" s="166"/>
      <c r="IF72" s="166"/>
      <c r="IG72" s="166"/>
      <c r="IH72" s="166"/>
      <c r="II72" s="166"/>
      <c r="IJ72" s="166"/>
      <c r="IK72" s="166"/>
      <c r="IL72" s="166"/>
      <c r="IM72" s="166"/>
      <c r="IN72" s="166"/>
      <c r="IO72" s="166"/>
      <c r="IP72" s="166"/>
      <c r="IQ72" s="166"/>
      <c r="IR72" s="166"/>
      <c r="IS72" s="166"/>
      <c r="IT72" s="166"/>
      <c r="IU72" s="166"/>
      <c r="IV72" s="166"/>
    </row>
    <row r="73" spans="1:256" s="220" customFormat="1" ht="30">
      <c r="A73" s="230"/>
      <c r="B73" s="230"/>
      <c r="C73" s="230"/>
      <c r="D73" s="230"/>
      <c r="E73" s="230"/>
      <c r="F73" s="230"/>
      <c r="G73" s="230"/>
      <c r="H73" s="230"/>
      <c r="I73" s="230"/>
      <c r="J73" s="232"/>
      <c r="K73" s="232"/>
      <c r="L73" s="230"/>
      <c r="M73" s="231"/>
      <c r="N73" s="233"/>
      <c r="O73" s="233"/>
      <c r="P73" s="234"/>
      <c r="Q73" s="234"/>
      <c r="R73" s="234"/>
      <c r="S73" s="234"/>
      <c r="T73" s="234"/>
      <c r="U73" s="234"/>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c r="DS73" s="166"/>
      <c r="DT73" s="166"/>
      <c r="DU73" s="166"/>
      <c r="DV73" s="166"/>
      <c r="DW73" s="166"/>
      <c r="DX73" s="166"/>
      <c r="DY73" s="166"/>
      <c r="DZ73" s="166"/>
      <c r="EA73" s="166"/>
      <c r="EB73" s="166"/>
      <c r="EC73" s="166"/>
      <c r="ED73" s="166"/>
      <c r="EE73" s="166"/>
      <c r="EF73" s="166"/>
      <c r="EG73" s="166"/>
      <c r="EH73" s="166"/>
      <c r="EI73" s="166"/>
      <c r="EJ73" s="166"/>
      <c r="EK73" s="166"/>
      <c r="EL73" s="166"/>
      <c r="EM73" s="166"/>
      <c r="EN73" s="166"/>
      <c r="EO73" s="166"/>
      <c r="EP73" s="166"/>
      <c r="EQ73" s="166"/>
      <c r="ER73" s="166"/>
      <c r="ES73" s="166"/>
      <c r="ET73" s="166"/>
      <c r="EU73" s="166"/>
      <c r="EV73" s="166"/>
      <c r="EW73" s="166"/>
      <c r="EX73" s="166"/>
      <c r="EY73" s="166"/>
      <c r="EZ73" s="166"/>
      <c r="FA73" s="166"/>
      <c r="FB73" s="166"/>
      <c r="FC73" s="166"/>
      <c r="FD73" s="166"/>
      <c r="FE73" s="166"/>
      <c r="FF73" s="166"/>
      <c r="FG73" s="166"/>
      <c r="FH73" s="166"/>
      <c r="FI73" s="166"/>
      <c r="FJ73" s="166"/>
      <c r="FK73" s="166"/>
      <c r="FL73" s="166"/>
      <c r="FM73" s="166"/>
      <c r="FN73" s="166"/>
      <c r="FO73" s="166"/>
      <c r="FP73" s="166"/>
      <c r="FQ73" s="166"/>
      <c r="FR73" s="166"/>
      <c r="FS73" s="166"/>
      <c r="FT73" s="166"/>
      <c r="FU73" s="166"/>
      <c r="FV73" s="166"/>
      <c r="FW73" s="166"/>
      <c r="FX73" s="166"/>
      <c r="FY73" s="166"/>
      <c r="FZ73" s="166"/>
      <c r="GA73" s="166"/>
      <c r="GB73" s="166"/>
      <c r="GC73" s="166"/>
      <c r="GD73" s="166"/>
      <c r="GE73" s="166"/>
      <c r="GF73" s="166"/>
      <c r="GG73" s="166"/>
      <c r="GH73" s="166"/>
      <c r="GI73" s="166"/>
      <c r="GJ73" s="166"/>
      <c r="GK73" s="166"/>
      <c r="GL73" s="166"/>
      <c r="GM73" s="166"/>
      <c r="GN73" s="166"/>
      <c r="GO73" s="166"/>
      <c r="GP73" s="166"/>
      <c r="GQ73" s="166"/>
      <c r="GR73" s="166"/>
      <c r="GS73" s="166"/>
      <c r="GT73" s="166"/>
      <c r="GU73" s="166"/>
      <c r="GV73" s="166"/>
      <c r="GW73" s="166"/>
      <c r="GX73" s="166"/>
      <c r="GY73" s="166"/>
      <c r="GZ73" s="166"/>
      <c r="HA73" s="166"/>
      <c r="HB73" s="166"/>
      <c r="HC73" s="166"/>
      <c r="HD73" s="166"/>
      <c r="HE73" s="166"/>
      <c r="HF73" s="166"/>
      <c r="HG73" s="166"/>
      <c r="HH73" s="166"/>
      <c r="HI73" s="166"/>
      <c r="HJ73" s="166"/>
      <c r="HK73" s="166"/>
      <c r="HL73" s="166"/>
      <c r="HM73" s="166"/>
      <c r="HN73" s="166"/>
      <c r="HO73" s="166"/>
      <c r="HP73" s="166"/>
      <c r="HQ73" s="166"/>
      <c r="HR73" s="166"/>
      <c r="HS73" s="166"/>
      <c r="HT73" s="166"/>
      <c r="HU73" s="166"/>
      <c r="HV73" s="166"/>
      <c r="HW73" s="166"/>
      <c r="HX73" s="166"/>
      <c r="HY73" s="166"/>
      <c r="HZ73" s="166"/>
      <c r="IA73" s="166"/>
      <c r="IB73" s="166"/>
      <c r="IC73" s="166"/>
      <c r="ID73" s="166"/>
      <c r="IE73" s="166"/>
      <c r="IF73" s="166"/>
      <c r="IG73" s="166"/>
      <c r="IH73" s="166"/>
      <c r="II73" s="166"/>
      <c r="IJ73" s="166"/>
      <c r="IK73" s="166"/>
      <c r="IL73" s="166"/>
      <c r="IM73" s="166"/>
      <c r="IN73" s="166"/>
      <c r="IO73" s="166"/>
      <c r="IP73" s="166"/>
      <c r="IQ73" s="166"/>
      <c r="IR73" s="166"/>
      <c r="IS73" s="166"/>
      <c r="IT73" s="166"/>
      <c r="IU73" s="166"/>
      <c r="IV73" s="166"/>
    </row>
    <row r="74" spans="1:256" s="220" customFormat="1" ht="30">
      <c r="A74" s="230"/>
      <c r="B74" s="230"/>
      <c r="C74" s="230"/>
      <c r="D74" s="230"/>
      <c r="E74" s="230"/>
      <c r="F74" s="230"/>
      <c r="G74" s="230"/>
      <c r="H74" s="230"/>
      <c r="I74" s="230"/>
      <c r="J74" s="232"/>
      <c r="K74" s="232"/>
      <c r="L74" s="230"/>
      <c r="M74" s="231"/>
      <c r="N74" s="233"/>
      <c r="O74" s="233"/>
      <c r="P74" s="234"/>
      <c r="Q74" s="234"/>
      <c r="R74" s="234"/>
      <c r="S74" s="234"/>
      <c r="T74" s="234"/>
      <c r="U74" s="234"/>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c r="DS74" s="166"/>
      <c r="DT74" s="166"/>
      <c r="DU74" s="166"/>
      <c r="DV74" s="166"/>
      <c r="DW74" s="166"/>
      <c r="DX74" s="166"/>
      <c r="DY74" s="166"/>
      <c r="DZ74" s="166"/>
      <c r="EA74" s="166"/>
      <c r="EB74" s="166"/>
      <c r="EC74" s="166"/>
      <c r="ED74" s="166"/>
      <c r="EE74" s="166"/>
      <c r="EF74" s="166"/>
      <c r="EG74" s="166"/>
      <c r="EH74" s="166"/>
      <c r="EI74" s="166"/>
      <c r="EJ74" s="166"/>
      <c r="EK74" s="166"/>
      <c r="EL74" s="166"/>
      <c r="EM74" s="166"/>
      <c r="EN74" s="166"/>
      <c r="EO74" s="166"/>
      <c r="EP74" s="166"/>
      <c r="EQ74" s="166"/>
      <c r="ER74" s="166"/>
      <c r="ES74" s="166"/>
      <c r="ET74" s="166"/>
      <c r="EU74" s="166"/>
      <c r="EV74" s="166"/>
      <c r="EW74" s="166"/>
      <c r="EX74" s="166"/>
      <c r="EY74" s="166"/>
      <c r="EZ74" s="166"/>
      <c r="FA74" s="166"/>
      <c r="FB74" s="166"/>
      <c r="FC74" s="166"/>
      <c r="FD74" s="166"/>
      <c r="FE74" s="166"/>
      <c r="FF74" s="166"/>
      <c r="FG74" s="166"/>
      <c r="FH74" s="166"/>
      <c r="FI74" s="166"/>
      <c r="FJ74" s="166"/>
      <c r="FK74" s="166"/>
      <c r="FL74" s="166"/>
      <c r="FM74" s="166"/>
      <c r="FN74" s="166"/>
      <c r="FO74" s="166"/>
      <c r="FP74" s="166"/>
      <c r="FQ74" s="166"/>
      <c r="FR74" s="166"/>
      <c r="FS74" s="166"/>
      <c r="FT74" s="166"/>
      <c r="FU74" s="166"/>
      <c r="FV74" s="166"/>
      <c r="FW74" s="166"/>
      <c r="FX74" s="166"/>
      <c r="FY74" s="166"/>
      <c r="FZ74" s="166"/>
      <c r="GA74" s="166"/>
      <c r="GB74" s="166"/>
      <c r="GC74" s="166"/>
      <c r="GD74" s="166"/>
      <c r="GE74" s="166"/>
      <c r="GF74" s="166"/>
      <c r="GG74" s="166"/>
      <c r="GH74" s="166"/>
      <c r="GI74" s="166"/>
      <c r="GJ74" s="166"/>
      <c r="GK74" s="166"/>
      <c r="GL74" s="166"/>
      <c r="GM74" s="166"/>
      <c r="GN74" s="166"/>
      <c r="GO74" s="166"/>
      <c r="GP74" s="166"/>
      <c r="GQ74" s="166"/>
      <c r="GR74" s="166"/>
      <c r="GS74" s="166"/>
      <c r="GT74" s="166"/>
      <c r="GU74" s="166"/>
      <c r="GV74" s="166"/>
      <c r="GW74" s="166"/>
      <c r="GX74" s="166"/>
      <c r="GY74" s="166"/>
      <c r="GZ74" s="166"/>
      <c r="HA74" s="166"/>
      <c r="HB74" s="166"/>
      <c r="HC74" s="166"/>
      <c r="HD74" s="166"/>
      <c r="HE74" s="166"/>
      <c r="HF74" s="166"/>
      <c r="HG74" s="166"/>
      <c r="HH74" s="166"/>
      <c r="HI74" s="166"/>
      <c r="HJ74" s="166"/>
      <c r="HK74" s="166"/>
      <c r="HL74" s="166"/>
      <c r="HM74" s="166"/>
      <c r="HN74" s="166"/>
      <c r="HO74" s="166"/>
      <c r="HP74" s="166"/>
      <c r="HQ74" s="166"/>
      <c r="HR74" s="166"/>
      <c r="HS74" s="166"/>
      <c r="HT74" s="166"/>
      <c r="HU74" s="166"/>
      <c r="HV74" s="166"/>
      <c r="HW74" s="166"/>
      <c r="HX74" s="166"/>
      <c r="HY74" s="166"/>
      <c r="HZ74" s="166"/>
      <c r="IA74" s="166"/>
      <c r="IB74" s="166"/>
      <c r="IC74" s="166"/>
      <c r="ID74" s="166"/>
      <c r="IE74" s="166"/>
      <c r="IF74" s="166"/>
      <c r="IG74" s="166"/>
      <c r="IH74" s="166"/>
      <c r="II74" s="166"/>
      <c r="IJ74" s="166"/>
      <c r="IK74" s="166"/>
      <c r="IL74" s="166"/>
      <c r="IM74" s="166"/>
      <c r="IN74" s="166"/>
      <c r="IO74" s="166"/>
      <c r="IP74" s="166"/>
      <c r="IQ74" s="166"/>
      <c r="IR74" s="166"/>
      <c r="IS74" s="166"/>
      <c r="IT74" s="166"/>
      <c r="IU74" s="166"/>
      <c r="IV74" s="166"/>
    </row>
    <row r="75" spans="1:256" s="220" customFormat="1" ht="30">
      <c r="A75" s="230"/>
      <c r="B75" s="230"/>
      <c r="C75" s="230"/>
      <c r="D75" s="230"/>
      <c r="E75" s="230"/>
      <c r="F75" s="230"/>
      <c r="G75" s="230"/>
      <c r="H75" s="230"/>
      <c r="I75" s="230"/>
      <c r="J75" s="232"/>
      <c r="K75" s="232"/>
      <c r="L75" s="230"/>
      <c r="M75" s="231"/>
      <c r="N75" s="233"/>
      <c r="O75" s="233"/>
      <c r="P75" s="234"/>
      <c r="Q75" s="234"/>
      <c r="R75" s="234"/>
      <c r="S75" s="234"/>
      <c r="T75" s="234"/>
      <c r="U75" s="234"/>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c r="EG75" s="166"/>
      <c r="EH75" s="166"/>
      <c r="EI75" s="166"/>
      <c r="EJ75" s="166"/>
      <c r="EK75" s="166"/>
      <c r="EL75" s="166"/>
      <c r="EM75" s="166"/>
      <c r="EN75" s="166"/>
      <c r="EO75" s="166"/>
      <c r="EP75" s="166"/>
      <c r="EQ75" s="166"/>
      <c r="ER75" s="166"/>
      <c r="ES75" s="166"/>
      <c r="ET75" s="166"/>
      <c r="EU75" s="166"/>
      <c r="EV75" s="166"/>
      <c r="EW75" s="166"/>
      <c r="EX75" s="166"/>
      <c r="EY75" s="166"/>
      <c r="EZ75" s="166"/>
      <c r="FA75" s="166"/>
      <c r="FB75" s="166"/>
      <c r="FC75" s="166"/>
      <c r="FD75" s="166"/>
      <c r="FE75" s="166"/>
      <c r="FF75" s="166"/>
      <c r="FG75" s="166"/>
      <c r="FH75" s="166"/>
      <c r="FI75" s="166"/>
      <c r="FJ75" s="166"/>
      <c r="FK75" s="166"/>
      <c r="FL75" s="166"/>
      <c r="FM75" s="166"/>
      <c r="FN75" s="166"/>
      <c r="FO75" s="166"/>
      <c r="FP75" s="166"/>
      <c r="FQ75" s="166"/>
      <c r="FR75" s="166"/>
      <c r="FS75" s="166"/>
      <c r="FT75" s="166"/>
      <c r="FU75" s="166"/>
      <c r="FV75" s="166"/>
      <c r="FW75" s="166"/>
      <c r="FX75" s="166"/>
      <c r="FY75" s="166"/>
      <c r="FZ75" s="166"/>
      <c r="GA75" s="166"/>
      <c r="GB75" s="166"/>
      <c r="GC75" s="166"/>
      <c r="GD75" s="166"/>
      <c r="GE75" s="166"/>
      <c r="GF75" s="166"/>
      <c r="GG75" s="166"/>
      <c r="GH75" s="166"/>
      <c r="GI75" s="166"/>
      <c r="GJ75" s="166"/>
      <c r="GK75" s="166"/>
      <c r="GL75" s="166"/>
      <c r="GM75" s="166"/>
      <c r="GN75" s="166"/>
      <c r="GO75" s="166"/>
      <c r="GP75" s="166"/>
      <c r="GQ75" s="166"/>
      <c r="GR75" s="166"/>
      <c r="GS75" s="166"/>
      <c r="GT75" s="166"/>
      <c r="GU75" s="166"/>
      <c r="GV75" s="166"/>
      <c r="GW75" s="166"/>
      <c r="GX75" s="166"/>
      <c r="GY75" s="166"/>
      <c r="GZ75" s="166"/>
      <c r="HA75" s="166"/>
      <c r="HB75" s="166"/>
      <c r="HC75" s="166"/>
      <c r="HD75" s="166"/>
      <c r="HE75" s="166"/>
      <c r="HF75" s="166"/>
      <c r="HG75" s="166"/>
      <c r="HH75" s="166"/>
      <c r="HI75" s="166"/>
      <c r="HJ75" s="166"/>
      <c r="HK75" s="166"/>
      <c r="HL75" s="166"/>
      <c r="HM75" s="166"/>
      <c r="HN75" s="166"/>
      <c r="HO75" s="166"/>
      <c r="HP75" s="166"/>
      <c r="HQ75" s="166"/>
      <c r="HR75" s="166"/>
      <c r="HS75" s="166"/>
      <c r="HT75" s="166"/>
      <c r="HU75" s="166"/>
      <c r="HV75" s="166"/>
      <c r="HW75" s="166"/>
      <c r="HX75" s="166"/>
      <c r="HY75" s="166"/>
      <c r="HZ75" s="166"/>
      <c r="IA75" s="166"/>
      <c r="IB75" s="166"/>
      <c r="IC75" s="166"/>
      <c r="ID75" s="166"/>
      <c r="IE75" s="166"/>
      <c r="IF75" s="166"/>
      <c r="IG75" s="166"/>
      <c r="IH75" s="166"/>
      <c r="II75" s="166"/>
      <c r="IJ75" s="166"/>
      <c r="IK75" s="166"/>
      <c r="IL75" s="166"/>
      <c r="IM75" s="166"/>
      <c r="IN75" s="166"/>
      <c r="IO75" s="166"/>
      <c r="IP75" s="166"/>
      <c r="IQ75" s="166"/>
      <c r="IR75" s="166"/>
      <c r="IS75" s="166"/>
      <c r="IT75" s="166"/>
      <c r="IU75" s="166"/>
      <c r="IV75" s="166"/>
    </row>
    <row r="76" spans="1:256" s="220" customFormat="1" ht="30">
      <c r="A76" s="230"/>
      <c r="B76" s="230"/>
      <c r="C76" s="230"/>
      <c r="D76" s="230"/>
      <c r="E76" s="230"/>
      <c r="F76" s="230"/>
      <c r="G76" s="230"/>
      <c r="H76" s="230"/>
      <c r="I76" s="230"/>
      <c r="J76" s="232"/>
      <c r="K76" s="232"/>
      <c r="L76" s="230"/>
      <c r="M76" s="231"/>
      <c r="N76" s="233"/>
      <c r="O76" s="233"/>
      <c r="P76" s="234"/>
      <c r="Q76" s="234"/>
      <c r="R76" s="234"/>
      <c r="S76" s="234"/>
      <c r="T76" s="234"/>
      <c r="U76" s="234"/>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row>
    <row r="77" spans="1:256" s="220" customFormat="1" ht="30">
      <c r="A77" s="230"/>
      <c r="B77" s="230"/>
      <c r="C77" s="230"/>
      <c r="D77" s="230"/>
      <c r="E77" s="230"/>
      <c r="F77" s="230"/>
      <c r="G77" s="230"/>
      <c r="H77" s="230"/>
      <c r="I77" s="230"/>
      <c r="J77" s="232"/>
      <c r="K77" s="232"/>
      <c r="L77" s="230"/>
      <c r="M77" s="231"/>
      <c r="N77" s="233"/>
      <c r="O77" s="233"/>
      <c r="P77" s="234"/>
      <c r="Q77" s="234"/>
      <c r="R77" s="234"/>
      <c r="S77" s="234"/>
      <c r="T77" s="234"/>
      <c r="U77" s="234"/>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c r="DS77" s="166"/>
      <c r="DT77" s="166"/>
      <c r="DU77" s="166"/>
      <c r="DV77" s="166"/>
      <c r="DW77" s="166"/>
      <c r="DX77" s="166"/>
      <c r="DY77" s="166"/>
      <c r="DZ77" s="166"/>
      <c r="EA77" s="166"/>
      <c r="EB77" s="166"/>
      <c r="EC77" s="166"/>
      <c r="ED77" s="166"/>
      <c r="EE77" s="166"/>
      <c r="EF77" s="166"/>
      <c r="EG77" s="166"/>
      <c r="EH77" s="166"/>
      <c r="EI77" s="166"/>
      <c r="EJ77" s="166"/>
      <c r="EK77" s="166"/>
      <c r="EL77" s="166"/>
      <c r="EM77" s="166"/>
      <c r="EN77" s="166"/>
      <c r="EO77" s="166"/>
      <c r="EP77" s="166"/>
      <c r="EQ77" s="166"/>
      <c r="ER77" s="166"/>
      <c r="ES77" s="166"/>
      <c r="ET77" s="166"/>
      <c r="EU77" s="166"/>
      <c r="EV77" s="166"/>
      <c r="EW77" s="166"/>
      <c r="EX77" s="166"/>
      <c r="EY77" s="166"/>
      <c r="EZ77" s="166"/>
      <c r="FA77" s="166"/>
      <c r="FB77" s="166"/>
      <c r="FC77" s="166"/>
      <c r="FD77" s="166"/>
      <c r="FE77" s="166"/>
      <c r="FF77" s="166"/>
      <c r="FG77" s="166"/>
      <c r="FH77" s="166"/>
      <c r="FI77" s="166"/>
      <c r="FJ77" s="166"/>
      <c r="FK77" s="166"/>
      <c r="FL77" s="166"/>
      <c r="FM77" s="166"/>
      <c r="FN77" s="166"/>
      <c r="FO77" s="166"/>
      <c r="FP77" s="166"/>
      <c r="FQ77" s="166"/>
      <c r="FR77" s="166"/>
      <c r="FS77" s="166"/>
      <c r="FT77" s="166"/>
      <c r="FU77" s="166"/>
      <c r="FV77" s="166"/>
      <c r="FW77" s="166"/>
      <c r="FX77" s="166"/>
      <c r="FY77" s="166"/>
      <c r="FZ77" s="166"/>
      <c r="GA77" s="166"/>
      <c r="GB77" s="166"/>
      <c r="GC77" s="166"/>
      <c r="GD77" s="166"/>
      <c r="GE77" s="166"/>
      <c r="GF77" s="166"/>
      <c r="GG77" s="166"/>
      <c r="GH77" s="166"/>
      <c r="GI77" s="166"/>
      <c r="GJ77" s="166"/>
      <c r="GK77" s="166"/>
      <c r="GL77" s="166"/>
      <c r="GM77" s="166"/>
      <c r="GN77" s="166"/>
      <c r="GO77" s="166"/>
      <c r="GP77" s="166"/>
      <c r="GQ77" s="166"/>
      <c r="GR77" s="166"/>
      <c r="GS77" s="166"/>
      <c r="GT77" s="166"/>
      <c r="GU77" s="166"/>
      <c r="GV77" s="166"/>
      <c r="GW77" s="166"/>
      <c r="GX77" s="166"/>
      <c r="GY77" s="166"/>
      <c r="GZ77" s="166"/>
      <c r="HA77" s="166"/>
      <c r="HB77" s="166"/>
      <c r="HC77" s="166"/>
      <c r="HD77" s="166"/>
      <c r="HE77" s="166"/>
      <c r="HF77" s="166"/>
      <c r="HG77" s="166"/>
      <c r="HH77" s="166"/>
      <c r="HI77" s="166"/>
      <c r="HJ77" s="166"/>
      <c r="HK77" s="166"/>
      <c r="HL77" s="166"/>
      <c r="HM77" s="166"/>
      <c r="HN77" s="166"/>
      <c r="HO77" s="166"/>
      <c r="HP77" s="166"/>
      <c r="HQ77" s="166"/>
      <c r="HR77" s="166"/>
      <c r="HS77" s="166"/>
      <c r="HT77" s="166"/>
      <c r="HU77" s="166"/>
      <c r="HV77" s="166"/>
      <c r="HW77" s="166"/>
      <c r="HX77" s="166"/>
      <c r="HY77" s="166"/>
      <c r="HZ77" s="166"/>
      <c r="IA77" s="166"/>
      <c r="IB77" s="166"/>
      <c r="IC77" s="166"/>
      <c r="ID77" s="166"/>
      <c r="IE77" s="166"/>
      <c r="IF77" s="166"/>
      <c r="IG77" s="166"/>
      <c r="IH77" s="166"/>
      <c r="II77" s="166"/>
      <c r="IJ77" s="166"/>
      <c r="IK77" s="166"/>
      <c r="IL77" s="166"/>
      <c r="IM77" s="166"/>
      <c r="IN77" s="166"/>
      <c r="IO77" s="166"/>
      <c r="IP77" s="166"/>
      <c r="IQ77" s="166"/>
      <c r="IR77" s="166"/>
      <c r="IS77" s="166"/>
      <c r="IT77" s="166"/>
      <c r="IU77" s="166"/>
      <c r="IV77" s="166"/>
    </row>
    <row r="78" spans="1:256" s="220" customFormat="1" ht="30">
      <c r="A78" s="230"/>
      <c r="B78" s="230"/>
      <c r="C78" s="230"/>
      <c r="D78" s="230"/>
      <c r="E78" s="230"/>
      <c r="F78" s="230"/>
      <c r="G78" s="230"/>
      <c r="H78" s="230"/>
      <c r="I78" s="230"/>
      <c r="J78" s="232"/>
      <c r="K78" s="232"/>
      <c r="L78" s="230"/>
      <c r="M78" s="231"/>
      <c r="N78" s="233"/>
      <c r="O78" s="233"/>
      <c r="P78" s="234"/>
      <c r="Q78" s="234"/>
      <c r="R78" s="234"/>
      <c r="S78" s="234"/>
      <c r="T78" s="234"/>
      <c r="U78" s="234"/>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c r="EW78" s="166"/>
      <c r="EX78" s="166"/>
      <c r="EY78" s="166"/>
      <c r="EZ78" s="166"/>
      <c r="FA78" s="166"/>
      <c r="FB78" s="166"/>
      <c r="FC78" s="166"/>
      <c r="FD78" s="166"/>
      <c r="FE78" s="166"/>
      <c r="FF78" s="166"/>
      <c r="FG78" s="166"/>
      <c r="FH78" s="166"/>
      <c r="FI78" s="166"/>
      <c r="FJ78" s="166"/>
      <c r="FK78" s="166"/>
      <c r="FL78" s="166"/>
      <c r="FM78" s="166"/>
      <c r="FN78" s="166"/>
      <c r="FO78" s="166"/>
      <c r="FP78" s="166"/>
      <c r="FQ78" s="166"/>
      <c r="FR78" s="166"/>
      <c r="FS78" s="166"/>
      <c r="FT78" s="166"/>
      <c r="FU78" s="166"/>
      <c r="FV78" s="166"/>
      <c r="FW78" s="166"/>
      <c r="FX78" s="166"/>
      <c r="FY78" s="166"/>
      <c r="FZ78" s="166"/>
      <c r="GA78" s="166"/>
      <c r="GB78" s="166"/>
      <c r="GC78" s="166"/>
      <c r="GD78" s="166"/>
      <c r="GE78" s="166"/>
      <c r="GF78" s="166"/>
      <c r="GG78" s="166"/>
      <c r="GH78" s="166"/>
      <c r="GI78" s="166"/>
      <c r="GJ78" s="166"/>
      <c r="GK78" s="166"/>
      <c r="GL78" s="166"/>
      <c r="GM78" s="166"/>
      <c r="GN78" s="166"/>
      <c r="GO78" s="166"/>
      <c r="GP78" s="166"/>
      <c r="GQ78" s="166"/>
      <c r="GR78" s="166"/>
      <c r="GS78" s="166"/>
      <c r="GT78" s="166"/>
      <c r="GU78" s="166"/>
      <c r="GV78" s="166"/>
      <c r="GW78" s="166"/>
      <c r="GX78" s="166"/>
      <c r="GY78" s="166"/>
      <c r="GZ78" s="166"/>
      <c r="HA78" s="166"/>
      <c r="HB78" s="166"/>
      <c r="HC78" s="166"/>
      <c r="HD78" s="166"/>
      <c r="HE78" s="166"/>
      <c r="HF78" s="166"/>
      <c r="HG78" s="166"/>
      <c r="HH78" s="166"/>
      <c r="HI78" s="166"/>
      <c r="HJ78" s="166"/>
      <c r="HK78" s="166"/>
      <c r="HL78" s="166"/>
      <c r="HM78" s="166"/>
      <c r="HN78" s="166"/>
      <c r="HO78" s="166"/>
      <c r="HP78" s="166"/>
      <c r="HQ78" s="166"/>
      <c r="HR78" s="166"/>
      <c r="HS78" s="166"/>
      <c r="HT78" s="166"/>
      <c r="HU78" s="166"/>
      <c r="HV78" s="166"/>
      <c r="HW78" s="166"/>
      <c r="HX78" s="166"/>
      <c r="HY78" s="166"/>
      <c r="HZ78" s="166"/>
      <c r="IA78" s="166"/>
      <c r="IB78" s="166"/>
      <c r="IC78" s="166"/>
      <c r="ID78" s="166"/>
      <c r="IE78" s="166"/>
      <c r="IF78" s="166"/>
      <c r="IG78" s="166"/>
      <c r="IH78" s="166"/>
      <c r="II78" s="166"/>
      <c r="IJ78" s="166"/>
      <c r="IK78" s="166"/>
      <c r="IL78" s="166"/>
      <c r="IM78" s="166"/>
      <c r="IN78" s="166"/>
      <c r="IO78" s="166"/>
      <c r="IP78" s="166"/>
      <c r="IQ78" s="166"/>
      <c r="IR78" s="166"/>
      <c r="IS78" s="166"/>
      <c r="IT78" s="166"/>
      <c r="IU78" s="166"/>
      <c r="IV78" s="166"/>
    </row>
    <row r="79" spans="1:256" s="220" customFormat="1" ht="30">
      <c r="A79" s="230"/>
      <c r="B79" s="230"/>
      <c r="C79" s="230"/>
      <c r="D79" s="230"/>
      <c r="E79" s="230"/>
      <c r="F79" s="230"/>
      <c r="G79" s="230"/>
      <c r="H79" s="230"/>
      <c r="I79" s="230"/>
      <c r="J79" s="232"/>
      <c r="K79" s="232"/>
      <c r="L79" s="230"/>
      <c r="M79" s="231"/>
      <c r="N79" s="233"/>
      <c r="O79" s="233"/>
      <c r="P79" s="234"/>
      <c r="Q79" s="234"/>
      <c r="R79" s="234"/>
      <c r="S79" s="234"/>
      <c r="T79" s="234"/>
      <c r="U79" s="234"/>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c r="EW79" s="166"/>
      <c r="EX79" s="166"/>
      <c r="EY79" s="166"/>
      <c r="EZ79" s="166"/>
      <c r="FA79" s="166"/>
      <c r="FB79" s="166"/>
      <c r="FC79" s="166"/>
      <c r="FD79" s="166"/>
      <c r="FE79" s="166"/>
      <c r="FF79" s="166"/>
      <c r="FG79" s="166"/>
      <c r="FH79" s="166"/>
      <c r="FI79" s="166"/>
      <c r="FJ79" s="166"/>
      <c r="FK79" s="166"/>
      <c r="FL79" s="166"/>
      <c r="FM79" s="166"/>
      <c r="FN79" s="166"/>
      <c r="FO79" s="166"/>
      <c r="FP79" s="166"/>
      <c r="FQ79" s="166"/>
      <c r="FR79" s="166"/>
      <c r="FS79" s="166"/>
      <c r="FT79" s="166"/>
      <c r="FU79" s="166"/>
      <c r="FV79" s="166"/>
      <c r="FW79" s="166"/>
      <c r="FX79" s="166"/>
      <c r="FY79" s="166"/>
      <c r="FZ79" s="166"/>
      <c r="GA79" s="166"/>
      <c r="GB79" s="166"/>
      <c r="GC79" s="166"/>
      <c r="GD79" s="166"/>
      <c r="GE79" s="166"/>
      <c r="GF79" s="166"/>
      <c r="GG79" s="166"/>
      <c r="GH79" s="166"/>
      <c r="GI79" s="166"/>
      <c r="GJ79" s="166"/>
      <c r="GK79" s="166"/>
      <c r="GL79" s="166"/>
      <c r="GM79" s="166"/>
      <c r="GN79" s="166"/>
      <c r="GO79" s="166"/>
      <c r="GP79" s="166"/>
      <c r="GQ79" s="166"/>
      <c r="GR79" s="166"/>
      <c r="GS79" s="166"/>
      <c r="GT79" s="166"/>
      <c r="GU79" s="166"/>
      <c r="GV79" s="166"/>
      <c r="GW79" s="166"/>
      <c r="GX79" s="166"/>
      <c r="GY79" s="166"/>
      <c r="GZ79" s="166"/>
      <c r="HA79" s="166"/>
      <c r="HB79" s="166"/>
      <c r="HC79" s="166"/>
      <c r="HD79" s="166"/>
      <c r="HE79" s="166"/>
      <c r="HF79" s="166"/>
      <c r="HG79" s="166"/>
      <c r="HH79" s="166"/>
      <c r="HI79" s="166"/>
      <c r="HJ79" s="166"/>
      <c r="HK79" s="166"/>
      <c r="HL79" s="166"/>
      <c r="HM79" s="166"/>
      <c r="HN79" s="166"/>
      <c r="HO79" s="166"/>
      <c r="HP79" s="166"/>
      <c r="HQ79" s="166"/>
      <c r="HR79" s="166"/>
      <c r="HS79" s="166"/>
      <c r="HT79" s="166"/>
      <c r="HU79" s="166"/>
      <c r="HV79" s="166"/>
      <c r="HW79" s="166"/>
      <c r="HX79" s="166"/>
      <c r="HY79" s="166"/>
      <c r="HZ79" s="166"/>
      <c r="IA79" s="166"/>
      <c r="IB79" s="166"/>
      <c r="IC79" s="166"/>
      <c r="ID79" s="166"/>
      <c r="IE79" s="166"/>
      <c r="IF79" s="166"/>
      <c r="IG79" s="166"/>
      <c r="IH79" s="166"/>
      <c r="II79" s="166"/>
      <c r="IJ79" s="166"/>
      <c r="IK79" s="166"/>
      <c r="IL79" s="166"/>
      <c r="IM79" s="166"/>
      <c r="IN79" s="166"/>
      <c r="IO79" s="166"/>
      <c r="IP79" s="166"/>
      <c r="IQ79" s="166"/>
      <c r="IR79" s="166"/>
      <c r="IS79" s="166"/>
      <c r="IT79" s="166"/>
      <c r="IU79" s="166"/>
      <c r="IV79" s="166"/>
    </row>
    <row r="80" spans="1:256" s="220" customFormat="1" ht="30">
      <c r="A80" s="230"/>
      <c r="B80" s="230"/>
      <c r="C80" s="230"/>
      <c r="D80" s="230"/>
      <c r="E80" s="230"/>
      <c r="F80" s="230"/>
      <c r="G80" s="230"/>
      <c r="H80" s="230"/>
      <c r="I80" s="230"/>
      <c r="J80" s="232"/>
      <c r="K80" s="232"/>
      <c r="L80" s="230"/>
      <c r="M80" s="231"/>
      <c r="N80" s="233"/>
      <c r="O80" s="233"/>
      <c r="P80" s="234"/>
      <c r="Q80" s="234"/>
      <c r="R80" s="234"/>
      <c r="S80" s="234"/>
      <c r="T80" s="234"/>
      <c r="U80" s="234"/>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c r="GZ80" s="166"/>
      <c r="HA80" s="166"/>
      <c r="HB80" s="166"/>
      <c r="HC80" s="166"/>
      <c r="HD80" s="166"/>
      <c r="HE80" s="166"/>
      <c r="HF80" s="166"/>
      <c r="HG80" s="166"/>
      <c r="HH80" s="166"/>
      <c r="HI80" s="166"/>
      <c r="HJ80" s="166"/>
      <c r="HK80" s="166"/>
      <c r="HL80" s="166"/>
      <c r="HM80" s="166"/>
      <c r="HN80" s="166"/>
      <c r="HO80" s="166"/>
      <c r="HP80" s="166"/>
      <c r="HQ80" s="166"/>
      <c r="HR80" s="166"/>
      <c r="HS80" s="166"/>
      <c r="HT80" s="166"/>
      <c r="HU80" s="166"/>
      <c r="HV80" s="166"/>
      <c r="HW80" s="166"/>
      <c r="HX80" s="166"/>
      <c r="HY80" s="166"/>
      <c r="HZ80" s="166"/>
      <c r="IA80" s="166"/>
      <c r="IB80" s="166"/>
      <c r="IC80" s="166"/>
      <c r="ID80" s="166"/>
      <c r="IE80" s="166"/>
      <c r="IF80" s="166"/>
      <c r="IG80" s="166"/>
      <c r="IH80" s="166"/>
      <c r="II80" s="166"/>
      <c r="IJ80" s="166"/>
      <c r="IK80" s="166"/>
      <c r="IL80" s="166"/>
      <c r="IM80" s="166"/>
      <c r="IN80" s="166"/>
      <c r="IO80" s="166"/>
      <c r="IP80" s="166"/>
      <c r="IQ80" s="166"/>
      <c r="IR80" s="166"/>
      <c r="IS80" s="166"/>
      <c r="IT80" s="166"/>
      <c r="IU80" s="166"/>
      <c r="IV80" s="166"/>
    </row>
    <row r="81" spans="1:256" s="220" customFormat="1" ht="30">
      <c r="A81" s="230"/>
      <c r="B81" s="230"/>
      <c r="C81" s="230"/>
      <c r="D81" s="230"/>
      <c r="E81" s="230"/>
      <c r="F81" s="230"/>
      <c r="G81" s="230"/>
      <c r="H81" s="230"/>
      <c r="I81" s="230"/>
      <c r="J81" s="232"/>
      <c r="K81" s="232"/>
      <c r="L81" s="230"/>
      <c r="M81" s="231"/>
      <c r="N81" s="233"/>
      <c r="O81" s="233"/>
      <c r="P81" s="234"/>
      <c r="Q81" s="234"/>
      <c r="R81" s="234"/>
      <c r="S81" s="234"/>
      <c r="T81" s="234"/>
      <c r="U81" s="234"/>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c r="GZ81" s="166"/>
      <c r="HA81" s="166"/>
      <c r="HB81" s="166"/>
      <c r="HC81" s="166"/>
      <c r="HD81" s="166"/>
      <c r="HE81" s="166"/>
      <c r="HF81" s="166"/>
      <c r="HG81" s="166"/>
      <c r="HH81" s="166"/>
      <c r="HI81" s="166"/>
      <c r="HJ81" s="166"/>
      <c r="HK81" s="166"/>
      <c r="HL81" s="166"/>
      <c r="HM81" s="166"/>
      <c r="HN81" s="166"/>
      <c r="HO81" s="166"/>
      <c r="HP81" s="166"/>
      <c r="HQ81" s="166"/>
      <c r="HR81" s="166"/>
      <c r="HS81" s="166"/>
      <c r="HT81" s="166"/>
      <c r="HU81" s="166"/>
      <c r="HV81" s="166"/>
      <c r="HW81" s="166"/>
      <c r="HX81" s="166"/>
      <c r="HY81" s="166"/>
      <c r="HZ81" s="166"/>
      <c r="IA81" s="166"/>
      <c r="IB81" s="166"/>
      <c r="IC81" s="166"/>
      <c r="ID81" s="166"/>
      <c r="IE81" s="166"/>
      <c r="IF81" s="166"/>
      <c r="IG81" s="166"/>
      <c r="IH81" s="166"/>
      <c r="II81" s="166"/>
      <c r="IJ81" s="166"/>
      <c r="IK81" s="166"/>
      <c r="IL81" s="166"/>
      <c r="IM81" s="166"/>
      <c r="IN81" s="166"/>
      <c r="IO81" s="166"/>
      <c r="IP81" s="166"/>
      <c r="IQ81" s="166"/>
      <c r="IR81" s="166"/>
      <c r="IS81" s="166"/>
      <c r="IT81" s="166"/>
      <c r="IU81" s="166"/>
      <c r="IV81" s="166"/>
    </row>
    <row r="82" spans="1:256" s="220" customFormat="1" ht="30">
      <c r="A82" s="230"/>
      <c r="B82" s="230"/>
      <c r="C82" s="230"/>
      <c r="D82" s="230"/>
      <c r="E82" s="230"/>
      <c r="F82" s="230"/>
      <c r="G82" s="230"/>
      <c r="H82" s="230"/>
      <c r="I82" s="230"/>
      <c r="J82" s="232"/>
      <c r="K82" s="232"/>
      <c r="L82" s="230"/>
      <c r="M82" s="231"/>
      <c r="N82" s="233"/>
      <c r="O82" s="233"/>
      <c r="P82" s="234"/>
      <c r="Q82" s="234"/>
      <c r="R82" s="234"/>
      <c r="S82" s="234"/>
      <c r="T82" s="234"/>
      <c r="U82" s="234"/>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c r="EW82" s="166"/>
      <c r="EX82" s="166"/>
      <c r="EY82" s="166"/>
      <c r="EZ82" s="166"/>
      <c r="FA82" s="166"/>
      <c r="FB82" s="166"/>
      <c r="FC82" s="166"/>
      <c r="FD82" s="166"/>
      <c r="FE82" s="166"/>
      <c r="FF82" s="166"/>
      <c r="FG82" s="166"/>
      <c r="FH82" s="166"/>
      <c r="FI82" s="166"/>
      <c r="FJ82" s="166"/>
      <c r="FK82" s="166"/>
      <c r="FL82" s="166"/>
      <c r="FM82" s="166"/>
      <c r="FN82" s="166"/>
      <c r="FO82" s="166"/>
      <c r="FP82" s="166"/>
      <c r="FQ82" s="166"/>
      <c r="FR82" s="166"/>
      <c r="FS82" s="166"/>
      <c r="FT82" s="166"/>
      <c r="FU82" s="166"/>
      <c r="FV82" s="166"/>
      <c r="FW82" s="166"/>
      <c r="FX82" s="166"/>
      <c r="FY82" s="166"/>
      <c r="FZ82" s="166"/>
      <c r="GA82" s="166"/>
      <c r="GB82" s="166"/>
      <c r="GC82" s="166"/>
      <c r="GD82" s="166"/>
      <c r="GE82" s="166"/>
      <c r="GF82" s="166"/>
      <c r="GG82" s="166"/>
      <c r="GH82" s="166"/>
      <c r="GI82" s="166"/>
      <c r="GJ82" s="166"/>
      <c r="GK82" s="166"/>
      <c r="GL82" s="166"/>
      <c r="GM82" s="166"/>
      <c r="GN82" s="166"/>
      <c r="GO82" s="166"/>
      <c r="GP82" s="166"/>
      <c r="GQ82" s="166"/>
      <c r="GR82" s="166"/>
      <c r="GS82" s="166"/>
      <c r="GT82" s="166"/>
      <c r="GU82" s="166"/>
      <c r="GV82" s="166"/>
      <c r="GW82" s="166"/>
      <c r="GX82" s="166"/>
      <c r="GY82" s="166"/>
      <c r="GZ82" s="166"/>
      <c r="HA82" s="166"/>
      <c r="HB82" s="166"/>
      <c r="HC82" s="166"/>
      <c r="HD82" s="166"/>
      <c r="HE82" s="166"/>
      <c r="HF82" s="166"/>
      <c r="HG82" s="166"/>
      <c r="HH82" s="166"/>
      <c r="HI82" s="166"/>
      <c r="HJ82" s="166"/>
      <c r="HK82" s="166"/>
      <c r="HL82" s="166"/>
      <c r="HM82" s="166"/>
      <c r="HN82" s="166"/>
      <c r="HO82" s="166"/>
      <c r="HP82" s="166"/>
      <c r="HQ82" s="166"/>
      <c r="HR82" s="166"/>
      <c r="HS82" s="166"/>
      <c r="HT82" s="166"/>
      <c r="HU82" s="166"/>
      <c r="HV82" s="166"/>
      <c r="HW82" s="166"/>
      <c r="HX82" s="166"/>
      <c r="HY82" s="166"/>
      <c r="HZ82" s="166"/>
      <c r="IA82" s="166"/>
      <c r="IB82" s="166"/>
      <c r="IC82" s="166"/>
      <c r="ID82" s="166"/>
      <c r="IE82" s="166"/>
      <c r="IF82" s="166"/>
      <c r="IG82" s="166"/>
      <c r="IH82" s="166"/>
      <c r="II82" s="166"/>
      <c r="IJ82" s="166"/>
      <c r="IK82" s="166"/>
      <c r="IL82" s="166"/>
      <c r="IM82" s="166"/>
      <c r="IN82" s="166"/>
      <c r="IO82" s="166"/>
      <c r="IP82" s="166"/>
      <c r="IQ82" s="166"/>
      <c r="IR82" s="166"/>
      <c r="IS82" s="166"/>
      <c r="IT82" s="166"/>
      <c r="IU82" s="166"/>
      <c r="IV82" s="166"/>
    </row>
    <row r="83" spans="1:256" s="220" customFormat="1" ht="30">
      <c r="A83" s="230"/>
      <c r="B83" s="230"/>
      <c r="C83" s="230"/>
      <c r="D83" s="230"/>
      <c r="E83" s="230"/>
      <c r="F83" s="230"/>
      <c r="G83" s="230"/>
      <c r="H83" s="230"/>
      <c r="I83" s="230"/>
      <c r="J83" s="232"/>
      <c r="K83" s="232"/>
      <c r="L83" s="230"/>
      <c r="M83" s="231"/>
      <c r="N83" s="233"/>
      <c r="O83" s="233"/>
      <c r="P83" s="234"/>
      <c r="Q83" s="234"/>
      <c r="R83" s="234"/>
      <c r="S83" s="234"/>
      <c r="T83" s="234"/>
      <c r="U83" s="234"/>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c r="EW83" s="166"/>
      <c r="EX83" s="166"/>
      <c r="EY83" s="166"/>
      <c r="EZ83" s="166"/>
      <c r="FA83" s="166"/>
      <c r="FB83" s="166"/>
      <c r="FC83" s="166"/>
      <c r="FD83" s="166"/>
      <c r="FE83" s="166"/>
      <c r="FF83" s="166"/>
      <c r="FG83" s="166"/>
      <c r="FH83" s="166"/>
      <c r="FI83" s="166"/>
      <c r="FJ83" s="166"/>
      <c r="FK83" s="166"/>
      <c r="FL83" s="166"/>
      <c r="FM83" s="166"/>
      <c r="FN83" s="166"/>
      <c r="FO83" s="166"/>
      <c r="FP83" s="166"/>
      <c r="FQ83" s="166"/>
      <c r="FR83" s="166"/>
      <c r="FS83" s="166"/>
      <c r="FT83" s="166"/>
      <c r="FU83" s="166"/>
      <c r="FV83" s="166"/>
      <c r="FW83" s="166"/>
      <c r="FX83" s="166"/>
      <c r="FY83" s="166"/>
      <c r="FZ83" s="166"/>
      <c r="GA83" s="166"/>
      <c r="GB83" s="166"/>
      <c r="GC83" s="166"/>
      <c r="GD83" s="166"/>
      <c r="GE83" s="166"/>
      <c r="GF83" s="166"/>
      <c r="GG83" s="166"/>
      <c r="GH83" s="166"/>
      <c r="GI83" s="166"/>
      <c r="GJ83" s="166"/>
      <c r="GK83" s="166"/>
      <c r="GL83" s="166"/>
      <c r="GM83" s="166"/>
      <c r="GN83" s="166"/>
      <c r="GO83" s="166"/>
      <c r="GP83" s="166"/>
      <c r="GQ83" s="166"/>
      <c r="GR83" s="166"/>
      <c r="GS83" s="166"/>
      <c r="GT83" s="166"/>
      <c r="GU83" s="166"/>
      <c r="GV83" s="166"/>
      <c r="GW83" s="166"/>
      <c r="GX83" s="166"/>
      <c r="GY83" s="166"/>
      <c r="GZ83" s="166"/>
      <c r="HA83" s="166"/>
      <c r="HB83" s="166"/>
      <c r="HC83" s="166"/>
      <c r="HD83" s="166"/>
      <c r="HE83" s="166"/>
      <c r="HF83" s="166"/>
      <c r="HG83" s="166"/>
      <c r="HH83" s="166"/>
      <c r="HI83" s="166"/>
      <c r="HJ83" s="166"/>
      <c r="HK83" s="166"/>
      <c r="HL83" s="166"/>
      <c r="HM83" s="166"/>
      <c r="HN83" s="166"/>
      <c r="HO83" s="166"/>
      <c r="HP83" s="166"/>
      <c r="HQ83" s="166"/>
      <c r="HR83" s="166"/>
      <c r="HS83" s="166"/>
      <c r="HT83" s="166"/>
      <c r="HU83" s="166"/>
      <c r="HV83" s="166"/>
      <c r="HW83" s="166"/>
      <c r="HX83" s="166"/>
      <c r="HY83" s="166"/>
      <c r="HZ83" s="166"/>
      <c r="IA83" s="166"/>
      <c r="IB83" s="166"/>
      <c r="IC83" s="166"/>
      <c r="ID83" s="166"/>
      <c r="IE83" s="166"/>
      <c r="IF83" s="166"/>
      <c r="IG83" s="166"/>
      <c r="IH83" s="166"/>
      <c r="II83" s="166"/>
      <c r="IJ83" s="166"/>
      <c r="IK83" s="166"/>
      <c r="IL83" s="166"/>
      <c r="IM83" s="166"/>
      <c r="IN83" s="166"/>
      <c r="IO83" s="166"/>
      <c r="IP83" s="166"/>
      <c r="IQ83" s="166"/>
      <c r="IR83" s="166"/>
      <c r="IS83" s="166"/>
      <c r="IT83" s="166"/>
      <c r="IU83" s="166"/>
      <c r="IV83" s="166"/>
    </row>
    <row r="84" spans="1:256" s="220" customFormat="1" ht="30">
      <c r="A84" s="230"/>
      <c r="B84" s="230"/>
      <c r="C84" s="230"/>
      <c r="D84" s="230"/>
      <c r="E84" s="230"/>
      <c r="F84" s="230"/>
      <c r="G84" s="230"/>
      <c r="H84" s="230"/>
      <c r="I84" s="230"/>
      <c r="J84" s="232"/>
      <c r="K84" s="232"/>
      <c r="L84" s="230"/>
      <c r="M84" s="231"/>
      <c r="N84" s="233"/>
      <c r="O84" s="233"/>
      <c r="P84" s="234"/>
      <c r="Q84" s="234"/>
      <c r="R84" s="234"/>
      <c r="S84" s="234"/>
      <c r="T84" s="234"/>
      <c r="U84" s="234"/>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c r="EW84" s="166"/>
      <c r="EX84" s="166"/>
      <c r="EY84" s="166"/>
      <c r="EZ84" s="166"/>
      <c r="FA84" s="166"/>
      <c r="FB84" s="166"/>
      <c r="FC84" s="166"/>
      <c r="FD84" s="166"/>
      <c r="FE84" s="166"/>
      <c r="FF84" s="166"/>
      <c r="FG84" s="166"/>
      <c r="FH84" s="166"/>
      <c r="FI84" s="166"/>
      <c r="FJ84" s="166"/>
      <c r="FK84" s="166"/>
      <c r="FL84" s="166"/>
      <c r="FM84" s="166"/>
      <c r="FN84" s="166"/>
      <c r="FO84" s="166"/>
      <c r="FP84" s="166"/>
      <c r="FQ84" s="166"/>
      <c r="FR84" s="166"/>
      <c r="FS84" s="166"/>
      <c r="FT84" s="166"/>
      <c r="FU84" s="166"/>
      <c r="FV84" s="166"/>
      <c r="FW84" s="166"/>
      <c r="FX84" s="166"/>
      <c r="FY84" s="166"/>
      <c r="FZ84" s="166"/>
      <c r="GA84" s="166"/>
      <c r="GB84" s="166"/>
      <c r="GC84" s="166"/>
      <c r="GD84" s="166"/>
      <c r="GE84" s="166"/>
      <c r="GF84" s="166"/>
      <c r="GG84" s="166"/>
      <c r="GH84" s="166"/>
      <c r="GI84" s="166"/>
      <c r="GJ84" s="166"/>
      <c r="GK84" s="166"/>
      <c r="GL84" s="166"/>
      <c r="GM84" s="166"/>
      <c r="GN84" s="166"/>
      <c r="GO84" s="166"/>
      <c r="GP84" s="166"/>
      <c r="GQ84" s="166"/>
      <c r="GR84" s="166"/>
      <c r="GS84" s="166"/>
      <c r="GT84" s="166"/>
      <c r="GU84" s="166"/>
      <c r="GV84" s="166"/>
      <c r="GW84" s="166"/>
      <c r="GX84" s="166"/>
      <c r="GY84" s="166"/>
      <c r="GZ84" s="166"/>
      <c r="HA84" s="166"/>
      <c r="HB84" s="166"/>
      <c r="HC84" s="166"/>
      <c r="HD84" s="166"/>
      <c r="HE84" s="166"/>
      <c r="HF84" s="166"/>
      <c r="HG84" s="166"/>
      <c r="HH84" s="166"/>
      <c r="HI84" s="166"/>
      <c r="HJ84" s="166"/>
      <c r="HK84" s="166"/>
      <c r="HL84" s="166"/>
      <c r="HM84" s="166"/>
      <c r="HN84" s="166"/>
      <c r="HO84" s="166"/>
      <c r="HP84" s="166"/>
      <c r="HQ84" s="166"/>
      <c r="HR84" s="166"/>
      <c r="HS84" s="166"/>
      <c r="HT84" s="166"/>
      <c r="HU84" s="166"/>
      <c r="HV84" s="166"/>
      <c r="HW84" s="166"/>
      <c r="HX84" s="166"/>
      <c r="HY84" s="166"/>
      <c r="HZ84" s="166"/>
      <c r="IA84" s="166"/>
      <c r="IB84" s="166"/>
      <c r="IC84" s="166"/>
      <c r="ID84" s="166"/>
      <c r="IE84" s="166"/>
      <c r="IF84" s="166"/>
      <c r="IG84" s="166"/>
      <c r="IH84" s="166"/>
      <c r="II84" s="166"/>
      <c r="IJ84" s="166"/>
      <c r="IK84" s="166"/>
      <c r="IL84" s="166"/>
      <c r="IM84" s="166"/>
      <c r="IN84" s="166"/>
      <c r="IO84" s="166"/>
      <c r="IP84" s="166"/>
      <c r="IQ84" s="166"/>
      <c r="IR84" s="166"/>
      <c r="IS84" s="166"/>
      <c r="IT84" s="166"/>
      <c r="IU84" s="166"/>
      <c r="IV84" s="166"/>
    </row>
    <row r="85" spans="1:256" s="220" customFormat="1" ht="30">
      <c r="A85" s="230"/>
      <c r="B85" s="230"/>
      <c r="C85" s="230"/>
      <c r="D85" s="230"/>
      <c r="E85" s="230"/>
      <c r="F85" s="230"/>
      <c r="G85" s="230"/>
      <c r="H85" s="230"/>
      <c r="I85" s="230"/>
      <c r="J85" s="232"/>
      <c r="K85" s="232"/>
      <c r="L85" s="230"/>
      <c r="M85" s="231"/>
      <c r="N85" s="233"/>
      <c r="O85" s="233"/>
      <c r="P85" s="234"/>
      <c r="Q85" s="234"/>
      <c r="R85" s="234"/>
      <c r="S85" s="234"/>
      <c r="T85" s="234"/>
      <c r="U85" s="234"/>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c r="EW85" s="166"/>
      <c r="EX85" s="166"/>
      <c r="EY85" s="166"/>
      <c r="EZ85" s="166"/>
      <c r="FA85" s="166"/>
      <c r="FB85" s="166"/>
      <c r="FC85" s="166"/>
      <c r="FD85" s="166"/>
      <c r="FE85" s="166"/>
      <c r="FF85" s="166"/>
      <c r="FG85" s="166"/>
      <c r="FH85" s="166"/>
      <c r="FI85" s="166"/>
      <c r="FJ85" s="166"/>
      <c r="FK85" s="166"/>
      <c r="FL85" s="166"/>
      <c r="FM85" s="166"/>
      <c r="FN85" s="166"/>
      <c r="FO85" s="166"/>
      <c r="FP85" s="166"/>
      <c r="FQ85" s="166"/>
      <c r="FR85" s="166"/>
      <c r="FS85" s="166"/>
      <c r="FT85" s="166"/>
      <c r="FU85" s="166"/>
      <c r="FV85" s="166"/>
      <c r="FW85" s="166"/>
      <c r="FX85" s="166"/>
      <c r="FY85" s="166"/>
      <c r="FZ85" s="166"/>
      <c r="GA85" s="166"/>
      <c r="GB85" s="166"/>
      <c r="GC85" s="166"/>
      <c r="GD85" s="166"/>
      <c r="GE85" s="166"/>
      <c r="GF85" s="166"/>
      <c r="GG85" s="166"/>
      <c r="GH85" s="166"/>
      <c r="GI85" s="166"/>
      <c r="GJ85" s="166"/>
      <c r="GK85" s="166"/>
      <c r="GL85" s="166"/>
      <c r="GM85" s="166"/>
      <c r="GN85" s="166"/>
      <c r="GO85" s="166"/>
      <c r="GP85" s="166"/>
      <c r="GQ85" s="166"/>
      <c r="GR85" s="166"/>
      <c r="GS85" s="166"/>
      <c r="GT85" s="166"/>
      <c r="GU85" s="166"/>
      <c r="GV85" s="166"/>
      <c r="GW85" s="166"/>
      <c r="GX85" s="166"/>
      <c r="GY85" s="166"/>
      <c r="GZ85" s="166"/>
      <c r="HA85" s="166"/>
      <c r="HB85" s="166"/>
      <c r="HC85" s="166"/>
      <c r="HD85" s="166"/>
      <c r="HE85" s="166"/>
      <c r="HF85" s="166"/>
      <c r="HG85" s="166"/>
      <c r="HH85" s="166"/>
      <c r="HI85" s="166"/>
      <c r="HJ85" s="166"/>
      <c r="HK85" s="166"/>
      <c r="HL85" s="166"/>
      <c r="HM85" s="166"/>
      <c r="HN85" s="166"/>
      <c r="HO85" s="166"/>
      <c r="HP85" s="166"/>
      <c r="HQ85" s="166"/>
      <c r="HR85" s="166"/>
      <c r="HS85" s="166"/>
      <c r="HT85" s="166"/>
      <c r="HU85" s="166"/>
      <c r="HV85" s="166"/>
      <c r="HW85" s="166"/>
      <c r="HX85" s="166"/>
      <c r="HY85" s="166"/>
      <c r="HZ85" s="166"/>
      <c r="IA85" s="166"/>
      <c r="IB85" s="166"/>
      <c r="IC85" s="166"/>
      <c r="ID85" s="166"/>
      <c r="IE85" s="166"/>
      <c r="IF85" s="166"/>
      <c r="IG85" s="166"/>
      <c r="IH85" s="166"/>
      <c r="II85" s="166"/>
      <c r="IJ85" s="166"/>
      <c r="IK85" s="166"/>
      <c r="IL85" s="166"/>
      <c r="IM85" s="166"/>
      <c r="IN85" s="166"/>
      <c r="IO85" s="166"/>
      <c r="IP85" s="166"/>
      <c r="IQ85" s="166"/>
      <c r="IR85" s="166"/>
      <c r="IS85" s="166"/>
      <c r="IT85" s="166"/>
      <c r="IU85" s="166"/>
      <c r="IV85" s="166"/>
    </row>
    <row r="86" spans="1:256" s="220" customFormat="1" ht="30">
      <c r="A86" s="230"/>
      <c r="B86" s="230"/>
      <c r="C86" s="230"/>
      <c r="D86" s="230"/>
      <c r="E86" s="230"/>
      <c r="F86" s="230"/>
      <c r="G86" s="230"/>
      <c r="H86" s="230"/>
      <c r="I86" s="230"/>
      <c r="J86" s="232"/>
      <c r="K86" s="232"/>
      <c r="L86" s="230"/>
      <c r="M86" s="231"/>
      <c r="N86" s="233"/>
      <c r="O86" s="233"/>
      <c r="P86" s="234"/>
      <c r="Q86" s="234"/>
      <c r="R86" s="234"/>
      <c r="S86" s="234"/>
      <c r="T86" s="234"/>
      <c r="U86" s="234"/>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c r="EW86" s="166"/>
      <c r="EX86" s="166"/>
      <c r="EY86" s="166"/>
      <c r="EZ86" s="166"/>
      <c r="FA86" s="166"/>
      <c r="FB86" s="166"/>
      <c r="FC86" s="166"/>
      <c r="FD86" s="166"/>
      <c r="FE86" s="166"/>
      <c r="FF86" s="166"/>
      <c r="FG86" s="166"/>
      <c r="FH86" s="166"/>
      <c r="FI86" s="166"/>
      <c r="FJ86" s="166"/>
      <c r="FK86" s="166"/>
      <c r="FL86" s="166"/>
      <c r="FM86" s="166"/>
      <c r="FN86" s="166"/>
      <c r="FO86" s="166"/>
      <c r="FP86" s="166"/>
      <c r="FQ86" s="166"/>
      <c r="FR86" s="166"/>
      <c r="FS86" s="166"/>
      <c r="FT86" s="166"/>
      <c r="FU86" s="166"/>
      <c r="FV86" s="166"/>
      <c r="FW86" s="166"/>
      <c r="FX86" s="166"/>
      <c r="FY86" s="166"/>
      <c r="FZ86" s="166"/>
      <c r="GA86" s="166"/>
      <c r="GB86" s="166"/>
      <c r="GC86" s="166"/>
      <c r="GD86" s="166"/>
      <c r="GE86" s="166"/>
      <c r="GF86" s="166"/>
      <c r="GG86" s="166"/>
      <c r="GH86" s="166"/>
      <c r="GI86" s="166"/>
      <c r="GJ86" s="166"/>
      <c r="GK86" s="166"/>
      <c r="GL86" s="166"/>
      <c r="GM86" s="166"/>
      <c r="GN86" s="166"/>
      <c r="GO86" s="166"/>
      <c r="GP86" s="166"/>
      <c r="GQ86" s="166"/>
      <c r="GR86" s="166"/>
      <c r="GS86" s="166"/>
      <c r="GT86" s="166"/>
      <c r="GU86" s="166"/>
      <c r="GV86" s="166"/>
      <c r="GW86" s="166"/>
      <c r="GX86" s="166"/>
      <c r="GY86" s="166"/>
      <c r="GZ86" s="166"/>
      <c r="HA86" s="166"/>
      <c r="HB86" s="166"/>
      <c r="HC86" s="166"/>
      <c r="HD86" s="166"/>
      <c r="HE86" s="166"/>
      <c r="HF86" s="166"/>
      <c r="HG86" s="166"/>
      <c r="HH86" s="166"/>
      <c r="HI86" s="166"/>
      <c r="HJ86" s="166"/>
      <c r="HK86" s="166"/>
      <c r="HL86" s="166"/>
      <c r="HM86" s="166"/>
      <c r="HN86" s="166"/>
      <c r="HO86" s="166"/>
      <c r="HP86" s="166"/>
      <c r="HQ86" s="166"/>
      <c r="HR86" s="166"/>
      <c r="HS86" s="166"/>
      <c r="HT86" s="166"/>
      <c r="HU86" s="166"/>
      <c r="HV86" s="166"/>
      <c r="HW86" s="166"/>
      <c r="HX86" s="166"/>
      <c r="HY86" s="166"/>
      <c r="HZ86" s="166"/>
      <c r="IA86" s="166"/>
      <c r="IB86" s="166"/>
      <c r="IC86" s="166"/>
      <c r="ID86" s="166"/>
      <c r="IE86" s="166"/>
      <c r="IF86" s="166"/>
      <c r="IG86" s="166"/>
      <c r="IH86" s="166"/>
      <c r="II86" s="166"/>
      <c r="IJ86" s="166"/>
      <c r="IK86" s="166"/>
      <c r="IL86" s="166"/>
      <c r="IM86" s="166"/>
      <c r="IN86" s="166"/>
      <c r="IO86" s="166"/>
      <c r="IP86" s="166"/>
      <c r="IQ86" s="166"/>
      <c r="IR86" s="166"/>
      <c r="IS86" s="166"/>
      <c r="IT86" s="166"/>
      <c r="IU86" s="166"/>
      <c r="IV86" s="166"/>
    </row>
    <row r="87" spans="1:256" s="220" customFormat="1" ht="30">
      <c r="A87" s="230"/>
      <c r="B87" s="230"/>
      <c r="C87" s="230"/>
      <c r="D87" s="230"/>
      <c r="E87" s="230"/>
      <c r="F87" s="230"/>
      <c r="G87" s="230"/>
      <c r="H87" s="230"/>
      <c r="I87" s="230"/>
      <c r="J87" s="232"/>
      <c r="K87" s="232"/>
      <c r="L87" s="230"/>
      <c r="M87" s="231"/>
      <c r="N87" s="233"/>
      <c r="O87" s="233"/>
      <c r="P87" s="234"/>
      <c r="Q87" s="234"/>
      <c r="R87" s="234"/>
      <c r="S87" s="234"/>
      <c r="T87" s="234"/>
      <c r="U87" s="234"/>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c r="EW87" s="166"/>
      <c r="EX87" s="166"/>
      <c r="EY87" s="166"/>
      <c r="EZ87" s="166"/>
      <c r="FA87" s="166"/>
      <c r="FB87" s="166"/>
      <c r="FC87" s="166"/>
      <c r="FD87" s="166"/>
      <c r="FE87" s="166"/>
      <c r="FF87" s="166"/>
      <c r="FG87" s="166"/>
      <c r="FH87" s="166"/>
      <c r="FI87" s="166"/>
      <c r="FJ87" s="166"/>
      <c r="FK87" s="166"/>
      <c r="FL87" s="166"/>
      <c r="FM87" s="166"/>
      <c r="FN87" s="166"/>
      <c r="FO87" s="166"/>
      <c r="FP87" s="166"/>
      <c r="FQ87" s="166"/>
      <c r="FR87" s="166"/>
      <c r="FS87" s="166"/>
      <c r="FT87" s="166"/>
      <c r="FU87" s="166"/>
      <c r="FV87" s="166"/>
      <c r="FW87" s="166"/>
      <c r="FX87" s="166"/>
      <c r="FY87" s="166"/>
      <c r="FZ87" s="166"/>
      <c r="GA87" s="166"/>
      <c r="GB87" s="166"/>
      <c r="GC87" s="166"/>
      <c r="GD87" s="166"/>
      <c r="GE87" s="166"/>
      <c r="GF87" s="166"/>
      <c r="GG87" s="166"/>
      <c r="GH87" s="166"/>
      <c r="GI87" s="166"/>
      <c r="GJ87" s="166"/>
      <c r="GK87" s="166"/>
      <c r="GL87" s="166"/>
      <c r="GM87" s="166"/>
      <c r="GN87" s="166"/>
      <c r="GO87" s="166"/>
      <c r="GP87" s="166"/>
      <c r="GQ87" s="166"/>
      <c r="GR87" s="166"/>
      <c r="GS87" s="166"/>
      <c r="GT87" s="166"/>
      <c r="GU87" s="166"/>
      <c r="GV87" s="166"/>
      <c r="GW87" s="166"/>
      <c r="GX87" s="166"/>
      <c r="GY87" s="166"/>
      <c r="GZ87" s="166"/>
      <c r="HA87" s="166"/>
      <c r="HB87" s="166"/>
      <c r="HC87" s="166"/>
      <c r="HD87" s="166"/>
      <c r="HE87" s="166"/>
      <c r="HF87" s="166"/>
      <c r="HG87" s="166"/>
      <c r="HH87" s="166"/>
      <c r="HI87" s="166"/>
      <c r="HJ87" s="166"/>
      <c r="HK87" s="166"/>
      <c r="HL87" s="166"/>
      <c r="HM87" s="166"/>
      <c r="HN87" s="166"/>
      <c r="HO87" s="166"/>
      <c r="HP87" s="166"/>
      <c r="HQ87" s="166"/>
      <c r="HR87" s="166"/>
      <c r="HS87" s="166"/>
      <c r="HT87" s="166"/>
      <c r="HU87" s="166"/>
      <c r="HV87" s="166"/>
      <c r="HW87" s="166"/>
      <c r="HX87" s="166"/>
      <c r="HY87" s="166"/>
      <c r="HZ87" s="166"/>
      <c r="IA87" s="166"/>
      <c r="IB87" s="166"/>
      <c r="IC87" s="166"/>
      <c r="ID87" s="166"/>
      <c r="IE87" s="166"/>
      <c r="IF87" s="166"/>
      <c r="IG87" s="166"/>
      <c r="IH87" s="166"/>
      <c r="II87" s="166"/>
      <c r="IJ87" s="166"/>
      <c r="IK87" s="166"/>
      <c r="IL87" s="166"/>
      <c r="IM87" s="166"/>
      <c r="IN87" s="166"/>
      <c r="IO87" s="166"/>
      <c r="IP87" s="166"/>
      <c r="IQ87" s="166"/>
      <c r="IR87" s="166"/>
      <c r="IS87" s="166"/>
      <c r="IT87" s="166"/>
      <c r="IU87" s="166"/>
      <c r="IV87" s="166"/>
    </row>
    <row r="88" spans="1:256" s="220" customFormat="1" ht="30">
      <c r="A88" s="230"/>
      <c r="B88" s="230"/>
      <c r="C88" s="230"/>
      <c r="D88" s="230"/>
      <c r="E88" s="230"/>
      <c r="F88" s="230"/>
      <c r="G88" s="230"/>
      <c r="H88" s="230"/>
      <c r="I88" s="230"/>
      <c r="J88" s="232"/>
      <c r="K88" s="232"/>
      <c r="L88" s="230"/>
      <c r="M88" s="231"/>
      <c r="N88" s="233"/>
      <c r="O88" s="233"/>
      <c r="P88" s="234"/>
      <c r="Q88" s="234"/>
      <c r="R88" s="234"/>
      <c r="S88" s="234"/>
      <c r="T88" s="234"/>
      <c r="U88" s="234"/>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c r="EW88" s="166"/>
      <c r="EX88" s="166"/>
      <c r="EY88" s="166"/>
      <c r="EZ88" s="166"/>
      <c r="FA88" s="166"/>
      <c r="FB88" s="166"/>
      <c r="FC88" s="166"/>
      <c r="FD88" s="166"/>
      <c r="FE88" s="166"/>
      <c r="FF88" s="166"/>
      <c r="FG88" s="166"/>
      <c r="FH88" s="166"/>
      <c r="FI88" s="166"/>
      <c r="FJ88" s="166"/>
      <c r="FK88" s="166"/>
      <c r="FL88" s="166"/>
      <c r="FM88" s="166"/>
      <c r="FN88" s="166"/>
      <c r="FO88" s="166"/>
      <c r="FP88" s="166"/>
      <c r="FQ88" s="166"/>
      <c r="FR88" s="166"/>
      <c r="FS88" s="166"/>
      <c r="FT88" s="166"/>
      <c r="FU88" s="166"/>
      <c r="FV88" s="166"/>
      <c r="FW88" s="166"/>
      <c r="FX88" s="166"/>
      <c r="FY88" s="166"/>
      <c r="FZ88" s="166"/>
      <c r="GA88" s="166"/>
      <c r="GB88" s="166"/>
      <c r="GC88" s="166"/>
      <c r="GD88" s="166"/>
      <c r="GE88" s="166"/>
      <c r="GF88" s="166"/>
      <c r="GG88" s="166"/>
      <c r="GH88" s="166"/>
      <c r="GI88" s="166"/>
      <c r="GJ88" s="166"/>
      <c r="GK88" s="166"/>
      <c r="GL88" s="166"/>
      <c r="GM88" s="166"/>
      <c r="GN88" s="166"/>
      <c r="GO88" s="166"/>
      <c r="GP88" s="166"/>
      <c r="GQ88" s="166"/>
      <c r="GR88" s="166"/>
      <c r="GS88" s="166"/>
      <c r="GT88" s="166"/>
      <c r="GU88" s="166"/>
      <c r="GV88" s="166"/>
      <c r="GW88" s="166"/>
      <c r="GX88" s="166"/>
      <c r="GY88" s="166"/>
      <c r="GZ88" s="166"/>
      <c r="HA88" s="166"/>
      <c r="HB88" s="166"/>
      <c r="HC88" s="166"/>
      <c r="HD88" s="166"/>
      <c r="HE88" s="166"/>
      <c r="HF88" s="166"/>
      <c r="HG88" s="166"/>
      <c r="HH88" s="166"/>
      <c r="HI88" s="166"/>
      <c r="HJ88" s="166"/>
      <c r="HK88" s="166"/>
      <c r="HL88" s="166"/>
      <c r="HM88" s="166"/>
      <c r="HN88" s="166"/>
      <c r="HO88" s="166"/>
      <c r="HP88" s="166"/>
      <c r="HQ88" s="166"/>
      <c r="HR88" s="166"/>
      <c r="HS88" s="166"/>
      <c r="HT88" s="166"/>
      <c r="HU88" s="166"/>
      <c r="HV88" s="166"/>
      <c r="HW88" s="166"/>
      <c r="HX88" s="166"/>
      <c r="HY88" s="166"/>
      <c r="HZ88" s="166"/>
      <c r="IA88" s="166"/>
      <c r="IB88" s="166"/>
      <c r="IC88" s="166"/>
      <c r="ID88" s="166"/>
      <c r="IE88" s="166"/>
      <c r="IF88" s="166"/>
      <c r="IG88" s="166"/>
      <c r="IH88" s="166"/>
      <c r="II88" s="166"/>
      <c r="IJ88" s="166"/>
      <c r="IK88" s="166"/>
      <c r="IL88" s="166"/>
      <c r="IM88" s="166"/>
      <c r="IN88" s="166"/>
      <c r="IO88" s="166"/>
      <c r="IP88" s="166"/>
      <c r="IQ88" s="166"/>
      <c r="IR88" s="166"/>
      <c r="IS88" s="166"/>
      <c r="IT88" s="166"/>
      <c r="IU88" s="166"/>
      <c r="IV88" s="166"/>
    </row>
    <row r="89" spans="1:256" s="220" customFormat="1" ht="30">
      <c r="A89" s="230"/>
      <c r="B89" s="230"/>
      <c r="C89" s="230"/>
      <c r="D89" s="230"/>
      <c r="E89" s="230"/>
      <c r="F89" s="230"/>
      <c r="G89" s="230"/>
      <c r="H89" s="230"/>
      <c r="I89" s="230"/>
      <c r="J89" s="232"/>
      <c r="K89" s="232"/>
      <c r="L89" s="230"/>
      <c r="M89" s="231"/>
      <c r="N89" s="233"/>
      <c r="O89" s="233"/>
      <c r="P89" s="234"/>
      <c r="Q89" s="234"/>
      <c r="R89" s="234"/>
      <c r="S89" s="234"/>
      <c r="T89" s="234"/>
      <c r="U89" s="234"/>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c r="EW89" s="166"/>
      <c r="EX89" s="166"/>
      <c r="EY89" s="166"/>
      <c r="EZ89" s="166"/>
      <c r="FA89" s="166"/>
      <c r="FB89" s="166"/>
      <c r="FC89" s="166"/>
      <c r="FD89" s="166"/>
      <c r="FE89" s="166"/>
      <c r="FF89" s="166"/>
      <c r="FG89" s="166"/>
      <c r="FH89" s="166"/>
      <c r="FI89" s="166"/>
      <c r="FJ89" s="166"/>
      <c r="FK89" s="166"/>
      <c r="FL89" s="166"/>
      <c r="FM89" s="166"/>
      <c r="FN89" s="166"/>
      <c r="FO89" s="166"/>
      <c r="FP89" s="166"/>
      <c r="FQ89" s="166"/>
      <c r="FR89" s="166"/>
      <c r="FS89" s="166"/>
      <c r="FT89" s="166"/>
      <c r="FU89" s="166"/>
      <c r="FV89" s="166"/>
      <c r="FW89" s="166"/>
      <c r="FX89" s="166"/>
      <c r="FY89" s="166"/>
      <c r="FZ89" s="166"/>
      <c r="GA89" s="166"/>
      <c r="GB89" s="166"/>
      <c r="GC89" s="166"/>
      <c r="GD89" s="166"/>
      <c r="GE89" s="166"/>
      <c r="GF89" s="166"/>
      <c r="GG89" s="166"/>
      <c r="GH89" s="166"/>
      <c r="GI89" s="166"/>
      <c r="GJ89" s="166"/>
      <c r="GK89" s="166"/>
      <c r="GL89" s="166"/>
      <c r="GM89" s="166"/>
      <c r="GN89" s="166"/>
      <c r="GO89" s="166"/>
      <c r="GP89" s="166"/>
      <c r="GQ89" s="166"/>
      <c r="GR89" s="166"/>
      <c r="GS89" s="166"/>
      <c r="GT89" s="166"/>
      <c r="GU89" s="166"/>
      <c r="GV89" s="166"/>
      <c r="GW89" s="166"/>
      <c r="GX89" s="166"/>
      <c r="GY89" s="166"/>
      <c r="GZ89" s="166"/>
      <c r="HA89" s="166"/>
      <c r="HB89" s="166"/>
      <c r="HC89" s="166"/>
      <c r="HD89" s="166"/>
      <c r="HE89" s="166"/>
      <c r="HF89" s="166"/>
      <c r="HG89" s="166"/>
      <c r="HH89" s="166"/>
      <c r="HI89" s="166"/>
      <c r="HJ89" s="166"/>
      <c r="HK89" s="166"/>
      <c r="HL89" s="166"/>
      <c r="HM89" s="166"/>
      <c r="HN89" s="166"/>
      <c r="HO89" s="166"/>
      <c r="HP89" s="166"/>
      <c r="HQ89" s="166"/>
      <c r="HR89" s="166"/>
      <c r="HS89" s="166"/>
      <c r="HT89" s="166"/>
      <c r="HU89" s="166"/>
      <c r="HV89" s="166"/>
      <c r="HW89" s="166"/>
      <c r="HX89" s="166"/>
      <c r="HY89" s="166"/>
      <c r="HZ89" s="166"/>
      <c r="IA89" s="166"/>
      <c r="IB89" s="166"/>
      <c r="IC89" s="166"/>
      <c r="ID89" s="166"/>
      <c r="IE89" s="166"/>
      <c r="IF89" s="166"/>
      <c r="IG89" s="166"/>
      <c r="IH89" s="166"/>
      <c r="II89" s="166"/>
      <c r="IJ89" s="166"/>
      <c r="IK89" s="166"/>
      <c r="IL89" s="166"/>
      <c r="IM89" s="166"/>
      <c r="IN89" s="166"/>
      <c r="IO89" s="166"/>
      <c r="IP89" s="166"/>
      <c r="IQ89" s="166"/>
      <c r="IR89" s="166"/>
      <c r="IS89" s="166"/>
      <c r="IT89" s="166"/>
      <c r="IU89" s="166"/>
      <c r="IV89" s="166"/>
    </row>
    <row r="90" spans="1:256" s="220" customFormat="1" ht="30">
      <c r="A90" s="230"/>
      <c r="B90" s="230"/>
      <c r="C90" s="230"/>
      <c r="D90" s="230"/>
      <c r="E90" s="230"/>
      <c r="F90" s="230"/>
      <c r="G90" s="230"/>
      <c r="H90" s="230"/>
      <c r="I90" s="230"/>
      <c r="J90" s="232"/>
      <c r="K90" s="232"/>
      <c r="L90" s="230"/>
      <c r="M90" s="231"/>
      <c r="N90" s="233"/>
      <c r="O90" s="233"/>
      <c r="P90" s="234"/>
      <c r="Q90" s="234"/>
      <c r="R90" s="234"/>
      <c r="S90" s="234"/>
      <c r="T90" s="234"/>
      <c r="U90" s="234"/>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c r="EW90" s="166"/>
      <c r="EX90" s="166"/>
      <c r="EY90" s="166"/>
      <c r="EZ90" s="166"/>
      <c r="FA90" s="166"/>
      <c r="FB90" s="166"/>
      <c r="FC90" s="166"/>
      <c r="FD90" s="166"/>
      <c r="FE90" s="166"/>
      <c r="FF90" s="166"/>
      <c r="FG90" s="166"/>
      <c r="FH90" s="166"/>
      <c r="FI90" s="166"/>
      <c r="FJ90" s="166"/>
      <c r="FK90" s="166"/>
      <c r="FL90" s="166"/>
      <c r="FM90" s="166"/>
      <c r="FN90" s="166"/>
      <c r="FO90" s="166"/>
      <c r="FP90" s="166"/>
      <c r="FQ90" s="166"/>
      <c r="FR90" s="166"/>
      <c r="FS90" s="166"/>
      <c r="FT90" s="166"/>
      <c r="FU90" s="166"/>
      <c r="FV90" s="166"/>
      <c r="FW90" s="166"/>
      <c r="FX90" s="166"/>
      <c r="FY90" s="166"/>
      <c r="FZ90" s="166"/>
      <c r="GA90" s="166"/>
      <c r="GB90" s="166"/>
      <c r="GC90" s="166"/>
      <c r="GD90" s="166"/>
      <c r="GE90" s="166"/>
      <c r="GF90" s="166"/>
      <c r="GG90" s="166"/>
      <c r="GH90" s="166"/>
      <c r="GI90" s="166"/>
      <c r="GJ90" s="166"/>
      <c r="GK90" s="166"/>
      <c r="GL90" s="166"/>
      <c r="GM90" s="166"/>
      <c r="GN90" s="166"/>
      <c r="GO90" s="166"/>
      <c r="GP90" s="166"/>
      <c r="GQ90" s="166"/>
      <c r="GR90" s="166"/>
      <c r="GS90" s="166"/>
      <c r="GT90" s="166"/>
      <c r="GU90" s="166"/>
      <c r="GV90" s="166"/>
      <c r="GW90" s="166"/>
      <c r="GX90" s="166"/>
      <c r="GY90" s="166"/>
      <c r="GZ90" s="166"/>
      <c r="HA90" s="166"/>
      <c r="HB90" s="166"/>
      <c r="HC90" s="166"/>
      <c r="HD90" s="166"/>
      <c r="HE90" s="166"/>
      <c r="HF90" s="166"/>
      <c r="HG90" s="166"/>
      <c r="HH90" s="166"/>
      <c r="HI90" s="166"/>
      <c r="HJ90" s="166"/>
      <c r="HK90" s="166"/>
      <c r="HL90" s="166"/>
      <c r="HM90" s="166"/>
      <c r="HN90" s="166"/>
      <c r="HO90" s="166"/>
      <c r="HP90" s="166"/>
      <c r="HQ90" s="166"/>
      <c r="HR90" s="166"/>
      <c r="HS90" s="166"/>
      <c r="HT90" s="166"/>
      <c r="HU90" s="166"/>
      <c r="HV90" s="166"/>
      <c r="HW90" s="166"/>
      <c r="HX90" s="166"/>
      <c r="HY90" s="166"/>
      <c r="HZ90" s="166"/>
      <c r="IA90" s="166"/>
      <c r="IB90" s="166"/>
      <c r="IC90" s="166"/>
      <c r="ID90" s="166"/>
      <c r="IE90" s="166"/>
      <c r="IF90" s="166"/>
      <c r="IG90" s="166"/>
      <c r="IH90" s="166"/>
      <c r="II90" s="166"/>
      <c r="IJ90" s="166"/>
      <c r="IK90" s="166"/>
      <c r="IL90" s="166"/>
      <c r="IM90" s="166"/>
      <c r="IN90" s="166"/>
      <c r="IO90" s="166"/>
      <c r="IP90" s="166"/>
      <c r="IQ90" s="166"/>
      <c r="IR90" s="166"/>
      <c r="IS90" s="166"/>
      <c r="IT90" s="166"/>
      <c r="IU90" s="166"/>
      <c r="IV90" s="166"/>
    </row>
    <row r="91" spans="1:256" s="220" customFormat="1" ht="30">
      <c r="A91" s="230"/>
      <c r="B91" s="230"/>
      <c r="C91" s="230"/>
      <c r="D91" s="230"/>
      <c r="E91" s="230"/>
      <c r="F91" s="230"/>
      <c r="G91" s="230"/>
      <c r="H91" s="230"/>
      <c r="I91" s="230"/>
      <c r="J91" s="232"/>
      <c r="K91" s="232"/>
      <c r="L91" s="230"/>
      <c r="M91" s="231"/>
      <c r="N91" s="233"/>
      <c r="O91" s="233"/>
      <c r="P91" s="234"/>
      <c r="Q91" s="234"/>
      <c r="R91" s="234"/>
      <c r="S91" s="234"/>
      <c r="T91" s="234"/>
      <c r="U91" s="234"/>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c r="EW91" s="166"/>
      <c r="EX91" s="166"/>
      <c r="EY91" s="166"/>
      <c r="EZ91" s="166"/>
      <c r="FA91" s="166"/>
      <c r="FB91" s="166"/>
      <c r="FC91" s="166"/>
      <c r="FD91" s="166"/>
      <c r="FE91" s="166"/>
      <c r="FF91" s="166"/>
      <c r="FG91" s="166"/>
      <c r="FH91" s="166"/>
      <c r="FI91" s="166"/>
      <c r="FJ91" s="166"/>
      <c r="FK91" s="166"/>
      <c r="FL91" s="166"/>
      <c r="FM91" s="166"/>
      <c r="FN91" s="166"/>
      <c r="FO91" s="166"/>
      <c r="FP91" s="166"/>
      <c r="FQ91" s="166"/>
      <c r="FR91" s="166"/>
      <c r="FS91" s="166"/>
      <c r="FT91" s="166"/>
      <c r="FU91" s="166"/>
      <c r="FV91" s="166"/>
      <c r="FW91" s="166"/>
      <c r="FX91" s="166"/>
      <c r="FY91" s="166"/>
      <c r="FZ91" s="166"/>
      <c r="GA91" s="166"/>
      <c r="GB91" s="166"/>
      <c r="GC91" s="166"/>
      <c r="GD91" s="166"/>
      <c r="GE91" s="166"/>
      <c r="GF91" s="166"/>
      <c r="GG91" s="166"/>
      <c r="GH91" s="166"/>
      <c r="GI91" s="166"/>
      <c r="GJ91" s="166"/>
      <c r="GK91" s="166"/>
      <c r="GL91" s="166"/>
      <c r="GM91" s="166"/>
      <c r="GN91" s="166"/>
      <c r="GO91" s="166"/>
      <c r="GP91" s="166"/>
      <c r="GQ91" s="166"/>
      <c r="GR91" s="166"/>
      <c r="GS91" s="166"/>
      <c r="GT91" s="166"/>
      <c r="GU91" s="166"/>
      <c r="GV91" s="166"/>
      <c r="GW91" s="166"/>
      <c r="GX91" s="166"/>
      <c r="GY91" s="166"/>
      <c r="GZ91" s="166"/>
      <c r="HA91" s="166"/>
      <c r="HB91" s="166"/>
      <c r="HC91" s="166"/>
      <c r="HD91" s="166"/>
      <c r="HE91" s="166"/>
      <c r="HF91" s="166"/>
      <c r="HG91" s="166"/>
      <c r="HH91" s="166"/>
      <c r="HI91" s="166"/>
      <c r="HJ91" s="166"/>
      <c r="HK91" s="166"/>
      <c r="HL91" s="166"/>
      <c r="HM91" s="166"/>
      <c r="HN91" s="166"/>
      <c r="HO91" s="166"/>
      <c r="HP91" s="166"/>
      <c r="HQ91" s="166"/>
      <c r="HR91" s="166"/>
      <c r="HS91" s="166"/>
      <c r="HT91" s="166"/>
      <c r="HU91" s="166"/>
      <c r="HV91" s="166"/>
      <c r="HW91" s="166"/>
      <c r="HX91" s="166"/>
      <c r="HY91" s="166"/>
      <c r="HZ91" s="166"/>
      <c r="IA91" s="166"/>
      <c r="IB91" s="166"/>
      <c r="IC91" s="166"/>
      <c r="ID91" s="166"/>
      <c r="IE91" s="166"/>
      <c r="IF91" s="166"/>
      <c r="IG91" s="166"/>
      <c r="IH91" s="166"/>
      <c r="II91" s="166"/>
      <c r="IJ91" s="166"/>
      <c r="IK91" s="166"/>
      <c r="IL91" s="166"/>
      <c r="IM91" s="166"/>
      <c r="IN91" s="166"/>
      <c r="IO91" s="166"/>
      <c r="IP91" s="166"/>
      <c r="IQ91" s="166"/>
      <c r="IR91" s="166"/>
      <c r="IS91" s="166"/>
      <c r="IT91" s="166"/>
      <c r="IU91" s="166"/>
      <c r="IV91" s="166"/>
    </row>
    <row r="92" spans="1:256" s="220" customFormat="1" ht="30">
      <c r="A92" s="230"/>
      <c r="B92" s="230"/>
      <c r="C92" s="230"/>
      <c r="D92" s="230"/>
      <c r="E92" s="230"/>
      <c r="F92" s="230"/>
      <c r="G92" s="230"/>
      <c r="H92" s="230"/>
      <c r="I92" s="230"/>
      <c r="J92" s="232"/>
      <c r="K92" s="232"/>
      <c r="L92" s="230"/>
      <c r="M92" s="231"/>
      <c r="N92" s="233"/>
      <c r="O92" s="233"/>
      <c r="P92" s="234"/>
      <c r="Q92" s="234"/>
      <c r="R92" s="234"/>
      <c r="S92" s="234"/>
      <c r="T92" s="234"/>
      <c r="U92" s="234"/>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c r="EW92" s="166"/>
      <c r="EX92" s="166"/>
      <c r="EY92" s="166"/>
      <c r="EZ92" s="166"/>
      <c r="FA92" s="166"/>
      <c r="FB92" s="166"/>
      <c r="FC92" s="166"/>
      <c r="FD92" s="166"/>
      <c r="FE92" s="166"/>
      <c r="FF92" s="166"/>
      <c r="FG92" s="166"/>
      <c r="FH92" s="166"/>
      <c r="FI92" s="166"/>
      <c r="FJ92" s="166"/>
      <c r="FK92" s="166"/>
      <c r="FL92" s="166"/>
      <c r="FM92" s="166"/>
      <c r="FN92" s="166"/>
      <c r="FO92" s="166"/>
      <c r="FP92" s="166"/>
      <c r="FQ92" s="166"/>
      <c r="FR92" s="166"/>
      <c r="FS92" s="166"/>
      <c r="FT92" s="166"/>
      <c r="FU92" s="166"/>
      <c r="FV92" s="166"/>
      <c r="FW92" s="166"/>
      <c r="FX92" s="166"/>
      <c r="FY92" s="166"/>
      <c r="FZ92" s="166"/>
      <c r="GA92" s="166"/>
      <c r="GB92" s="166"/>
      <c r="GC92" s="166"/>
      <c r="GD92" s="166"/>
      <c r="GE92" s="166"/>
      <c r="GF92" s="166"/>
      <c r="GG92" s="166"/>
      <c r="GH92" s="166"/>
      <c r="GI92" s="166"/>
      <c r="GJ92" s="166"/>
      <c r="GK92" s="166"/>
      <c r="GL92" s="166"/>
      <c r="GM92" s="166"/>
      <c r="GN92" s="166"/>
      <c r="GO92" s="166"/>
      <c r="GP92" s="166"/>
      <c r="GQ92" s="166"/>
      <c r="GR92" s="166"/>
      <c r="GS92" s="166"/>
      <c r="GT92" s="166"/>
      <c r="GU92" s="166"/>
      <c r="GV92" s="166"/>
      <c r="GW92" s="166"/>
      <c r="GX92" s="166"/>
      <c r="GY92" s="166"/>
      <c r="GZ92" s="166"/>
      <c r="HA92" s="166"/>
      <c r="HB92" s="166"/>
      <c r="HC92" s="166"/>
      <c r="HD92" s="166"/>
      <c r="HE92" s="166"/>
      <c r="HF92" s="166"/>
      <c r="HG92" s="166"/>
      <c r="HH92" s="166"/>
      <c r="HI92" s="166"/>
      <c r="HJ92" s="166"/>
      <c r="HK92" s="166"/>
      <c r="HL92" s="166"/>
      <c r="HM92" s="166"/>
      <c r="HN92" s="166"/>
      <c r="HO92" s="166"/>
      <c r="HP92" s="166"/>
      <c r="HQ92" s="166"/>
      <c r="HR92" s="166"/>
      <c r="HS92" s="166"/>
      <c r="HT92" s="166"/>
      <c r="HU92" s="166"/>
      <c r="HV92" s="166"/>
      <c r="HW92" s="166"/>
      <c r="HX92" s="166"/>
      <c r="HY92" s="166"/>
      <c r="HZ92" s="166"/>
      <c r="IA92" s="166"/>
      <c r="IB92" s="166"/>
      <c r="IC92" s="166"/>
      <c r="ID92" s="166"/>
      <c r="IE92" s="166"/>
      <c r="IF92" s="166"/>
      <c r="IG92" s="166"/>
      <c r="IH92" s="166"/>
      <c r="II92" s="166"/>
      <c r="IJ92" s="166"/>
      <c r="IK92" s="166"/>
      <c r="IL92" s="166"/>
      <c r="IM92" s="166"/>
      <c r="IN92" s="166"/>
      <c r="IO92" s="166"/>
      <c r="IP92" s="166"/>
      <c r="IQ92" s="166"/>
      <c r="IR92" s="166"/>
      <c r="IS92" s="166"/>
      <c r="IT92" s="166"/>
      <c r="IU92" s="166"/>
      <c r="IV92" s="166"/>
    </row>
    <row r="93" spans="1:256" s="220" customFormat="1" ht="30">
      <c r="A93" s="230"/>
      <c r="B93" s="230"/>
      <c r="C93" s="230"/>
      <c r="D93" s="230"/>
      <c r="E93" s="230"/>
      <c r="F93" s="230"/>
      <c r="G93" s="230"/>
      <c r="H93" s="230"/>
      <c r="I93" s="230"/>
      <c r="J93" s="232"/>
      <c r="K93" s="232"/>
      <c r="L93" s="230"/>
      <c r="M93" s="231"/>
      <c r="N93" s="233"/>
      <c r="O93" s="233"/>
      <c r="P93" s="234"/>
      <c r="Q93" s="234"/>
      <c r="R93" s="234"/>
      <c r="S93" s="234"/>
      <c r="T93" s="234"/>
      <c r="U93" s="234"/>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66"/>
      <c r="GF93" s="166"/>
      <c r="GG93" s="166"/>
      <c r="GH93" s="166"/>
      <c r="GI93" s="166"/>
      <c r="GJ93" s="166"/>
      <c r="GK93" s="166"/>
      <c r="GL93" s="166"/>
      <c r="GM93" s="166"/>
      <c r="GN93" s="166"/>
      <c r="GO93" s="166"/>
      <c r="GP93" s="166"/>
      <c r="GQ93" s="166"/>
      <c r="GR93" s="166"/>
      <c r="GS93" s="166"/>
      <c r="GT93" s="166"/>
      <c r="GU93" s="166"/>
      <c r="GV93" s="166"/>
      <c r="GW93" s="166"/>
      <c r="GX93" s="166"/>
      <c r="GY93" s="166"/>
      <c r="GZ93" s="166"/>
      <c r="HA93" s="166"/>
      <c r="HB93" s="166"/>
      <c r="HC93" s="166"/>
      <c r="HD93" s="166"/>
      <c r="HE93" s="166"/>
      <c r="HF93" s="166"/>
      <c r="HG93" s="166"/>
      <c r="HH93" s="166"/>
      <c r="HI93" s="166"/>
      <c r="HJ93" s="166"/>
      <c r="HK93" s="166"/>
      <c r="HL93" s="166"/>
      <c r="HM93" s="166"/>
      <c r="HN93" s="166"/>
      <c r="HO93" s="166"/>
      <c r="HP93" s="166"/>
      <c r="HQ93" s="166"/>
      <c r="HR93" s="166"/>
      <c r="HS93" s="166"/>
      <c r="HT93" s="166"/>
      <c r="HU93" s="166"/>
      <c r="HV93" s="166"/>
      <c r="HW93" s="166"/>
      <c r="HX93" s="166"/>
      <c r="HY93" s="166"/>
      <c r="HZ93" s="166"/>
      <c r="IA93" s="166"/>
      <c r="IB93" s="166"/>
      <c r="IC93" s="166"/>
      <c r="ID93" s="166"/>
      <c r="IE93" s="166"/>
      <c r="IF93" s="166"/>
      <c r="IG93" s="166"/>
      <c r="IH93" s="166"/>
      <c r="II93" s="166"/>
      <c r="IJ93" s="166"/>
      <c r="IK93" s="166"/>
      <c r="IL93" s="166"/>
      <c r="IM93" s="166"/>
      <c r="IN93" s="166"/>
      <c r="IO93" s="166"/>
      <c r="IP93" s="166"/>
      <c r="IQ93" s="166"/>
      <c r="IR93" s="166"/>
      <c r="IS93" s="166"/>
      <c r="IT93" s="166"/>
      <c r="IU93" s="166"/>
      <c r="IV93" s="166"/>
    </row>
    <row r="94" spans="1:256" s="220" customFormat="1" ht="30">
      <c r="A94" s="230"/>
      <c r="B94" s="230"/>
      <c r="C94" s="230"/>
      <c r="D94" s="230"/>
      <c r="E94" s="230"/>
      <c r="F94" s="230"/>
      <c r="G94" s="230"/>
      <c r="H94" s="230"/>
      <c r="I94" s="230"/>
      <c r="J94" s="232"/>
      <c r="K94" s="232"/>
      <c r="L94" s="230"/>
      <c r="M94" s="231"/>
      <c r="N94" s="233"/>
      <c r="O94" s="233"/>
      <c r="P94" s="234"/>
      <c r="Q94" s="234"/>
      <c r="R94" s="234"/>
      <c r="S94" s="234"/>
      <c r="T94" s="234"/>
      <c r="U94" s="234"/>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c r="EW94" s="166"/>
      <c r="EX94" s="166"/>
      <c r="EY94" s="166"/>
      <c r="EZ94" s="166"/>
      <c r="FA94" s="166"/>
      <c r="FB94" s="166"/>
      <c r="FC94" s="166"/>
      <c r="FD94" s="166"/>
      <c r="FE94" s="166"/>
      <c r="FF94" s="166"/>
      <c r="FG94" s="166"/>
      <c r="FH94" s="166"/>
      <c r="FI94" s="166"/>
      <c r="FJ94" s="166"/>
      <c r="FK94" s="166"/>
      <c r="FL94" s="166"/>
      <c r="FM94" s="166"/>
      <c r="FN94" s="166"/>
      <c r="FO94" s="166"/>
      <c r="FP94" s="166"/>
      <c r="FQ94" s="166"/>
      <c r="FR94" s="166"/>
      <c r="FS94" s="166"/>
      <c r="FT94" s="166"/>
      <c r="FU94" s="166"/>
      <c r="FV94" s="166"/>
      <c r="FW94" s="166"/>
      <c r="FX94" s="166"/>
      <c r="FY94" s="166"/>
      <c r="FZ94" s="166"/>
      <c r="GA94" s="166"/>
      <c r="GB94" s="166"/>
      <c r="GC94" s="166"/>
      <c r="GD94" s="166"/>
      <c r="GE94" s="166"/>
      <c r="GF94" s="166"/>
      <c r="GG94" s="166"/>
      <c r="GH94" s="166"/>
      <c r="GI94" s="166"/>
      <c r="GJ94" s="166"/>
      <c r="GK94" s="166"/>
      <c r="GL94" s="166"/>
      <c r="GM94" s="166"/>
      <c r="GN94" s="166"/>
      <c r="GO94" s="166"/>
      <c r="GP94" s="166"/>
      <c r="GQ94" s="166"/>
      <c r="GR94" s="166"/>
      <c r="GS94" s="166"/>
      <c r="GT94" s="166"/>
      <c r="GU94" s="166"/>
      <c r="GV94" s="166"/>
      <c r="GW94" s="166"/>
      <c r="GX94" s="166"/>
      <c r="GY94" s="166"/>
      <c r="GZ94" s="166"/>
      <c r="HA94" s="166"/>
      <c r="HB94" s="166"/>
      <c r="HC94" s="166"/>
      <c r="HD94" s="166"/>
      <c r="HE94" s="166"/>
      <c r="HF94" s="166"/>
      <c r="HG94" s="166"/>
      <c r="HH94" s="166"/>
      <c r="HI94" s="166"/>
      <c r="HJ94" s="166"/>
      <c r="HK94" s="166"/>
      <c r="HL94" s="166"/>
      <c r="HM94" s="166"/>
      <c r="HN94" s="166"/>
      <c r="HO94" s="166"/>
      <c r="HP94" s="166"/>
      <c r="HQ94" s="166"/>
      <c r="HR94" s="166"/>
      <c r="HS94" s="166"/>
      <c r="HT94" s="166"/>
      <c r="HU94" s="166"/>
      <c r="HV94" s="166"/>
      <c r="HW94" s="166"/>
      <c r="HX94" s="166"/>
      <c r="HY94" s="166"/>
      <c r="HZ94" s="166"/>
      <c r="IA94" s="166"/>
      <c r="IB94" s="166"/>
      <c r="IC94" s="166"/>
      <c r="ID94" s="166"/>
      <c r="IE94" s="166"/>
      <c r="IF94" s="166"/>
      <c r="IG94" s="166"/>
      <c r="IH94" s="166"/>
      <c r="II94" s="166"/>
      <c r="IJ94" s="166"/>
      <c r="IK94" s="166"/>
      <c r="IL94" s="166"/>
      <c r="IM94" s="166"/>
      <c r="IN94" s="166"/>
      <c r="IO94" s="166"/>
      <c r="IP94" s="166"/>
      <c r="IQ94" s="166"/>
      <c r="IR94" s="166"/>
      <c r="IS94" s="166"/>
      <c r="IT94" s="166"/>
      <c r="IU94" s="166"/>
      <c r="IV94" s="166"/>
    </row>
    <row r="95" spans="1:256" s="220" customFormat="1" ht="30">
      <c r="A95" s="230"/>
      <c r="B95" s="230"/>
      <c r="C95" s="230"/>
      <c r="D95" s="230"/>
      <c r="E95" s="230"/>
      <c r="F95" s="230"/>
      <c r="G95" s="230"/>
      <c r="H95" s="230"/>
      <c r="I95" s="230"/>
      <c r="J95" s="232"/>
      <c r="K95" s="232"/>
      <c r="L95" s="230"/>
      <c r="M95" s="231"/>
      <c r="N95" s="233"/>
      <c r="O95" s="233"/>
      <c r="P95" s="234"/>
      <c r="Q95" s="234"/>
      <c r="R95" s="234"/>
      <c r="S95" s="234"/>
      <c r="T95" s="234"/>
      <c r="U95" s="234"/>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c r="EW95" s="166"/>
      <c r="EX95" s="166"/>
      <c r="EY95" s="166"/>
      <c r="EZ95" s="166"/>
      <c r="FA95" s="166"/>
      <c r="FB95" s="166"/>
      <c r="FC95" s="166"/>
      <c r="FD95" s="166"/>
      <c r="FE95" s="166"/>
      <c r="FF95" s="166"/>
      <c r="FG95" s="166"/>
      <c r="FH95" s="166"/>
      <c r="FI95" s="166"/>
      <c r="FJ95" s="166"/>
      <c r="FK95" s="166"/>
      <c r="FL95" s="166"/>
      <c r="FM95" s="166"/>
      <c r="FN95" s="166"/>
      <c r="FO95" s="166"/>
      <c r="FP95" s="166"/>
      <c r="FQ95" s="166"/>
      <c r="FR95" s="166"/>
      <c r="FS95" s="166"/>
      <c r="FT95" s="166"/>
      <c r="FU95" s="166"/>
      <c r="FV95" s="166"/>
      <c r="FW95" s="166"/>
      <c r="FX95" s="166"/>
      <c r="FY95" s="166"/>
      <c r="FZ95" s="166"/>
      <c r="GA95" s="166"/>
      <c r="GB95" s="166"/>
      <c r="GC95" s="166"/>
      <c r="GD95" s="166"/>
      <c r="GE95" s="166"/>
      <c r="GF95" s="166"/>
      <c r="GG95" s="166"/>
      <c r="GH95" s="166"/>
      <c r="GI95" s="166"/>
      <c r="GJ95" s="166"/>
      <c r="GK95" s="166"/>
      <c r="GL95" s="166"/>
      <c r="GM95" s="166"/>
      <c r="GN95" s="166"/>
      <c r="GO95" s="166"/>
      <c r="GP95" s="166"/>
      <c r="GQ95" s="166"/>
      <c r="GR95" s="166"/>
      <c r="GS95" s="166"/>
      <c r="GT95" s="166"/>
      <c r="GU95" s="166"/>
      <c r="GV95" s="166"/>
      <c r="GW95" s="166"/>
      <c r="GX95" s="166"/>
      <c r="GY95" s="166"/>
      <c r="GZ95" s="166"/>
      <c r="HA95" s="166"/>
      <c r="HB95" s="166"/>
      <c r="HC95" s="166"/>
      <c r="HD95" s="166"/>
      <c r="HE95" s="166"/>
      <c r="HF95" s="166"/>
      <c r="HG95" s="166"/>
      <c r="HH95" s="166"/>
      <c r="HI95" s="166"/>
      <c r="HJ95" s="166"/>
      <c r="HK95" s="166"/>
      <c r="HL95" s="166"/>
      <c r="HM95" s="166"/>
      <c r="HN95" s="166"/>
      <c r="HO95" s="166"/>
      <c r="HP95" s="166"/>
      <c r="HQ95" s="166"/>
      <c r="HR95" s="166"/>
      <c r="HS95" s="166"/>
      <c r="HT95" s="166"/>
      <c r="HU95" s="166"/>
      <c r="HV95" s="166"/>
      <c r="HW95" s="166"/>
      <c r="HX95" s="166"/>
      <c r="HY95" s="166"/>
      <c r="HZ95" s="166"/>
      <c r="IA95" s="166"/>
      <c r="IB95" s="166"/>
      <c r="IC95" s="166"/>
      <c r="ID95" s="166"/>
      <c r="IE95" s="166"/>
      <c r="IF95" s="166"/>
      <c r="IG95" s="166"/>
      <c r="IH95" s="166"/>
      <c r="II95" s="166"/>
      <c r="IJ95" s="166"/>
      <c r="IK95" s="166"/>
      <c r="IL95" s="166"/>
      <c r="IM95" s="166"/>
      <c r="IN95" s="166"/>
      <c r="IO95" s="166"/>
      <c r="IP95" s="166"/>
      <c r="IQ95" s="166"/>
      <c r="IR95" s="166"/>
      <c r="IS95" s="166"/>
      <c r="IT95" s="166"/>
      <c r="IU95" s="166"/>
      <c r="IV95" s="166"/>
    </row>
    <row r="96" spans="1:256" s="220" customFormat="1" ht="30">
      <c r="A96" s="230"/>
      <c r="B96" s="230"/>
      <c r="C96" s="230"/>
      <c r="D96" s="230"/>
      <c r="E96" s="230"/>
      <c r="F96" s="230"/>
      <c r="G96" s="230"/>
      <c r="H96" s="230"/>
      <c r="I96" s="230"/>
      <c r="J96" s="232"/>
      <c r="K96" s="232"/>
      <c r="L96" s="230"/>
      <c r="M96" s="231"/>
      <c r="N96" s="233"/>
      <c r="O96" s="233"/>
      <c r="P96" s="234"/>
      <c r="Q96" s="234"/>
      <c r="R96" s="234"/>
      <c r="S96" s="234"/>
      <c r="T96" s="234"/>
      <c r="U96" s="234"/>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c r="EW96" s="166"/>
      <c r="EX96" s="166"/>
      <c r="EY96" s="166"/>
      <c r="EZ96" s="166"/>
      <c r="FA96" s="166"/>
      <c r="FB96" s="166"/>
      <c r="FC96" s="166"/>
      <c r="FD96" s="166"/>
      <c r="FE96" s="166"/>
      <c r="FF96" s="166"/>
      <c r="FG96" s="166"/>
      <c r="FH96" s="166"/>
      <c r="FI96" s="166"/>
      <c r="FJ96" s="166"/>
      <c r="FK96" s="166"/>
      <c r="FL96" s="166"/>
      <c r="FM96" s="166"/>
      <c r="FN96" s="166"/>
      <c r="FO96" s="166"/>
      <c r="FP96" s="166"/>
      <c r="FQ96" s="166"/>
      <c r="FR96" s="166"/>
      <c r="FS96" s="166"/>
      <c r="FT96" s="166"/>
      <c r="FU96" s="166"/>
      <c r="FV96" s="166"/>
      <c r="FW96" s="166"/>
      <c r="FX96" s="166"/>
      <c r="FY96" s="166"/>
      <c r="FZ96" s="166"/>
      <c r="GA96" s="166"/>
      <c r="GB96" s="166"/>
      <c r="GC96" s="166"/>
      <c r="GD96" s="166"/>
      <c r="GE96" s="166"/>
      <c r="GF96" s="166"/>
      <c r="GG96" s="166"/>
      <c r="GH96" s="166"/>
      <c r="GI96" s="166"/>
      <c r="GJ96" s="166"/>
      <c r="GK96" s="166"/>
      <c r="GL96" s="166"/>
      <c r="GM96" s="166"/>
      <c r="GN96" s="166"/>
      <c r="GO96" s="166"/>
      <c r="GP96" s="166"/>
      <c r="GQ96" s="166"/>
      <c r="GR96" s="166"/>
      <c r="GS96" s="166"/>
      <c r="GT96" s="166"/>
      <c r="GU96" s="166"/>
      <c r="GV96" s="166"/>
      <c r="GW96" s="166"/>
      <c r="GX96" s="166"/>
      <c r="GY96" s="166"/>
      <c r="GZ96" s="166"/>
      <c r="HA96" s="166"/>
      <c r="HB96" s="166"/>
      <c r="HC96" s="166"/>
      <c r="HD96" s="166"/>
      <c r="HE96" s="166"/>
      <c r="HF96" s="166"/>
      <c r="HG96" s="166"/>
      <c r="HH96" s="166"/>
      <c r="HI96" s="166"/>
      <c r="HJ96" s="166"/>
      <c r="HK96" s="166"/>
      <c r="HL96" s="166"/>
      <c r="HM96" s="166"/>
      <c r="HN96" s="166"/>
      <c r="HO96" s="166"/>
      <c r="HP96" s="166"/>
      <c r="HQ96" s="166"/>
      <c r="HR96" s="166"/>
      <c r="HS96" s="166"/>
      <c r="HT96" s="166"/>
      <c r="HU96" s="166"/>
      <c r="HV96" s="166"/>
      <c r="HW96" s="166"/>
      <c r="HX96" s="166"/>
      <c r="HY96" s="166"/>
      <c r="HZ96" s="166"/>
      <c r="IA96" s="166"/>
      <c r="IB96" s="166"/>
      <c r="IC96" s="166"/>
      <c r="ID96" s="166"/>
      <c r="IE96" s="166"/>
      <c r="IF96" s="166"/>
      <c r="IG96" s="166"/>
      <c r="IH96" s="166"/>
      <c r="II96" s="166"/>
      <c r="IJ96" s="166"/>
      <c r="IK96" s="166"/>
      <c r="IL96" s="166"/>
      <c r="IM96" s="166"/>
      <c r="IN96" s="166"/>
      <c r="IO96" s="166"/>
      <c r="IP96" s="166"/>
      <c r="IQ96" s="166"/>
      <c r="IR96" s="166"/>
      <c r="IS96" s="166"/>
      <c r="IT96" s="166"/>
      <c r="IU96" s="166"/>
      <c r="IV96" s="166"/>
    </row>
    <row r="97" spans="1:256" s="220" customFormat="1" ht="30">
      <c r="A97" s="230"/>
      <c r="B97" s="230"/>
      <c r="C97" s="230"/>
      <c r="D97" s="230"/>
      <c r="E97" s="230"/>
      <c r="F97" s="230"/>
      <c r="G97" s="230"/>
      <c r="H97" s="230"/>
      <c r="I97" s="230"/>
      <c r="J97" s="232"/>
      <c r="K97" s="232"/>
      <c r="L97" s="230"/>
      <c r="M97" s="231"/>
      <c r="N97" s="233"/>
      <c r="O97" s="233"/>
      <c r="P97" s="234"/>
      <c r="Q97" s="234"/>
      <c r="R97" s="234"/>
      <c r="S97" s="234"/>
      <c r="T97" s="234"/>
      <c r="U97" s="234"/>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c r="EW97" s="166"/>
      <c r="EX97" s="166"/>
      <c r="EY97" s="166"/>
      <c r="EZ97" s="166"/>
      <c r="FA97" s="166"/>
      <c r="FB97" s="166"/>
      <c r="FC97" s="166"/>
      <c r="FD97" s="166"/>
      <c r="FE97" s="166"/>
      <c r="FF97" s="166"/>
      <c r="FG97" s="166"/>
      <c r="FH97" s="166"/>
      <c r="FI97" s="166"/>
      <c r="FJ97" s="166"/>
      <c r="FK97" s="166"/>
      <c r="FL97" s="166"/>
      <c r="FM97" s="166"/>
      <c r="FN97" s="166"/>
      <c r="FO97" s="166"/>
      <c r="FP97" s="166"/>
      <c r="FQ97" s="166"/>
      <c r="FR97" s="166"/>
      <c r="FS97" s="166"/>
      <c r="FT97" s="166"/>
      <c r="FU97" s="166"/>
      <c r="FV97" s="166"/>
      <c r="FW97" s="166"/>
      <c r="FX97" s="166"/>
      <c r="FY97" s="166"/>
      <c r="FZ97" s="166"/>
      <c r="GA97" s="166"/>
      <c r="GB97" s="166"/>
      <c r="GC97" s="166"/>
      <c r="GD97" s="166"/>
      <c r="GE97" s="166"/>
      <c r="GF97" s="166"/>
      <c r="GG97" s="166"/>
      <c r="GH97" s="166"/>
      <c r="GI97" s="166"/>
      <c r="GJ97" s="166"/>
      <c r="GK97" s="166"/>
      <c r="GL97" s="166"/>
      <c r="GM97" s="166"/>
      <c r="GN97" s="166"/>
      <c r="GO97" s="166"/>
      <c r="GP97" s="166"/>
      <c r="GQ97" s="166"/>
      <c r="GR97" s="166"/>
      <c r="GS97" s="166"/>
      <c r="GT97" s="166"/>
      <c r="GU97" s="166"/>
      <c r="GV97" s="166"/>
      <c r="GW97" s="166"/>
      <c r="GX97" s="166"/>
      <c r="GY97" s="166"/>
      <c r="GZ97" s="166"/>
      <c r="HA97" s="166"/>
      <c r="HB97" s="166"/>
      <c r="HC97" s="166"/>
      <c r="HD97" s="166"/>
      <c r="HE97" s="166"/>
      <c r="HF97" s="166"/>
      <c r="HG97" s="166"/>
      <c r="HH97" s="166"/>
      <c r="HI97" s="166"/>
      <c r="HJ97" s="166"/>
      <c r="HK97" s="166"/>
      <c r="HL97" s="166"/>
      <c r="HM97" s="166"/>
      <c r="HN97" s="166"/>
      <c r="HO97" s="166"/>
      <c r="HP97" s="166"/>
      <c r="HQ97" s="166"/>
      <c r="HR97" s="166"/>
      <c r="HS97" s="166"/>
      <c r="HT97" s="166"/>
      <c r="HU97" s="166"/>
      <c r="HV97" s="166"/>
      <c r="HW97" s="166"/>
      <c r="HX97" s="166"/>
      <c r="HY97" s="166"/>
      <c r="HZ97" s="166"/>
      <c r="IA97" s="166"/>
      <c r="IB97" s="166"/>
      <c r="IC97" s="166"/>
      <c r="ID97" s="166"/>
      <c r="IE97" s="166"/>
      <c r="IF97" s="166"/>
      <c r="IG97" s="166"/>
      <c r="IH97" s="166"/>
      <c r="II97" s="166"/>
      <c r="IJ97" s="166"/>
      <c r="IK97" s="166"/>
      <c r="IL97" s="166"/>
      <c r="IM97" s="166"/>
      <c r="IN97" s="166"/>
      <c r="IO97" s="166"/>
      <c r="IP97" s="166"/>
      <c r="IQ97" s="166"/>
      <c r="IR97" s="166"/>
      <c r="IS97" s="166"/>
      <c r="IT97" s="166"/>
      <c r="IU97" s="166"/>
      <c r="IV97" s="166"/>
    </row>
    <row r="98" spans="1:256" s="220" customFormat="1" ht="30">
      <c r="A98" s="230"/>
      <c r="B98" s="230"/>
      <c r="C98" s="230"/>
      <c r="D98" s="230"/>
      <c r="E98" s="230"/>
      <c r="F98" s="230"/>
      <c r="G98" s="230"/>
      <c r="H98" s="230"/>
      <c r="I98" s="230"/>
      <c r="J98" s="232"/>
      <c r="K98" s="232"/>
      <c r="L98" s="230"/>
      <c r="M98" s="231"/>
      <c r="N98" s="233"/>
      <c r="O98" s="233"/>
      <c r="P98" s="234"/>
      <c r="Q98" s="234"/>
      <c r="R98" s="234"/>
      <c r="S98" s="234"/>
      <c r="T98" s="234"/>
      <c r="U98" s="234"/>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c r="EW98" s="166"/>
      <c r="EX98" s="166"/>
      <c r="EY98" s="166"/>
      <c r="EZ98" s="166"/>
      <c r="FA98" s="166"/>
      <c r="FB98" s="166"/>
      <c r="FC98" s="166"/>
      <c r="FD98" s="166"/>
      <c r="FE98" s="166"/>
      <c r="FF98" s="166"/>
      <c r="FG98" s="166"/>
      <c r="FH98" s="166"/>
      <c r="FI98" s="166"/>
      <c r="FJ98" s="166"/>
      <c r="FK98" s="166"/>
      <c r="FL98" s="166"/>
      <c r="FM98" s="166"/>
      <c r="FN98" s="166"/>
      <c r="FO98" s="166"/>
      <c r="FP98" s="166"/>
      <c r="FQ98" s="166"/>
      <c r="FR98" s="166"/>
      <c r="FS98" s="166"/>
      <c r="FT98" s="166"/>
      <c r="FU98" s="166"/>
      <c r="FV98" s="166"/>
      <c r="FW98" s="166"/>
      <c r="FX98" s="166"/>
      <c r="FY98" s="166"/>
      <c r="FZ98" s="166"/>
      <c r="GA98" s="166"/>
      <c r="GB98" s="166"/>
      <c r="GC98" s="166"/>
      <c r="GD98" s="166"/>
      <c r="GE98" s="166"/>
      <c r="GF98" s="166"/>
      <c r="GG98" s="166"/>
      <c r="GH98" s="166"/>
      <c r="GI98" s="166"/>
      <c r="GJ98" s="166"/>
      <c r="GK98" s="166"/>
      <c r="GL98" s="166"/>
      <c r="GM98" s="166"/>
      <c r="GN98" s="166"/>
      <c r="GO98" s="166"/>
      <c r="GP98" s="166"/>
      <c r="GQ98" s="166"/>
      <c r="GR98" s="166"/>
      <c r="GS98" s="166"/>
      <c r="GT98" s="166"/>
      <c r="GU98" s="166"/>
      <c r="GV98" s="166"/>
      <c r="GW98" s="166"/>
      <c r="GX98" s="166"/>
      <c r="GY98" s="166"/>
      <c r="GZ98" s="166"/>
      <c r="HA98" s="166"/>
      <c r="HB98" s="166"/>
      <c r="HC98" s="166"/>
      <c r="HD98" s="166"/>
      <c r="HE98" s="166"/>
      <c r="HF98" s="166"/>
      <c r="HG98" s="166"/>
      <c r="HH98" s="166"/>
      <c r="HI98" s="166"/>
      <c r="HJ98" s="166"/>
      <c r="HK98" s="166"/>
      <c r="HL98" s="166"/>
      <c r="HM98" s="166"/>
      <c r="HN98" s="166"/>
      <c r="HO98" s="166"/>
      <c r="HP98" s="166"/>
      <c r="HQ98" s="166"/>
      <c r="HR98" s="166"/>
      <c r="HS98" s="166"/>
      <c r="HT98" s="166"/>
      <c r="HU98" s="166"/>
      <c r="HV98" s="166"/>
      <c r="HW98" s="166"/>
      <c r="HX98" s="166"/>
      <c r="HY98" s="166"/>
      <c r="HZ98" s="166"/>
      <c r="IA98" s="166"/>
      <c r="IB98" s="166"/>
      <c r="IC98" s="166"/>
      <c r="ID98" s="166"/>
      <c r="IE98" s="166"/>
      <c r="IF98" s="166"/>
      <c r="IG98" s="166"/>
      <c r="IH98" s="166"/>
      <c r="II98" s="166"/>
      <c r="IJ98" s="166"/>
      <c r="IK98" s="166"/>
      <c r="IL98" s="166"/>
      <c r="IM98" s="166"/>
      <c r="IN98" s="166"/>
      <c r="IO98" s="166"/>
      <c r="IP98" s="166"/>
      <c r="IQ98" s="166"/>
      <c r="IR98" s="166"/>
      <c r="IS98" s="166"/>
      <c r="IT98" s="166"/>
      <c r="IU98" s="166"/>
      <c r="IV98" s="166"/>
    </row>
    <row r="99" spans="1:256" s="220" customFormat="1" ht="30">
      <c r="A99" s="230"/>
      <c r="B99" s="230"/>
      <c r="C99" s="230"/>
      <c r="D99" s="230"/>
      <c r="E99" s="230"/>
      <c r="F99" s="230"/>
      <c r="G99" s="230"/>
      <c r="H99" s="230"/>
      <c r="I99" s="230"/>
      <c r="J99" s="232"/>
      <c r="K99" s="232"/>
      <c r="L99" s="230"/>
      <c r="M99" s="231"/>
      <c r="N99" s="233"/>
      <c r="O99" s="233"/>
      <c r="P99" s="234"/>
      <c r="Q99" s="234"/>
      <c r="R99" s="234"/>
      <c r="S99" s="234"/>
      <c r="T99" s="234"/>
      <c r="U99" s="234"/>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V99" s="166"/>
      <c r="DW99" s="166"/>
      <c r="DX99" s="166"/>
      <c r="DY99" s="166"/>
      <c r="DZ99" s="166"/>
      <c r="EA99" s="166"/>
      <c r="EB99" s="166"/>
      <c r="EC99" s="166"/>
      <c r="ED99" s="166"/>
      <c r="EE99" s="166"/>
      <c r="EF99" s="166"/>
      <c r="EG99" s="166"/>
      <c r="EH99" s="166"/>
      <c r="EI99" s="166"/>
      <c r="EJ99" s="166"/>
      <c r="EK99" s="166"/>
      <c r="EL99" s="166"/>
      <c r="EM99" s="166"/>
      <c r="EN99" s="166"/>
      <c r="EO99" s="166"/>
      <c r="EP99" s="166"/>
      <c r="EQ99" s="166"/>
      <c r="ER99" s="166"/>
      <c r="ES99" s="166"/>
      <c r="ET99" s="166"/>
      <c r="EU99" s="166"/>
      <c r="EV99" s="166"/>
      <c r="EW99" s="166"/>
      <c r="EX99" s="166"/>
      <c r="EY99" s="166"/>
      <c r="EZ99" s="166"/>
      <c r="FA99" s="166"/>
      <c r="FB99" s="166"/>
      <c r="FC99" s="166"/>
      <c r="FD99" s="166"/>
      <c r="FE99" s="166"/>
      <c r="FF99" s="166"/>
      <c r="FG99" s="166"/>
      <c r="FH99" s="166"/>
      <c r="FI99" s="166"/>
      <c r="FJ99" s="166"/>
      <c r="FK99" s="166"/>
      <c r="FL99" s="166"/>
      <c r="FM99" s="166"/>
      <c r="FN99" s="166"/>
      <c r="FO99" s="166"/>
      <c r="FP99" s="166"/>
      <c r="FQ99" s="166"/>
      <c r="FR99" s="166"/>
      <c r="FS99" s="166"/>
      <c r="FT99" s="166"/>
      <c r="FU99" s="166"/>
      <c r="FV99" s="166"/>
      <c r="FW99" s="166"/>
      <c r="FX99" s="166"/>
      <c r="FY99" s="166"/>
      <c r="FZ99" s="166"/>
      <c r="GA99" s="166"/>
      <c r="GB99" s="166"/>
      <c r="GC99" s="166"/>
      <c r="GD99" s="166"/>
      <c r="GE99" s="166"/>
      <c r="GF99" s="166"/>
      <c r="GG99" s="166"/>
      <c r="GH99" s="166"/>
      <c r="GI99" s="166"/>
      <c r="GJ99" s="166"/>
      <c r="GK99" s="166"/>
      <c r="GL99" s="166"/>
      <c r="GM99" s="166"/>
      <c r="GN99" s="166"/>
      <c r="GO99" s="166"/>
      <c r="GP99" s="166"/>
      <c r="GQ99" s="166"/>
      <c r="GR99" s="166"/>
      <c r="GS99" s="166"/>
      <c r="GT99" s="166"/>
      <c r="GU99" s="166"/>
      <c r="GV99" s="166"/>
      <c r="GW99" s="166"/>
      <c r="GX99" s="166"/>
      <c r="GY99" s="166"/>
      <c r="GZ99" s="166"/>
      <c r="HA99" s="166"/>
      <c r="HB99" s="166"/>
      <c r="HC99" s="166"/>
      <c r="HD99" s="166"/>
      <c r="HE99" s="166"/>
      <c r="HF99" s="166"/>
      <c r="HG99" s="166"/>
      <c r="HH99" s="166"/>
      <c r="HI99" s="166"/>
      <c r="HJ99" s="166"/>
      <c r="HK99" s="166"/>
      <c r="HL99" s="166"/>
      <c r="HM99" s="166"/>
      <c r="HN99" s="166"/>
      <c r="HO99" s="166"/>
      <c r="HP99" s="166"/>
      <c r="HQ99" s="166"/>
      <c r="HR99" s="166"/>
      <c r="HS99" s="166"/>
      <c r="HT99" s="166"/>
      <c r="HU99" s="166"/>
      <c r="HV99" s="166"/>
      <c r="HW99" s="166"/>
      <c r="HX99" s="166"/>
      <c r="HY99" s="166"/>
      <c r="HZ99" s="166"/>
      <c r="IA99" s="166"/>
      <c r="IB99" s="166"/>
      <c r="IC99" s="166"/>
      <c r="ID99" s="166"/>
      <c r="IE99" s="166"/>
      <c r="IF99" s="166"/>
      <c r="IG99" s="166"/>
      <c r="IH99" s="166"/>
      <c r="II99" s="166"/>
      <c r="IJ99" s="166"/>
      <c r="IK99" s="166"/>
      <c r="IL99" s="166"/>
      <c r="IM99" s="166"/>
      <c r="IN99" s="166"/>
      <c r="IO99" s="166"/>
      <c r="IP99" s="166"/>
      <c r="IQ99" s="166"/>
      <c r="IR99" s="166"/>
      <c r="IS99" s="166"/>
      <c r="IT99" s="166"/>
      <c r="IU99" s="166"/>
      <c r="IV99" s="166"/>
    </row>
    <row r="100" spans="1:256" s="220" customFormat="1" ht="30">
      <c r="A100" s="230"/>
      <c r="B100" s="230"/>
      <c r="C100" s="230"/>
      <c r="D100" s="230"/>
      <c r="E100" s="230"/>
      <c r="F100" s="230"/>
      <c r="G100" s="230"/>
      <c r="H100" s="230"/>
      <c r="I100" s="230"/>
      <c r="J100" s="232"/>
      <c r="K100" s="232"/>
      <c r="L100" s="230"/>
      <c r="M100" s="231"/>
      <c r="N100" s="233"/>
      <c r="O100" s="233"/>
      <c r="P100" s="234"/>
      <c r="Q100" s="234"/>
      <c r="R100" s="234"/>
      <c r="S100" s="234"/>
      <c r="T100" s="234"/>
      <c r="U100" s="234"/>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6"/>
      <c r="DG100" s="166"/>
      <c r="DH100" s="166"/>
      <c r="DI100" s="166"/>
      <c r="DJ100" s="166"/>
      <c r="DK100" s="166"/>
      <c r="DL100" s="166"/>
      <c r="DM100" s="166"/>
      <c r="DN100" s="166"/>
      <c r="DO100" s="166"/>
      <c r="DP100" s="166"/>
      <c r="DQ100" s="166"/>
      <c r="DR100" s="166"/>
      <c r="DS100" s="166"/>
      <c r="DT100" s="166"/>
      <c r="DU100" s="166"/>
      <c r="DV100" s="166"/>
      <c r="DW100" s="166"/>
      <c r="DX100" s="166"/>
      <c r="DY100" s="166"/>
      <c r="DZ100" s="166"/>
      <c r="EA100" s="166"/>
      <c r="EB100" s="166"/>
      <c r="EC100" s="166"/>
      <c r="ED100" s="166"/>
      <c r="EE100" s="166"/>
      <c r="EF100" s="166"/>
      <c r="EG100" s="166"/>
      <c r="EH100" s="166"/>
      <c r="EI100" s="166"/>
      <c r="EJ100" s="166"/>
      <c r="EK100" s="166"/>
      <c r="EL100" s="166"/>
      <c r="EM100" s="166"/>
      <c r="EN100" s="166"/>
      <c r="EO100" s="166"/>
      <c r="EP100" s="166"/>
      <c r="EQ100" s="166"/>
      <c r="ER100" s="166"/>
      <c r="ES100" s="166"/>
      <c r="ET100" s="166"/>
      <c r="EU100" s="166"/>
      <c r="EV100" s="166"/>
      <c r="EW100" s="166"/>
      <c r="EX100" s="166"/>
      <c r="EY100" s="166"/>
      <c r="EZ100" s="166"/>
      <c r="FA100" s="166"/>
      <c r="FB100" s="166"/>
      <c r="FC100" s="166"/>
      <c r="FD100" s="166"/>
      <c r="FE100" s="166"/>
      <c r="FF100" s="166"/>
      <c r="FG100" s="166"/>
      <c r="FH100" s="166"/>
      <c r="FI100" s="166"/>
      <c r="FJ100" s="166"/>
      <c r="FK100" s="166"/>
      <c r="FL100" s="166"/>
      <c r="FM100" s="166"/>
      <c r="FN100" s="166"/>
      <c r="FO100" s="166"/>
      <c r="FP100" s="166"/>
      <c r="FQ100" s="166"/>
      <c r="FR100" s="166"/>
      <c r="FS100" s="166"/>
      <c r="FT100" s="166"/>
      <c r="FU100" s="166"/>
      <c r="FV100" s="166"/>
      <c r="FW100" s="166"/>
      <c r="FX100" s="166"/>
      <c r="FY100" s="166"/>
      <c r="FZ100" s="166"/>
      <c r="GA100" s="166"/>
      <c r="GB100" s="166"/>
      <c r="GC100" s="166"/>
      <c r="GD100" s="166"/>
      <c r="GE100" s="166"/>
      <c r="GF100" s="166"/>
      <c r="GG100" s="166"/>
      <c r="GH100" s="166"/>
      <c r="GI100" s="166"/>
      <c r="GJ100" s="166"/>
      <c r="GK100" s="166"/>
      <c r="GL100" s="166"/>
      <c r="GM100" s="166"/>
      <c r="GN100" s="166"/>
      <c r="GO100" s="166"/>
      <c r="GP100" s="166"/>
      <c r="GQ100" s="166"/>
      <c r="GR100" s="166"/>
      <c r="GS100" s="166"/>
      <c r="GT100" s="166"/>
      <c r="GU100" s="166"/>
      <c r="GV100" s="166"/>
      <c r="GW100" s="166"/>
      <c r="GX100" s="166"/>
      <c r="GY100" s="166"/>
      <c r="GZ100" s="166"/>
      <c r="HA100" s="166"/>
      <c r="HB100" s="166"/>
      <c r="HC100" s="166"/>
      <c r="HD100" s="166"/>
      <c r="HE100" s="166"/>
      <c r="HF100" s="166"/>
      <c r="HG100" s="166"/>
      <c r="HH100" s="166"/>
      <c r="HI100" s="166"/>
      <c r="HJ100" s="166"/>
      <c r="HK100" s="166"/>
      <c r="HL100" s="166"/>
      <c r="HM100" s="166"/>
      <c r="HN100" s="166"/>
      <c r="HO100" s="166"/>
      <c r="HP100" s="166"/>
      <c r="HQ100" s="166"/>
      <c r="HR100" s="166"/>
      <c r="HS100" s="166"/>
      <c r="HT100" s="166"/>
      <c r="HU100" s="166"/>
      <c r="HV100" s="166"/>
      <c r="HW100" s="166"/>
      <c r="HX100" s="166"/>
      <c r="HY100" s="166"/>
      <c r="HZ100" s="166"/>
      <c r="IA100" s="166"/>
      <c r="IB100" s="166"/>
      <c r="IC100" s="166"/>
      <c r="ID100" s="166"/>
      <c r="IE100" s="166"/>
      <c r="IF100" s="166"/>
      <c r="IG100" s="166"/>
      <c r="IH100" s="166"/>
      <c r="II100" s="166"/>
      <c r="IJ100" s="166"/>
      <c r="IK100" s="166"/>
      <c r="IL100" s="166"/>
      <c r="IM100" s="166"/>
      <c r="IN100" s="166"/>
      <c r="IO100" s="166"/>
      <c r="IP100" s="166"/>
      <c r="IQ100" s="166"/>
      <c r="IR100" s="166"/>
      <c r="IS100" s="166"/>
      <c r="IT100" s="166"/>
      <c r="IU100" s="166"/>
      <c r="IV100" s="166"/>
    </row>
    <row r="101" spans="1:256" s="220" customFormat="1" ht="30">
      <c r="A101" s="230"/>
      <c r="B101" s="230"/>
      <c r="C101" s="230"/>
      <c r="D101" s="230"/>
      <c r="E101" s="230"/>
      <c r="F101" s="230"/>
      <c r="G101" s="230"/>
      <c r="H101" s="230"/>
      <c r="I101" s="230"/>
      <c r="J101" s="232"/>
      <c r="K101" s="232"/>
      <c r="L101" s="230"/>
      <c r="M101" s="231"/>
      <c r="N101" s="233"/>
      <c r="O101" s="233"/>
      <c r="P101" s="234"/>
      <c r="Q101" s="234"/>
      <c r="R101" s="234"/>
      <c r="S101" s="234"/>
      <c r="T101" s="234"/>
      <c r="U101" s="234"/>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66"/>
      <c r="CT101" s="166"/>
      <c r="CU101" s="166"/>
      <c r="CV101" s="166"/>
      <c r="CW101" s="166"/>
      <c r="CX101" s="166"/>
      <c r="CY101" s="166"/>
      <c r="CZ101" s="166"/>
      <c r="DA101" s="166"/>
      <c r="DB101" s="166"/>
      <c r="DC101" s="166"/>
      <c r="DD101" s="166"/>
      <c r="DE101" s="166"/>
      <c r="DF101" s="166"/>
      <c r="DG101" s="166"/>
      <c r="DH101" s="166"/>
      <c r="DI101" s="166"/>
      <c r="DJ101" s="166"/>
      <c r="DK101" s="166"/>
      <c r="DL101" s="166"/>
      <c r="DM101" s="166"/>
      <c r="DN101" s="166"/>
      <c r="DO101" s="166"/>
      <c r="DP101" s="166"/>
      <c r="DQ101" s="166"/>
      <c r="DR101" s="166"/>
      <c r="DS101" s="166"/>
      <c r="DT101" s="166"/>
      <c r="DU101" s="166"/>
      <c r="DV101" s="166"/>
      <c r="DW101" s="166"/>
      <c r="DX101" s="166"/>
      <c r="DY101" s="166"/>
      <c r="DZ101" s="166"/>
      <c r="EA101" s="166"/>
      <c r="EB101" s="166"/>
      <c r="EC101" s="166"/>
      <c r="ED101" s="166"/>
      <c r="EE101" s="166"/>
      <c r="EF101" s="166"/>
      <c r="EG101" s="166"/>
      <c r="EH101" s="166"/>
      <c r="EI101" s="166"/>
      <c r="EJ101" s="166"/>
      <c r="EK101" s="166"/>
      <c r="EL101" s="166"/>
      <c r="EM101" s="166"/>
      <c r="EN101" s="166"/>
      <c r="EO101" s="166"/>
      <c r="EP101" s="166"/>
      <c r="EQ101" s="166"/>
      <c r="ER101" s="166"/>
      <c r="ES101" s="166"/>
      <c r="ET101" s="166"/>
      <c r="EU101" s="166"/>
      <c r="EV101" s="166"/>
      <c r="EW101" s="166"/>
      <c r="EX101" s="166"/>
      <c r="EY101" s="166"/>
      <c r="EZ101" s="166"/>
      <c r="FA101" s="166"/>
      <c r="FB101" s="166"/>
      <c r="FC101" s="166"/>
      <c r="FD101" s="166"/>
      <c r="FE101" s="166"/>
      <c r="FF101" s="166"/>
      <c r="FG101" s="166"/>
      <c r="FH101" s="166"/>
      <c r="FI101" s="166"/>
      <c r="FJ101" s="166"/>
      <c r="FK101" s="166"/>
      <c r="FL101" s="166"/>
      <c r="FM101" s="166"/>
      <c r="FN101" s="166"/>
      <c r="FO101" s="166"/>
      <c r="FP101" s="166"/>
      <c r="FQ101" s="166"/>
      <c r="FR101" s="166"/>
      <c r="FS101" s="166"/>
      <c r="FT101" s="166"/>
      <c r="FU101" s="166"/>
      <c r="FV101" s="166"/>
      <c r="FW101" s="166"/>
      <c r="FX101" s="166"/>
      <c r="FY101" s="166"/>
      <c r="FZ101" s="166"/>
      <c r="GA101" s="166"/>
      <c r="GB101" s="166"/>
      <c r="GC101" s="166"/>
      <c r="GD101" s="166"/>
      <c r="GE101" s="166"/>
      <c r="GF101" s="166"/>
      <c r="GG101" s="166"/>
      <c r="GH101" s="166"/>
      <c r="GI101" s="166"/>
      <c r="GJ101" s="166"/>
      <c r="GK101" s="166"/>
      <c r="GL101" s="166"/>
      <c r="GM101" s="166"/>
      <c r="GN101" s="166"/>
      <c r="GO101" s="166"/>
      <c r="GP101" s="166"/>
      <c r="GQ101" s="166"/>
      <c r="GR101" s="166"/>
      <c r="GS101" s="166"/>
      <c r="GT101" s="166"/>
      <c r="GU101" s="166"/>
      <c r="GV101" s="166"/>
      <c r="GW101" s="166"/>
      <c r="GX101" s="166"/>
      <c r="GY101" s="166"/>
      <c r="GZ101" s="166"/>
      <c r="HA101" s="166"/>
      <c r="HB101" s="166"/>
      <c r="HC101" s="166"/>
      <c r="HD101" s="166"/>
      <c r="HE101" s="166"/>
      <c r="HF101" s="166"/>
      <c r="HG101" s="166"/>
      <c r="HH101" s="166"/>
      <c r="HI101" s="166"/>
      <c r="HJ101" s="166"/>
      <c r="HK101" s="166"/>
      <c r="HL101" s="166"/>
      <c r="HM101" s="166"/>
      <c r="HN101" s="166"/>
      <c r="HO101" s="166"/>
      <c r="HP101" s="166"/>
      <c r="HQ101" s="166"/>
      <c r="HR101" s="166"/>
      <c r="HS101" s="166"/>
      <c r="HT101" s="166"/>
      <c r="HU101" s="166"/>
      <c r="HV101" s="166"/>
      <c r="HW101" s="166"/>
      <c r="HX101" s="166"/>
      <c r="HY101" s="166"/>
      <c r="HZ101" s="166"/>
      <c r="IA101" s="166"/>
      <c r="IB101" s="166"/>
      <c r="IC101" s="166"/>
      <c r="ID101" s="166"/>
      <c r="IE101" s="166"/>
      <c r="IF101" s="166"/>
      <c r="IG101" s="166"/>
      <c r="IH101" s="166"/>
      <c r="II101" s="166"/>
      <c r="IJ101" s="166"/>
      <c r="IK101" s="166"/>
      <c r="IL101" s="166"/>
      <c r="IM101" s="166"/>
      <c r="IN101" s="166"/>
      <c r="IO101" s="166"/>
      <c r="IP101" s="166"/>
      <c r="IQ101" s="166"/>
      <c r="IR101" s="166"/>
      <c r="IS101" s="166"/>
      <c r="IT101" s="166"/>
      <c r="IU101" s="166"/>
      <c r="IV101" s="166"/>
    </row>
    <row r="102" spans="1:256" s="220" customFormat="1" ht="30">
      <c r="A102" s="230"/>
      <c r="B102" s="230"/>
      <c r="C102" s="230"/>
      <c r="D102" s="230"/>
      <c r="E102" s="230"/>
      <c r="F102" s="230"/>
      <c r="G102" s="230"/>
      <c r="H102" s="230"/>
      <c r="I102" s="230"/>
      <c r="J102" s="232"/>
      <c r="K102" s="232"/>
      <c r="L102" s="230"/>
      <c r="M102" s="231"/>
      <c r="N102" s="233"/>
      <c r="O102" s="233"/>
      <c r="P102" s="234"/>
      <c r="Q102" s="234"/>
      <c r="R102" s="234"/>
      <c r="S102" s="234"/>
      <c r="T102" s="234"/>
      <c r="U102" s="234"/>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66"/>
      <c r="DE102" s="166"/>
      <c r="DF102" s="166"/>
      <c r="DG102" s="166"/>
      <c r="DH102" s="166"/>
      <c r="DI102" s="166"/>
      <c r="DJ102" s="166"/>
      <c r="DK102" s="166"/>
      <c r="DL102" s="166"/>
      <c r="DM102" s="166"/>
      <c r="DN102" s="166"/>
      <c r="DO102" s="166"/>
      <c r="DP102" s="166"/>
      <c r="DQ102" s="166"/>
      <c r="DR102" s="166"/>
      <c r="DS102" s="166"/>
      <c r="DT102" s="166"/>
      <c r="DU102" s="166"/>
      <c r="DV102" s="166"/>
      <c r="DW102" s="166"/>
      <c r="DX102" s="166"/>
      <c r="DY102" s="166"/>
      <c r="DZ102" s="166"/>
      <c r="EA102" s="166"/>
      <c r="EB102" s="166"/>
      <c r="EC102" s="166"/>
      <c r="ED102" s="166"/>
      <c r="EE102" s="166"/>
      <c r="EF102" s="166"/>
      <c r="EG102" s="166"/>
      <c r="EH102" s="166"/>
      <c r="EI102" s="166"/>
      <c r="EJ102" s="166"/>
      <c r="EK102" s="166"/>
      <c r="EL102" s="166"/>
      <c r="EM102" s="166"/>
      <c r="EN102" s="166"/>
      <c r="EO102" s="166"/>
      <c r="EP102" s="166"/>
      <c r="EQ102" s="166"/>
      <c r="ER102" s="166"/>
      <c r="ES102" s="166"/>
      <c r="ET102" s="166"/>
      <c r="EU102" s="166"/>
      <c r="EV102" s="166"/>
      <c r="EW102" s="166"/>
      <c r="EX102" s="166"/>
      <c r="EY102" s="166"/>
      <c r="EZ102" s="166"/>
      <c r="FA102" s="166"/>
      <c r="FB102" s="166"/>
      <c r="FC102" s="166"/>
      <c r="FD102" s="166"/>
      <c r="FE102" s="166"/>
      <c r="FF102" s="166"/>
      <c r="FG102" s="166"/>
      <c r="FH102" s="166"/>
      <c r="FI102" s="166"/>
      <c r="FJ102" s="166"/>
      <c r="FK102" s="166"/>
      <c r="FL102" s="166"/>
      <c r="FM102" s="166"/>
      <c r="FN102" s="166"/>
      <c r="FO102" s="166"/>
      <c r="FP102" s="166"/>
      <c r="FQ102" s="166"/>
      <c r="FR102" s="166"/>
      <c r="FS102" s="166"/>
      <c r="FT102" s="166"/>
      <c r="FU102" s="166"/>
      <c r="FV102" s="166"/>
      <c r="FW102" s="166"/>
      <c r="FX102" s="166"/>
      <c r="FY102" s="166"/>
      <c r="FZ102" s="166"/>
      <c r="GA102" s="166"/>
      <c r="GB102" s="166"/>
      <c r="GC102" s="166"/>
      <c r="GD102" s="166"/>
      <c r="GE102" s="166"/>
      <c r="GF102" s="166"/>
      <c r="GG102" s="166"/>
      <c r="GH102" s="166"/>
      <c r="GI102" s="166"/>
      <c r="GJ102" s="166"/>
      <c r="GK102" s="166"/>
      <c r="GL102" s="166"/>
      <c r="GM102" s="166"/>
      <c r="GN102" s="166"/>
      <c r="GO102" s="166"/>
      <c r="GP102" s="166"/>
      <c r="GQ102" s="166"/>
      <c r="GR102" s="166"/>
      <c r="GS102" s="166"/>
      <c r="GT102" s="166"/>
      <c r="GU102" s="166"/>
      <c r="GV102" s="166"/>
      <c r="GW102" s="166"/>
      <c r="GX102" s="166"/>
      <c r="GY102" s="166"/>
      <c r="GZ102" s="166"/>
      <c r="HA102" s="166"/>
      <c r="HB102" s="166"/>
      <c r="HC102" s="166"/>
      <c r="HD102" s="166"/>
      <c r="HE102" s="166"/>
      <c r="HF102" s="166"/>
      <c r="HG102" s="166"/>
      <c r="HH102" s="166"/>
      <c r="HI102" s="166"/>
      <c r="HJ102" s="166"/>
      <c r="HK102" s="166"/>
      <c r="HL102" s="166"/>
      <c r="HM102" s="166"/>
      <c r="HN102" s="166"/>
      <c r="HO102" s="166"/>
      <c r="HP102" s="166"/>
      <c r="HQ102" s="166"/>
      <c r="HR102" s="166"/>
      <c r="HS102" s="166"/>
      <c r="HT102" s="166"/>
      <c r="HU102" s="166"/>
      <c r="HV102" s="166"/>
      <c r="HW102" s="166"/>
      <c r="HX102" s="166"/>
      <c r="HY102" s="166"/>
      <c r="HZ102" s="166"/>
      <c r="IA102" s="166"/>
      <c r="IB102" s="166"/>
      <c r="IC102" s="166"/>
      <c r="ID102" s="166"/>
      <c r="IE102" s="166"/>
      <c r="IF102" s="166"/>
      <c r="IG102" s="166"/>
      <c r="IH102" s="166"/>
      <c r="II102" s="166"/>
      <c r="IJ102" s="166"/>
      <c r="IK102" s="166"/>
      <c r="IL102" s="166"/>
      <c r="IM102" s="166"/>
      <c r="IN102" s="166"/>
      <c r="IO102" s="166"/>
      <c r="IP102" s="166"/>
      <c r="IQ102" s="166"/>
      <c r="IR102" s="166"/>
      <c r="IS102" s="166"/>
      <c r="IT102" s="166"/>
      <c r="IU102" s="166"/>
      <c r="IV102" s="166"/>
    </row>
    <row r="103" spans="1:256" s="220" customFormat="1" ht="30">
      <c r="A103" s="230"/>
      <c r="B103" s="230"/>
      <c r="C103" s="230"/>
      <c r="D103" s="230"/>
      <c r="E103" s="230"/>
      <c r="F103" s="230"/>
      <c r="G103" s="230"/>
      <c r="H103" s="230"/>
      <c r="I103" s="230"/>
      <c r="J103" s="232"/>
      <c r="K103" s="232"/>
      <c r="L103" s="230"/>
      <c r="M103" s="231"/>
      <c r="N103" s="233"/>
      <c r="O103" s="233"/>
      <c r="P103" s="234"/>
      <c r="Q103" s="234"/>
      <c r="R103" s="234"/>
      <c r="S103" s="234"/>
      <c r="T103" s="234"/>
      <c r="U103" s="234"/>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c r="EW103" s="166"/>
      <c r="EX103" s="166"/>
      <c r="EY103" s="166"/>
      <c r="EZ103" s="166"/>
      <c r="FA103" s="166"/>
      <c r="FB103" s="166"/>
      <c r="FC103" s="166"/>
      <c r="FD103" s="166"/>
      <c r="FE103" s="166"/>
      <c r="FF103" s="166"/>
      <c r="FG103" s="166"/>
      <c r="FH103" s="166"/>
      <c r="FI103" s="166"/>
      <c r="FJ103" s="166"/>
      <c r="FK103" s="166"/>
      <c r="FL103" s="166"/>
      <c r="FM103" s="166"/>
      <c r="FN103" s="166"/>
      <c r="FO103" s="166"/>
      <c r="FP103" s="166"/>
      <c r="FQ103" s="166"/>
      <c r="FR103" s="166"/>
      <c r="FS103" s="166"/>
      <c r="FT103" s="166"/>
      <c r="FU103" s="166"/>
      <c r="FV103" s="166"/>
      <c r="FW103" s="166"/>
      <c r="FX103" s="166"/>
      <c r="FY103" s="166"/>
      <c r="FZ103" s="166"/>
      <c r="GA103" s="166"/>
      <c r="GB103" s="166"/>
      <c r="GC103" s="166"/>
      <c r="GD103" s="166"/>
      <c r="GE103" s="166"/>
      <c r="GF103" s="166"/>
      <c r="GG103" s="166"/>
      <c r="GH103" s="166"/>
      <c r="GI103" s="166"/>
      <c r="GJ103" s="166"/>
      <c r="GK103" s="166"/>
      <c r="GL103" s="166"/>
      <c r="GM103" s="166"/>
      <c r="GN103" s="166"/>
      <c r="GO103" s="166"/>
      <c r="GP103" s="166"/>
      <c r="GQ103" s="166"/>
      <c r="GR103" s="166"/>
      <c r="GS103" s="166"/>
      <c r="GT103" s="166"/>
      <c r="GU103" s="166"/>
      <c r="GV103" s="166"/>
      <c r="GW103" s="166"/>
      <c r="GX103" s="166"/>
      <c r="GY103" s="166"/>
      <c r="GZ103" s="166"/>
      <c r="HA103" s="166"/>
      <c r="HB103" s="166"/>
      <c r="HC103" s="166"/>
      <c r="HD103" s="166"/>
      <c r="HE103" s="166"/>
      <c r="HF103" s="166"/>
      <c r="HG103" s="166"/>
      <c r="HH103" s="166"/>
      <c r="HI103" s="166"/>
      <c r="HJ103" s="166"/>
      <c r="HK103" s="166"/>
      <c r="HL103" s="166"/>
      <c r="HM103" s="166"/>
      <c r="HN103" s="166"/>
      <c r="HO103" s="166"/>
      <c r="HP103" s="166"/>
      <c r="HQ103" s="166"/>
      <c r="HR103" s="166"/>
      <c r="HS103" s="166"/>
      <c r="HT103" s="166"/>
      <c r="HU103" s="166"/>
      <c r="HV103" s="166"/>
      <c r="HW103" s="166"/>
      <c r="HX103" s="166"/>
      <c r="HY103" s="166"/>
      <c r="HZ103" s="166"/>
      <c r="IA103" s="166"/>
      <c r="IB103" s="166"/>
      <c r="IC103" s="166"/>
      <c r="ID103" s="166"/>
      <c r="IE103" s="166"/>
      <c r="IF103" s="166"/>
      <c r="IG103" s="166"/>
      <c r="IH103" s="166"/>
      <c r="II103" s="166"/>
      <c r="IJ103" s="166"/>
      <c r="IK103" s="166"/>
      <c r="IL103" s="166"/>
      <c r="IM103" s="166"/>
      <c r="IN103" s="166"/>
      <c r="IO103" s="166"/>
      <c r="IP103" s="166"/>
      <c r="IQ103" s="166"/>
      <c r="IR103" s="166"/>
      <c r="IS103" s="166"/>
      <c r="IT103" s="166"/>
      <c r="IU103" s="166"/>
      <c r="IV103" s="166"/>
    </row>
    <row r="104" spans="1:256" s="220" customFormat="1" ht="30">
      <c r="A104" s="230"/>
      <c r="B104" s="230"/>
      <c r="C104" s="230"/>
      <c r="D104" s="230"/>
      <c r="E104" s="230"/>
      <c r="F104" s="230"/>
      <c r="G104" s="230"/>
      <c r="H104" s="230"/>
      <c r="I104" s="230"/>
      <c r="J104" s="232"/>
      <c r="K104" s="232"/>
      <c r="L104" s="230"/>
      <c r="M104" s="231"/>
      <c r="N104" s="233"/>
      <c r="O104" s="233"/>
      <c r="P104" s="234"/>
      <c r="Q104" s="234"/>
      <c r="R104" s="234"/>
      <c r="S104" s="234"/>
      <c r="T104" s="234"/>
      <c r="U104" s="234"/>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c r="EW104" s="166"/>
      <c r="EX104" s="166"/>
      <c r="EY104" s="166"/>
      <c r="EZ104" s="166"/>
      <c r="FA104" s="166"/>
      <c r="FB104" s="166"/>
      <c r="FC104" s="166"/>
      <c r="FD104" s="166"/>
      <c r="FE104" s="166"/>
      <c r="FF104" s="166"/>
      <c r="FG104" s="166"/>
      <c r="FH104" s="166"/>
      <c r="FI104" s="166"/>
      <c r="FJ104" s="166"/>
      <c r="FK104" s="166"/>
      <c r="FL104" s="166"/>
      <c r="FM104" s="166"/>
      <c r="FN104" s="166"/>
      <c r="FO104" s="166"/>
      <c r="FP104" s="166"/>
      <c r="FQ104" s="166"/>
      <c r="FR104" s="166"/>
      <c r="FS104" s="166"/>
      <c r="FT104" s="166"/>
      <c r="FU104" s="166"/>
      <c r="FV104" s="166"/>
      <c r="FW104" s="166"/>
      <c r="FX104" s="166"/>
      <c r="FY104" s="166"/>
      <c r="FZ104" s="166"/>
      <c r="GA104" s="166"/>
      <c r="GB104" s="166"/>
      <c r="GC104" s="166"/>
      <c r="GD104" s="166"/>
      <c r="GE104" s="166"/>
      <c r="GF104" s="166"/>
      <c r="GG104" s="166"/>
      <c r="GH104" s="166"/>
      <c r="GI104" s="166"/>
      <c r="GJ104" s="166"/>
      <c r="GK104" s="166"/>
      <c r="GL104" s="166"/>
      <c r="GM104" s="166"/>
      <c r="GN104" s="166"/>
      <c r="GO104" s="166"/>
      <c r="GP104" s="166"/>
      <c r="GQ104" s="166"/>
      <c r="GR104" s="166"/>
      <c r="GS104" s="166"/>
      <c r="GT104" s="166"/>
      <c r="GU104" s="166"/>
      <c r="GV104" s="166"/>
      <c r="GW104" s="166"/>
      <c r="GX104" s="166"/>
      <c r="GY104" s="166"/>
      <c r="GZ104" s="166"/>
      <c r="HA104" s="166"/>
      <c r="HB104" s="166"/>
      <c r="HC104" s="166"/>
      <c r="HD104" s="166"/>
      <c r="HE104" s="166"/>
      <c r="HF104" s="166"/>
      <c r="HG104" s="166"/>
      <c r="HH104" s="166"/>
      <c r="HI104" s="166"/>
      <c r="HJ104" s="166"/>
      <c r="HK104" s="166"/>
      <c r="HL104" s="166"/>
      <c r="HM104" s="166"/>
      <c r="HN104" s="166"/>
      <c r="HO104" s="166"/>
      <c r="HP104" s="166"/>
      <c r="HQ104" s="166"/>
      <c r="HR104" s="166"/>
      <c r="HS104" s="166"/>
      <c r="HT104" s="166"/>
      <c r="HU104" s="166"/>
      <c r="HV104" s="166"/>
      <c r="HW104" s="166"/>
      <c r="HX104" s="166"/>
      <c r="HY104" s="166"/>
      <c r="HZ104" s="166"/>
      <c r="IA104" s="166"/>
      <c r="IB104" s="166"/>
      <c r="IC104" s="166"/>
      <c r="ID104" s="166"/>
      <c r="IE104" s="166"/>
      <c r="IF104" s="166"/>
      <c r="IG104" s="166"/>
      <c r="IH104" s="166"/>
      <c r="II104" s="166"/>
      <c r="IJ104" s="166"/>
      <c r="IK104" s="166"/>
      <c r="IL104" s="166"/>
      <c r="IM104" s="166"/>
      <c r="IN104" s="166"/>
      <c r="IO104" s="166"/>
      <c r="IP104" s="166"/>
      <c r="IQ104" s="166"/>
      <c r="IR104" s="166"/>
      <c r="IS104" s="166"/>
      <c r="IT104" s="166"/>
      <c r="IU104" s="166"/>
      <c r="IV104" s="166"/>
    </row>
    <row r="105" spans="1:256" s="220" customFormat="1" ht="30">
      <c r="A105" s="230"/>
      <c r="B105" s="230"/>
      <c r="C105" s="230"/>
      <c r="D105" s="230"/>
      <c r="E105" s="230"/>
      <c r="F105" s="230"/>
      <c r="G105" s="230"/>
      <c r="H105" s="230"/>
      <c r="I105" s="230"/>
      <c r="J105" s="232"/>
      <c r="K105" s="232"/>
      <c r="L105" s="230"/>
      <c r="M105" s="231"/>
      <c r="N105" s="233"/>
      <c r="O105" s="233"/>
      <c r="P105" s="234"/>
      <c r="Q105" s="234"/>
      <c r="R105" s="234"/>
      <c r="S105" s="234"/>
      <c r="T105" s="234"/>
      <c r="U105" s="234"/>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c r="EW105" s="166"/>
      <c r="EX105" s="166"/>
      <c r="EY105" s="166"/>
      <c r="EZ105" s="166"/>
      <c r="FA105" s="166"/>
      <c r="FB105" s="166"/>
      <c r="FC105" s="166"/>
      <c r="FD105" s="166"/>
      <c r="FE105" s="166"/>
      <c r="FF105" s="166"/>
      <c r="FG105" s="166"/>
      <c r="FH105" s="166"/>
      <c r="FI105" s="166"/>
      <c r="FJ105" s="166"/>
      <c r="FK105" s="166"/>
      <c r="FL105" s="166"/>
      <c r="FM105" s="166"/>
      <c r="FN105" s="166"/>
      <c r="FO105" s="166"/>
      <c r="FP105" s="166"/>
      <c r="FQ105" s="166"/>
      <c r="FR105" s="166"/>
      <c r="FS105" s="166"/>
      <c r="FT105" s="166"/>
      <c r="FU105" s="166"/>
      <c r="FV105" s="166"/>
      <c r="FW105" s="166"/>
      <c r="FX105" s="166"/>
      <c r="FY105" s="166"/>
      <c r="FZ105" s="166"/>
      <c r="GA105" s="166"/>
      <c r="GB105" s="166"/>
      <c r="GC105" s="166"/>
      <c r="GD105" s="166"/>
      <c r="GE105" s="166"/>
      <c r="GF105" s="166"/>
      <c r="GG105" s="166"/>
      <c r="GH105" s="166"/>
      <c r="GI105" s="166"/>
      <c r="GJ105" s="166"/>
      <c r="GK105" s="166"/>
      <c r="GL105" s="166"/>
      <c r="GM105" s="166"/>
      <c r="GN105" s="166"/>
      <c r="GO105" s="166"/>
      <c r="GP105" s="166"/>
      <c r="GQ105" s="166"/>
      <c r="GR105" s="166"/>
      <c r="GS105" s="166"/>
      <c r="GT105" s="166"/>
      <c r="GU105" s="166"/>
      <c r="GV105" s="166"/>
      <c r="GW105" s="166"/>
      <c r="GX105" s="166"/>
      <c r="GY105" s="166"/>
      <c r="GZ105" s="166"/>
      <c r="HA105" s="166"/>
      <c r="HB105" s="166"/>
      <c r="HC105" s="166"/>
      <c r="HD105" s="166"/>
      <c r="HE105" s="166"/>
      <c r="HF105" s="166"/>
      <c r="HG105" s="166"/>
      <c r="HH105" s="166"/>
      <c r="HI105" s="166"/>
      <c r="HJ105" s="166"/>
      <c r="HK105" s="166"/>
      <c r="HL105" s="166"/>
      <c r="HM105" s="166"/>
      <c r="HN105" s="166"/>
      <c r="HO105" s="166"/>
      <c r="HP105" s="166"/>
      <c r="HQ105" s="166"/>
      <c r="HR105" s="166"/>
      <c r="HS105" s="166"/>
      <c r="HT105" s="166"/>
      <c r="HU105" s="166"/>
      <c r="HV105" s="166"/>
      <c r="HW105" s="166"/>
      <c r="HX105" s="166"/>
      <c r="HY105" s="166"/>
      <c r="HZ105" s="166"/>
      <c r="IA105" s="166"/>
      <c r="IB105" s="166"/>
      <c r="IC105" s="166"/>
      <c r="ID105" s="166"/>
      <c r="IE105" s="166"/>
      <c r="IF105" s="166"/>
      <c r="IG105" s="166"/>
      <c r="IH105" s="166"/>
      <c r="II105" s="166"/>
      <c r="IJ105" s="166"/>
      <c r="IK105" s="166"/>
      <c r="IL105" s="166"/>
      <c r="IM105" s="166"/>
      <c r="IN105" s="166"/>
      <c r="IO105" s="166"/>
      <c r="IP105" s="166"/>
      <c r="IQ105" s="166"/>
      <c r="IR105" s="166"/>
      <c r="IS105" s="166"/>
      <c r="IT105" s="166"/>
      <c r="IU105" s="166"/>
      <c r="IV105" s="166"/>
    </row>
    <row r="106" spans="1:256" s="220" customFormat="1" ht="30">
      <c r="A106" s="230"/>
      <c r="B106" s="230"/>
      <c r="C106" s="230"/>
      <c r="D106" s="230"/>
      <c r="E106" s="230"/>
      <c r="F106" s="230"/>
      <c r="G106" s="230"/>
      <c r="H106" s="230"/>
      <c r="I106" s="230"/>
      <c r="J106" s="232"/>
      <c r="K106" s="232"/>
      <c r="L106" s="230"/>
      <c r="M106" s="231"/>
      <c r="N106" s="233"/>
      <c r="O106" s="233"/>
      <c r="P106" s="234"/>
      <c r="Q106" s="234"/>
      <c r="R106" s="234"/>
      <c r="S106" s="234"/>
      <c r="T106" s="234"/>
      <c r="U106" s="234"/>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c r="EW106" s="166"/>
      <c r="EX106" s="166"/>
      <c r="EY106" s="166"/>
      <c r="EZ106" s="166"/>
      <c r="FA106" s="166"/>
      <c r="FB106" s="166"/>
      <c r="FC106" s="166"/>
      <c r="FD106" s="166"/>
      <c r="FE106" s="166"/>
      <c r="FF106" s="166"/>
      <c r="FG106" s="166"/>
      <c r="FH106" s="166"/>
      <c r="FI106" s="166"/>
      <c r="FJ106" s="166"/>
      <c r="FK106" s="166"/>
      <c r="FL106" s="166"/>
      <c r="FM106" s="166"/>
      <c r="FN106" s="166"/>
      <c r="FO106" s="166"/>
      <c r="FP106" s="166"/>
      <c r="FQ106" s="166"/>
      <c r="FR106" s="166"/>
      <c r="FS106" s="166"/>
      <c r="FT106" s="166"/>
      <c r="FU106" s="166"/>
      <c r="FV106" s="166"/>
      <c r="FW106" s="166"/>
      <c r="FX106" s="166"/>
      <c r="FY106" s="166"/>
      <c r="FZ106" s="166"/>
      <c r="GA106" s="166"/>
      <c r="GB106" s="166"/>
      <c r="GC106" s="166"/>
      <c r="GD106" s="166"/>
      <c r="GE106" s="166"/>
      <c r="GF106" s="166"/>
      <c r="GG106" s="166"/>
      <c r="GH106" s="166"/>
      <c r="GI106" s="166"/>
      <c r="GJ106" s="166"/>
      <c r="GK106" s="166"/>
      <c r="GL106" s="166"/>
      <c r="GM106" s="166"/>
      <c r="GN106" s="166"/>
      <c r="GO106" s="166"/>
      <c r="GP106" s="166"/>
      <c r="GQ106" s="166"/>
      <c r="GR106" s="166"/>
      <c r="GS106" s="166"/>
      <c r="GT106" s="166"/>
      <c r="GU106" s="166"/>
      <c r="GV106" s="166"/>
      <c r="GW106" s="166"/>
      <c r="GX106" s="166"/>
      <c r="GY106" s="166"/>
      <c r="GZ106" s="166"/>
      <c r="HA106" s="166"/>
      <c r="HB106" s="166"/>
      <c r="HC106" s="166"/>
      <c r="HD106" s="166"/>
      <c r="HE106" s="166"/>
      <c r="HF106" s="166"/>
      <c r="HG106" s="166"/>
      <c r="HH106" s="166"/>
      <c r="HI106" s="166"/>
      <c r="HJ106" s="166"/>
      <c r="HK106" s="166"/>
      <c r="HL106" s="166"/>
      <c r="HM106" s="166"/>
      <c r="HN106" s="166"/>
      <c r="HO106" s="166"/>
      <c r="HP106" s="166"/>
      <c r="HQ106" s="166"/>
      <c r="HR106" s="166"/>
      <c r="HS106" s="166"/>
      <c r="HT106" s="166"/>
      <c r="HU106" s="166"/>
      <c r="HV106" s="166"/>
      <c r="HW106" s="166"/>
      <c r="HX106" s="166"/>
      <c r="HY106" s="166"/>
      <c r="HZ106" s="166"/>
      <c r="IA106" s="166"/>
      <c r="IB106" s="166"/>
      <c r="IC106" s="166"/>
      <c r="ID106" s="166"/>
      <c r="IE106" s="166"/>
      <c r="IF106" s="166"/>
      <c r="IG106" s="166"/>
      <c r="IH106" s="166"/>
      <c r="II106" s="166"/>
      <c r="IJ106" s="166"/>
      <c r="IK106" s="166"/>
      <c r="IL106" s="166"/>
      <c r="IM106" s="166"/>
      <c r="IN106" s="166"/>
      <c r="IO106" s="166"/>
      <c r="IP106" s="166"/>
      <c r="IQ106" s="166"/>
      <c r="IR106" s="166"/>
      <c r="IS106" s="166"/>
      <c r="IT106" s="166"/>
      <c r="IU106" s="166"/>
      <c r="IV106" s="166"/>
    </row>
    <row r="107" spans="1:256" s="220" customFormat="1" ht="30">
      <c r="A107" s="230"/>
      <c r="B107" s="230"/>
      <c r="C107" s="230"/>
      <c r="D107" s="230"/>
      <c r="E107" s="230"/>
      <c r="F107" s="230"/>
      <c r="G107" s="230"/>
      <c r="H107" s="230"/>
      <c r="I107" s="230"/>
      <c r="J107" s="232"/>
      <c r="K107" s="232"/>
      <c r="L107" s="230"/>
      <c r="M107" s="231"/>
      <c r="N107" s="233"/>
      <c r="O107" s="233"/>
      <c r="P107" s="234"/>
      <c r="Q107" s="234"/>
      <c r="R107" s="234"/>
      <c r="S107" s="234"/>
      <c r="T107" s="234"/>
      <c r="U107" s="234"/>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c r="EW107" s="166"/>
      <c r="EX107" s="166"/>
      <c r="EY107" s="166"/>
      <c r="EZ107" s="166"/>
      <c r="FA107" s="166"/>
      <c r="FB107" s="166"/>
      <c r="FC107" s="166"/>
      <c r="FD107" s="166"/>
      <c r="FE107" s="166"/>
      <c r="FF107" s="166"/>
      <c r="FG107" s="166"/>
      <c r="FH107" s="166"/>
      <c r="FI107" s="166"/>
      <c r="FJ107" s="166"/>
      <c r="FK107" s="166"/>
      <c r="FL107" s="166"/>
      <c r="FM107" s="166"/>
      <c r="FN107" s="166"/>
      <c r="FO107" s="166"/>
      <c r="FP107" s="166"/>
      <c r="FQ107" s="166"/>
      <c r="FR107" s="166"/>
      <c r="FS107" s="166"/>
      <c r="FT107" s="166"/>
      <c r="FU107" s="166"/>
      <c r="FV107" s="166"/>
      <c r="FW107" s="166"/>
      <c r="FX107" s="166"/>
      <c r="FY107" s="166"/>
      <c r="FZ107" s="166"/>
      <c r="GA107" s="166"/>
      <c r="GB107" s="166"/>
      <c r="GC107" s="166"/>
      <c r="GD107" s="166"/>
      <c r="GE107" s="166"/>
      <c r="GF107" s="166"/>
      <c r="GG107" s="166"/>
      <c r="GH107" s="166"/>
      <c r="GI107" s="166"/>
      <c r="GJ107" s="166"/>
      <c r="GK107" s="166"/>
      <c r="GL107" s="166"/>
      <c r="GM107" s="166"/>
      <c r="GN107" s="166"/>
      <c r="GO107" s="166"/>
      <c r="GP107" s="166"/>
      <c r="GQ107" s="166"/>
      <c r="GR107" s="166"/>
      <c r="GS107" s="166"/>
      <c r="GT107" s="166"/>
      <c r="GU107" s="166"/>
      <c r="GV107" s="166"/>
      <c r="GW107" s="166"/>
      <c r="GX107" s="166"/>
      <c r="GY107" s="166"/>
      <c r="GZ107" s="166"/>
      <c r="HA107" s="166"/>
      <c r="HB107" s="166"/>
      <c r="HC107" s="166"/>
      <c r="HD107" s="166"/>
      <c r="HE107" s="166"/>
      <c r="HF107" s="166"/>
      <c r="HG107" s="166"/>
      <c r="HH107" s="166"/>
      <c r="HI107" s="166"/>
      <c r="HJ107" s="166"/>
      <c r="HK107" s="166"/>
      <c r="HL107" s="166"/>
      <c r="HM107" s="166"/>
      <c r="HN107" s="166"/>
      <c r="HO107" s="166"/>
      <c r="HP107" s="166"/>
      <c r="HQ107" s="166"/>
      <c r="HR107" s="166"/>
      <c r="HS107" s="166"/>
      <c r="HT107" s="166"/>
      <c r="HU107" s="166"/>
      <c r="HV107" s="166"/>
      <c r="HW107" s="166"/>
      <c r="HX107" s="166"/>
      <c r="HY107" s="166"/>
      <c r="HZ107" s="166"/>
      <c r="IA107" s="166"/>
      <c r="IB107" s="166"/>
      <c r="IC107" s="166"/>
      <c r="ID107" s="166"/>
      <c r="IE107" s="166"/>
      <c r="IF107" s="166"/>
      <c r="IG107" s="166"/>
      <c r="IH107" s="166"/>
      <c r="II107" s="166"/>
      <c r="IJ107" s="166"/>
      <c r="IK107" s="166"/>
      <c r="IL107" s="166"/>
      <c r="IM107" s="166"/>
      <c r="IN107" s="166"/>
      <c r="IO107" s="166"/>
      <c r="IP107" s="166"/>
      <c r="IQ107" s="166"/>
      <c r="IR107" s="166"/>
      <c r="IS107" s="166"/>
      <c r="IT107" s="166"/>
      <c r="IU107" s="166"/>
      <c r="IV107" s="166"/>
    </row>
    <row r="108" spans="1:256" s="220" customFormat="1" ht="30">
      <c r="A108" s="230"/>
      <c r="B108" s="230"/>
      <c r="C108" s="230"/>
      <c r="D108" s="230"/>
      <c r="E108" s="230"/>
      <c r="F108" s="230"/>
      <c r="G108" s="230"/>
      <c r="H108" s="230"/>
      <c r="I108" s="230"/>
      <c r="J108" s="232"/>
      <c r="K108" s="232"/>
      <c r="L108" s="230"/>
      <c r="M108" s="231"/>
      <c r="N108" s="233"/>
      <c r="O108" s="233"/>
      <c r="P108" s="234"/>
      <c r="Q108" s="234"/>
      <c r="R108" s="234"/>
      <c r="S108" s="234"/>
      <c r="T108" s="234"/>
      <c r="U108" s="234"/>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c r="EW108" s="166"/>
      <c r="EX108" s="166"/>
      <c r="EY108" s="166"/>
      <c r="EZ108" s="166"/>
      <c r="FA108" s="166"/>
      <c r="FB108" s="166"/>
      <c r="FC108" s="166"/>
      <c r="FD108" s="166"/>
      <c r="FE108" s="166"/>
      <c r="FF108" s="166"/>
      <c r="FG108" s="166"/>
      <c r="FH108" s="166"/>
      <c r="FI108" s="166"/>
      <c r="FJ108" s="166"/>
      <c r="FK108" s="166"/>
      <c r="FL108" s="166"/>
      <c r="FM108" s="166"/>
      <c r="FN108" s="166"/>
      <c r="FO108" s="166"/>
      <c r="FP108" s="166"/>
      <c r="FQ108" s="166"/>
      <c r="FR108" s="166"/>
      <c r="FS108" s="166"/>
      <c r="FT108" s="166"/>
      <c r="FU108" s="166"/>
      <c r="FV108" s="166"/>
      <c r="FW108" s="166"/>
      <c r="FX108" s="166"/>
      <c r="FY108" s="166"/>
      <c r="FZ108" s="166"/>
      <c r="GA108" s="166"/>
      <c r="GB108" s="166"/>
      <c r="GC108" s="166"/>
      <c r="GD108" s="166"/>
      <c r="GE108" s="166"/>
      <c r="GF108" s="166"/>
      <c r="GG108" s="166"/>
      <c r="GH108" s="166"/>
      <c r="GI108" s="166"/>
      <c r="GJ108" s="166"/>
      <c r="GK108" s="166"/>
      <c r="GL108" s="166"/>
      <c r="GM108" s="166"/>
      <c r="GN108" s="166"/>
      <c r="GO108" s="166"/>
      <c r="GP108" s="166"/>
      <c r="GQ108" s="166"/>
      <c r="GR108" s="166"/>
      <c r="GS108" s="166"/>
      <c r="GT108" s="166"/>
      <c r="GU108" s="166"/>
      <c r="GV108" s="166"/>
      <c r="GW108" s="166"/>
      <c r="GX108" s="166"/>
      <c r="GY108" s="166"/>
      <c r="GZ108" s="166"/>
      <c r="HA108" s="166"/>
      <c r="HB108" s="166"/>
      <c r="HC108" s="166"/>
      <c r="HD108" s="166"/>
      <c r="HE108" s="166"/>
      <c r="HF108" s="166"/>
      <c r="HG108" s="166"/>
      <c r="HH108" s="166"/>
      <c r="HI108" s="166"/>
      <c r="HJ108" s="166"/>
      <c r="HK108" s="166"/>
      <c r="HL108" s="166"/>
      <c r="HM108" s="166"/>
      <c r="HN108" s="166"/>
      <c r="HO108" s="166"/>
      <c r="HP108" s="166"/>
      <c r="HQ108" s="166"/>
      <c r="HR108" s="166"/>
      <c r="HS108" s="166"/>
      <c r="HT108" s="166"/>
      <c r="HU108" s="166"/>
      <c r="HV108" s="166"/>
      <c r="HW108" s="166"/>
      <c r="HX108" s="166"/>
      <c r="HY108" s="166"/>
      <c r="HZ108" s="166"/>
      <c r="IA108" s="166"/>
      <c r="IB108" s="166"/>
      <c r="IC108" s="166"/>
      <c r="ID108" s="166"/>
      <c r="IE108" s="166"/>
      <c r="IF108" s="166"/>
      <c r="IG108" s="166"/>
      <c r="IH108" s="166"/>
      <c r="II108" s="166"/>
      <c r="IJ108" s="166"/>
      <c r="IK108" s="166"/>
      <c r="IL108" s="166"/>
      <c r="IM108" s="166"/>
      <c r="IN108" s="166"/>
      <c r="IO108" s="166"/>
      <c r="IP108" s="166"/>
      <c r="IQ108" s="166"/>
      <c r="IR108" s="166"/>
      <c r="IS108" s="166"/>
      <c r="IT108" s="166"/>
      <c r="IU108" s="166"/>
      <c r="IV108" s="166"/>
    </row>
    <row r="109" spans="1:256" s="220" customFormat="1" ht="30">
      <c r="A109" s="230"/>
      <c r="B109" s="230"/>
      <c r="C109" s="230"/>
      <c r="D109" s="230"/>
      <c r="E109" s="230"/>
      <c r="F109" s="230"/>
      <c r="G109" s="230"/>
      <c r="H109" s="230"/>
      <c r="I109" s="230"/>
      <c r="J109" s="232"/>
      <c r="K109" s="232"/>
      <c r="L109" s="230"/>
      <c r="M109" s="231"/>
      <c r="N109" s="233"/>
      <c r="O109" s="233"/>
      <c r="P109" s="234"/>
      <c r="Q109" s="234"/>
      <c r="R109" s="234"/>
      <c r="S109" s="234"/>
      <c r="T109" s="234"/>
      <c r="U109" s="234"/>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166"/>
      <c r="EX109" s="166"/>
      <c r="EY109" s="166"/>
      <c r="EZ109" s="166"/>
      <c r="FA109" s="166"/>
      <c r="FB109" s="166"/>
      <c r="FC109" s="166"/>
      <c r="FD109" s="166"/>
      <c r="FE109" s="166"/>
      <c r="FF109" s="166"/>
      <c r="FG109" s="166"/>
      <c r="FH109" s="166"/>
      <c r="FI109" s="166"/>
      <c r="FJ109" s="166"/>
      <c r="FK109" s="166"/>
      <c r="FL109" s="166"/>
      <c r="FM109" s="166"/>
      <c r="FN109" s="166"/>
      <c r="FO109" s="166"/>
      <c r="FP109" s="166"/>
      <c r="FQ109" s="166"/>
      <c r="FR109" s="166"/>
      <c r="FS109" s="166"/>
      <c r="FT109" s="166"/>
      <c r="FU109" s="166"/>
      <c r="FV109" s="166"/>
      <c r="FW109" s="166"/>
      <c r="FX109" s="166"/>
      <c r="FY109" s="166"/>
      <c r="FZ109" s="166"/>
      <c r="GA109" s="166"/>
      <c r="GB109" s="166"/>
      <c r="GC109" s="166"/>
      <c r="GD109" s="166"/>
      <c r="GE109" s="166"/>
      <c r="GF109" s="166"/>
      <c r="GG109" s="166"/>
      <c r="GH109" s="166"/>
      <c r="GI109" s="166"/>
      <c r="GJ109" s="166"/>
      <c r="GK109" s="166"/>
      <c r="GL109" s="166"/>
      <c r="GM109" s="166"/>
      <c r="GN109" s="166"/>
      <c r="GO109" s="166"/>
      <c r="GP109" s="166"/>
      <c r="GQ109" s="166"/>
      <c r="GR109" s="166"/>
      <c r="GS109" s="166"/>
      <c r="GT109" s="166"/>
      <c r="GU109" s="166"/>
      <c r="GV109" s="166"/>
      <c r="GW109" s="166"/>
      <c r="GX109" s="166"/>
      <c r="GY109" s="166"/>
      <c r="GZ109" s="166"/>
      <c r="HA109" s="166"/>
      <c r="HB109" s="166"/>
      <c r="HC109" s="166"/>
      <c r="HD109" s="166"/>
      <c r="HE109" s="166"/>
      <c r="HF109" s="166"/>
      <c r="HG109" s="166"/>
      <c r="HH109" s="166"/>
      <c r="HI109" s="166"/>
      <c r="HJ109" s="166"/>
      <c r="HK109" s="166"/>
      <c r="HL109" s="166"/>
      <c r="HM109" s="166"/>
      <c r="HN109" s="166"/>
      <c r="HO109" s="166"/>
      <c r="HP109" s="166"/>
      <c r="HQ109" s="166"/>
      <c r="HR109" s="166"/>
      <c r="HS109" s="166"/>
      <c r="HT109" s="166"/>
      <c r="HU109" s="166"/>
      <c r="HV109" s="166"/>
      <c r="HW109" s="166"/>
      <c r="HX109" s="166"/>
      <c r="HY109" s="166"/>
      <c r="HZ109" s="166"/>
      <c r="IA109" s="166"/>
      <c r="IB109" s="166"/>
      <c r="IC109" s="166"/>
      <c r="ID109" s="166"/>
      <c r="IE109" s="166"/>
      <c r="IF109" s="166"/>
      <c r="IG109" s="166"/>
      <c r="IH109" s="166"/>
      <c r="II109" s="166"/>
      <c r="IJ109" s="166"/>
      <c r="IK109" s="166"/>
      <c r="IL109" s="166"/>
      <c r="IM109" s="166"/>
      <c r="IN109" s="166"/>
      <c r="IO109" s="166"/>
      <c r="IP109" s="166"/>
      <c r="IQ109" s="166"/>
      <c r="IR109" s="166"/>
      <c r="IS109" s="166"/>
      <c r="IT109" s="166"/>
      <c r="IU109" s="166"/>
      <c r="IV109" s="166"/>
    </row>
    <row r="110" spans="1:256" s="220" customFormat="1" ht="30">
      <c r="A110" s="230"/>
      <c r="B110" s="230"/>
      <c r="C110" s="230"/>
      <c r="D110" s="230"/>
      <c r="E110" s="230"/>
      <c r="F110" s="230"/>
      <c r="G110" s="230"/>
      <c r="H110" s="230"/>
      <c r="I110" s="230"/>
      <c r="J110" s="232"/>
      <c r="K110" s="232"/>
      <c r="L110" s="230"/>
      <c r="M110" s="231"/>
      <c r="N110" s="233"/>
      <c r="O110" s="233"/>
      <c r="P110" s="234"/>
      <c r="Q110" s="234"/>
      <c r="R110" s="234"/>
      <c r="S110" s="234"/>
      <c r="T110" s="234"/>
      <c r="U110" s="234"/>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c r="EW110" s="166"/>
      <c r="EX110" s="166"/>
      <c r="EY110" s="166"/>
      <c r="EZ110" s="166"/>
      <c r="FA110" s="166"/>
      <c r="FB110" s="166"/>
      <c r="FC110" s="166"/>
      <c r="FD110" s="166"/>
      <c r="FE110" s="166"/>
      <c r="FF110" s="166"/>
      <c r="FG110" s="166"/>
      <c r="FH110" s="166"/>
      <c r="FI110" s="166"/>
      <c r="FJ110" s="166"/>
      <c r="FK110" s="166"/>
      <c r="FL110" s="166"/>
      <c r="FM110" s="166"/>
      <c r="FN110" s="166"/>
      <c r="FO110" s="166"/>
      <c r="FP110" s="166"/>
      <c r="FQ110" s="166"/>
      <c r="FR110" s="166"/>
      <c r="FS110" s="166"/>
      <c r="FT110" s="166"/>
      <c r="FU110" s="166"/>
      <c r="FV110" s="166"/>
      <c r="FW110" s="166"/>
      <c r="FX110" s="166"/>
      <c r="FY110" s="166"/>
      <c r="FZ110" s="166"/>
      <c r="GA110" s="166"/>
      <c r="GB110" s="166"/>
      <c r="GC110" s="166"/>
      <c r="GD110" s="166"/>
      <c r="GE110" s="166"/>
      <c r="GF110" s="166"/>
      <c r="GG110" s="166"/>
      <c r="GH110" s="166"/>
      <c r="GI110" s="166"/>
      <c r="GJ110" s="166"/>
      <c r="GK110" s="166"/>
      <c r="GL110" s="166"/>
      <c r="GM110" s="166"/>
      <c r="GN110" s="166"/>
      <c r="GO110" s="166"/>
      <c r="GP110" s="166"/>
      <c r="GQ110" s="166"/>
      <c r="GR110" s="166"/>
      <c r="GS110" s="166"/>
      <c r="GT110" s="166"/>
      <c r="GU110" s="166"/>
      <c r="GV110" s="166"/>
      <c r="GW110" s="166"/>
      <c r="GX110" s="166"/>
      <c r="GY110" s="166"/>
      <c r="GZ110" s="166"/>
      <c r="HA110" s="166"/>
      <c r="HB110" s="166"/>
      <c r="HC110" s="166"/>
      <c r="HD110" s="166"/>
      <c r="HE110" s="166"/>
      <c r="HF110" s="166"/>
      <c r="HG110" s="166"/>
      <c r="HH110" s="166"/>
      <c r="HI110" s="166"/>
      <c r="HJ110" s="166"/>
      <c r="HK110" s="166"/>
      <c r="HL110" s="166"/>
      <c r="HM110" s="166"/>
      <c r="HN110" s="166"/>
      <c r="HO110" s="166"/>
      <c r="HP110" s="166"/>
      <c r="HQ110" s="166"/>
      <c r="HR110" s="166"/>
      <c r="HS110" s="166"/>
      <c r="HT110" s="166"/>
      <c r="HU110" s="166"/>
      <c r="HV110" s="166"/>
      <c r="HW110" s="166"/>
      <c r="HX110" s="166"/>
      <c r="HY110" s="166"/>
      <c r="HZ110" s="166"/>
      <c r="IA110" s="166"/>
      <c r="IB110" s="166"/>
      <c r="IC110" s="166"/>
      <c r="ID110" s="166"/>
      <c r="IE110" s="166"/>
      <c r="IF110" s="166"/>
      <c r="IG110" s="166"/>
      <c r="IH110" s="166"/>
      <c r="II110" s="166"/>
      <c r="IJ110" s="166"/>
      <c r="IK110" s="166"/>
      <c r="IL110" s="166"/>
      <c r="IM110" s="166"/>
      <c r="IN110" s="166"/>
      <c r="IO110" s="166"/>
      <c r="IP110" s="166"/>
      <c r="IQ110" s="166"/>
      <c r="IR110" s="166"/>
      <c r="IS110" s="166"/>
      <c r="IT110" s="166"/>
      <c r="IU110" s="166"/>
      <c r="IV110" s="166"/>
    </row>
    <row r="111" spans="1:256" s="220" customFormat="1" ht="30">
      <c r="A111" s="230"/>
      <c r="B111" s="230"/>
      <c r="C111" s="230"/>
      <c r="D111" s="230"/>
      <c r="E111" s="230"/>
      <c r="F111" s="230"/>
      <c r="G111" s="230"/>
      <c r="H111" s="230"/>
      <c r="I111" s="230"/>
      <c r="J111" s="232"/>
      <c r="K111" s="232"/>
      <c r="L111" s="230"/>
      <c r="M111" s="231"/>
      <c r="N111" s="233"/>
      <c r="O111" s="233"/>
      <c r="P111" s="234"/>
      <c r="Q111" s="234"/>
      <c r="R111" s="234"/>
      <c r="S111" s="234"/>
      <c r="T111" s="234"/>
      <c r="U111" s="234"/>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c r="EW111" s="166"/>
      <c r="EX111" s="166"/>
      <c r="EY111" s="166"/>
      <c r="EZ111" s="166"/>
      <c r="FA111" s="166"/>
      <c r="FB111" s="166"/>
      <c r="FC111" s="166"/>
      <c r="FD111" s="166"/>
      <c r="FE111" s="166"/>
      <c r="FF111" s="166"/>
      <c r="FG111" s="166"/>
      <c r="FH111" s="166"/>
      <c r="FI111" s="166"/>
      <c r="FJ111" s="166"/>
      <c r="FK111" s="166"/>
      <c r="FL111" s="166"/>
      <c r="FM111" s="166"/>
      <c r="FN111" s="166"/>
      <c r="FO111" s="166"/>
      <c r="FP111" s="166"/>
      <c r="FQ111" s="166"/>
      <c r="FR111" s="166"/>
      <c r="FS111" s="166"/>
      <c r="FT111" s="166"/>
      <c r="FU111" s="166"/>
      <c r="FV111" s="166"/>
      <c r="FW111" s="166"/>
      <c r="FX111" s="166"/>
      <c r="FY111" s="166"/>
      <c r="FZ111" s="166"/>
      <c r="GA111" s="166"/>
      <c r="GB111" s="166"/>
      <c r="GC111" s="166"/>
      <c r="GD111" s="166"/>
      <c r="GE111" s="166"/>
      <c r="GF111" s="166"/>
      <c r="GG111" s="166"/>
      <c r="GH111" s="166"/>
      <c r="GI111" s="166"/>
      <c r="GJ111" s="166"/>
      <c r="GK111" s="166"/>
      <c r="GL111" s="166"/>
      <c r="GM111" s="166"/>
      <c r="GN111" s="166"/>
      <c r="GO111" s="166"/>
      <c r="GP111" s="166"/>
      <c r="GQ111" s="166"/>
      <c r="GR111" s="166"/>
      <c r="GS111" s="166"/>
      <c r="GT111" s="166"/>
      <c r="GU111" s="166"/>
      <c r="GV111" s="166"/>
      <c r="GW111" s="166"/>
      <c r="GX111" s="166"/>
      <c r="GY111" s="166"/>
      <c r="GZ111" s="166"/>
      <c r="HA111" s="166"/>
      <c r="HB111" s="166"/>
      <c r="HC111" s="166"/>
      <c r="HD111" s="166"/>
      <c r="HE111" s="166"/>
      <c r="HF111" s="166"/>
      <c r="HG111" s="166"/>
      <c r="HH111" s="166"/>
      <c r="HI111" s="166"/>
      <c r="HJ111" s="166"/>
      <c r="HK111" s="166"/>
      <c r="HL111" s="166"/>
      <c r="HM111" s="166"/>
      <c r="HN111" s="166"/>
      <c r="HO111" s="166"/>
      <c r="HP111" s="166"/>
      <c r="HQ111" s="166"/>
      <c r="HR111" s="166"/>
      <c r="HS111" s="166"/>
      <c r="HT111" s="166"/>
      <c r="HU111" s="166"/>
      <c r="HV111" s="166"/>
      <c r="HW111" s="166"/>
      <c r="HX111" s="166"/>
      <c r="HY111" s="166"/>
      <c r="HZ111" s="166"/>
      <c r="IA111" s="166"/>
      <c r="IB111" s="166"/>
      <c r="IC111" s="166"/>
      <c r="ID111" s="166"/>
      <c r="IE111" s="166"/>
      <c r="IF111" s="166"/>
      <c r="IG111" s="166"/>
      <c r="IH111" s="166"/>
      <c r="II111" s="166"/>
      <c r="IJ111" s="166"/>
      <c r="IK111" s="166"/>
      <c r="IL111" s="166"/>
      <c r="IM111" s="166"/>
      <c r="IN111" s="166"/>
      <c r="IO111" s="166"/>
      <c r="IP111" s="166"/>
      <c r="IQ111" s="166"/>
      <c r="IR111" s="166"/>
      <c r="IS111" s="166"/>
      <c r="IT111" s="166"/>
      <c r="IU111" s="166"/>
      <c r="IV111" s="166"/>
    </row>
    <row r="112" spans="1:256" s="220" customFormat="1" ht="30">
      <c r="A112" s="230"/>
      <c r="B112" s="230"/>
      <c r="C112" s="230"/>
      <c r="D112" s="230"/>
      <c r="E112" s="230"/>
      <c r="F112" s="230"/>
      <c r="G112" s="230"/>
      <c r="H112" s="230"/>
      <c r="I112" s="230"/>
      <c r="J112" s="232"/>
      <c r="K112" s="232"/>
      <c r="L112" s="230"/>
      <c r="M112" s="231"/>
      <c r="N112" s="233"/>
      <c r="O112" s="233"/>
      <c r="P112" s="234"/>
      <c r="Q112" s="234"/>
      <c r="R112" s="234"/>
      <c r="S112" s="234"/>
      <c r="T112" s="234"/>
      <c r="U112" s="234"/>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c r="EW112" s="166"/>
      <c r="EX112" s="166"/>
      <c r="EY112" s="166"/>
      <c r="EZ112" s="166"/>
      <c r="FA112" s="166"/>
      <c r="FB112" s="166"/>
      <c r="FC112" s="166"/>
      <c r="FD112" s="166"/>
      <c r="FE112" s="166"/>
      <c r="FF112" s="166"/>
      <c r="FG112" s="166"/>
      <c r="FH112" s="166"/>
      <c r="FI112" s="166"/>
      <c r="FJ112" s="166"/>
      <c r="FK112" s="166"/>
      <c r="FL112" s="166"/>
      <c r="FM112" s="166"/>
      <c r="FN112" s="166"/>
      <c r="FO112" s="166"/>
      <c r="FP112" s="166"/>
      <c r="FQ112" s="166"/>
      <c r="FR112" s="166"/>
      <c r="FS112" s="166"/>
      <c r="FT112" s="166"/>
      <c r="FU112" s="166"/>
      <c r="FV112" s="166"/>
      <c r="FW112" s="166"/>
      <c r="FX112" s="166"/>
      <c r="FY112" s="166"/>
      <c r="FZ112" s="166"/>
      <c r="GA112" s="166"/>
      <c r="GB112" s="166"/>
      <c r="GC112" s="166"/>
      <c r="GD112" s="166"/>
      <c r="GE112" s="166"/>
      <c r="GF112" s="166"/>
      <c r="GG112" s="166"/>
      <c r="GH112" s="166"/>
      <c r="GI112" s="166"/>
      <c r="GJ112" s="166"/>
      <c r="GK112" s="166"/>
      <c r="GL112" s="166"/>
      <c r="GM112" s="166"/>
      <c r="GN112" s="166"/>
      <c r="GO112" s="166"/>
      <c r="GP112" s="166"/>
      <c r="GQ112" s="166"/>
      <c r="GR112" s="166"/>
      <c r="GS112" s="166"/>
      <c r="GT112" s="166"/>
      <c r="GU112" s="166"/>
      <c r="GV112" s="166"/>
      <c r="GW112" s="166"/>
      <c r="GX112" s="166"/>
      <c r="GY112" s="166"/>
      <c r="GZ112" s="166"/>
      <c r="HA112" s="166"/>
      <c r="HB112" s="166"/>
      <c r="HC112" s="166"/>
      <c r="HD112" s="166"/>
      <c r="HE112" s="166"/>
      <c r="HF112" s="166"/>
      <c r="HG112" s="166"/>
      <c r="HH112" s="166"/>
      <c r="HI112" s="166"/>
      <c r="HJ112" s="166"/>
      <c r="HK112" s="166"/>
      <c r="HL112" s="166"/>
      <c r="HM112" s="166"/>
      <c r="HN112" s="166"/>
      <c r="HO112" s="166"/>
      <c r="HP112" s="166"/>
      <c r="HQ112" s="166"/>
      <c r="HR112" s="166"/>
      <c r="HS112" s="166"/>
      <c r="HT112" s="166"/>
      <c r="HU112" s="166"/>
      <c r="HV112" s="166"/>
      <c r="HW112" s="166"/>
      <c r="HX112" s="166"/>
      <c r="HY112" s="166"/>
      <c r="HZ112" s="166"/>
      <c r="IA112" s="166"/>
      <c r="IB112" s="166"/>
      <c r="IC112" s="166"/>
      <c r="ID112" s="166"/>
      <c r="IE112" s="166"/>
      <c r="IF112" s="166"/>
      <c r="IG112" s="166"/>
      <c r="IH112" s="166"/>
      <c r="II112" s="166"/>
      <c r="IJ112" s="166"/>
      <c r="IK112" s="166"/>
      <c r="IL112" s="166"/>
      <c r="IM112" s="166"/>
      <c r="IN112" s="166"/>
      <c r="IO112" s="166"/>
      <c r="IP112" s="166"/>
      <c r="IQ112" s="166"/>
      <c r="IR112" s="166"/>
      <c r="IS112" s="166"/>
      <c r="IT112" s="166"/>
      <c r="IU112" s="166"/>
      <c r="IV112" s="166"/>
    </row>
    <row r="113" spans="1:256" s="220" customFormat="1" ht="30">
      <c r="A113" s="230"/>
      <c r="B113" s="230"/>
      <c r="C113" s="230"/>
      <c r="D113" s="230"/>
      <c r="E113" s="230"/>
      <c r="F113" s="230"/>
      <c r="G113" s="230"/>
      <c r="H113" s="230"/>
      <c r="I113" s="230"/>
      <c r="J113" s="232"/>
      <c r="K113" s="232"/>
      <c r="L113" s="230"/>
      <c r="M113" s="231"/>
      <c r="N113" s="233"/>
      <c r="O113" s="233"/>
      <c r="P113" s="234"/>
      <c r="Q113" s="234"/>
      <c r="R113" s="234"/>
      <c r="S113" s="234"/>
      <c r="T113" s="234"/>
      <c r="U113" s="234"/>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c r="EW113" s="166"/>
      <c r="EX113" s="166"/>
      <c r="EY113" s="166"/>
      <c r="EZ113" s="166"/>
      <c r="FA113" s="166"/>
      <c r="FB113" s="166"/>
      <c r="FC113" s="166"/>
      <c r="FD113" s="166"/>
      <c r="FE113" s="166"/>
      <c r="FF113" s="166"/>
      <c r="FG113" s="166"/>
      <c r="FH113" s="166"/>
      <c r="FI113" s="166"/>
      <c r="FJ113" s="166"/>
      <c r="FK113" s="166"/>
      <c r="FL113" s="166"/>
      <c r="FM113" s="166"/>
      <c r="FN113" s="166"/>
      <c r="FO113" s="166"/>
      <c r="FP113" s="166"/>
      <c r="FQ113" s="166"/>
      <c r="FR113" s="166"/>
      <c r="FS113" s="166"/>
      <c r="FT113" s="166"/>
      <c r="FU113" s="166"/>
      <c r="FV113" s="166"/>
      <c r="FW113" s="166"/>
      <c r="FX113" s="166"/>
      <c r="FY113" s="166"/>
      <c r="FZ113" s="166"/>
      <c r="GA113" s="166"/>
      <c r="GB113" s="166"/>
      <c r="GC113" s="166"/>
      <c r="GD113" s="166"/>
      <c r="GE113" s="166"/>
      <c r="GF113" s="166"/>
      <c r="GG113" s="166"/>
      <c r="GH113" s="166"/>
      <c r="GI113" s="166"/>
      <c r="GJ113" s="166"/>
      <c r="GK113" s="166"/>
      <c r="GL113" s="166"/>
      <c r="GM113" s="166"/>
      <c r="GN113" s="166"/>
      <c r="GO113" s="166"/>
      <c r="GP113" s="166"/>
      <c r="GQ113" s="166"/>
      <c r="GR113" s="166"/>
      <c r="GS113" s="166"/>
      <c r="GT113" s="166"/>
      <c r="GU113" s="166"/>
      <c r="GV113" s="166"/>
      <c r="GW113" s="166"/>
      <c r="GX113" s="166"/>
      <c r="GY113" s="166"/>
      <c r="GZ113" s="166"/>
      <c r="HA113" s="166"/>
      <c r="HB113" s="166"/>
      <c r="HC113" s="166"/>
      <c r="HD113" s="166"/>
      <c r="HE113" s="166"/>
      <c r="HF113" s="166"/>
      <c r="HG113" s="166"/>
      <c r="HH113" s="166"/>
      <c r="HI113" s="166"/>
      <c r="HJ113" s="166"/>
      <c r="HK113" s="166"/>
      <c r="HL113" s="166"/>
      <c r="HM113" s="166"/>
      <c r="HN113" s="166"/>
      <c r="HO113" s="166"/>
      <c r="HP113" s="166"/>
      <c r="HQ113" s="166"/>
      <c r="HR113" s="166"/>
      <c r="HS113" s="166"/>
      <c r="HT113" s="166"/>
      <c r="HU113" s="166"/>
      <c r="HV113" s="166"/>
      <c r="HW113" s="166"/>
      <c r="HX113" s="166"/>
      <c r="HY113" s="166"/>
      <c r="HZ113" s="166"/>
      <c r="IA113" s="166"/>
      <c r="IB113" s="166"/>
      <c r="IC113" s="166"/>
      <c r="ID113" s="166"/>
      <c r="IE113" s="166"/>
      <c r="IF113" s="166"/>
      <c r="IG113" s="166"/>
      <c r="IH113" s="166"/>
      <c r="II113" s="166"/>
      <c r="IJ113" s="166"/>
      <c r="IK113" s="166"/>
      <c r="IL113" s="166"/>
      <c r="IM113" s="166"/>
      <c r="IN113" s="166"/>
      <c r="IO113" s="166"/>
      <c r="IP113" s="166"/>
      <c r="IQ113" s="166"/>
      <c r="IR113" s="166"/>
      <c r="IS113" s="166"/>
      <c r="IT113" s="166"/>
      <c r="IU113" s="166"/>
      <c r="IV113" s="166"/>
    </row>
    <row r="114" spans="1:256" s="220" customFormat="1" ht="30">
      <c r="A114" s="230"/>
      <c r="B114" s="230"/>
      <c r="C114" s="230"/>
      <c r="D114" s="230"/>
      <c r="E114" s="230"/>
      <c r="F114" s="230"/>
      <c r="G114" s="230"/>
      <c r="H114" s="230"/>
      <c r="I114" s="230"/>
      <c r="J114" s="232"/>
      <c r="K114" s="232"/>
      <c r="L114" s="230"/>
      <c r="M114" s="231"/>
      <c r="N114" s="233"/>
      <c r="O114" s="233"/>
      <c r="P114" s="234"/>
      <c r="Q114" s="234"/>
      <c r="R114" s="234"/>
      <c r="S114" s="234"/>
      <c r="T114" s="234"/>
      <c r="U114" s="234"/>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c r="EW114" s="166"/>
      <c r="EX114" s="166"/>
      <c r="EY114" s="166"/>
      <c r="EZ114" s="166"/>
      <c r="FA114" s="166"/>
      <c r="FB114" s="166"/>
      <c r="FC114" s="166"/>
      <c r="FD114" s="166"/>
      <c r="FE114" s="166"/>
      <c r="FF114" s="166"/>
      <c r="FG114" s="166"/>
      <c r="FH114" s="166"/>
      <c r="FI114" s="166"/>
      <c r="FJ114" s="166"/>
      <c r="FK114" s="166"/>
      <c r="FL114" s="166"/>
      <c r="FM114" s="166"/>
      <c r="FN114" s="166"/>
      <c r="FO114" s="166"/>
      <c r="FP114" s="166"/>
      <c r="FQ114" s="166"/>
      <c r="FR114" s="166"/>
      <c r="FS114" s="166"/>
      <c r="FT114" s="166"/>
      <c r="FU114" s="166"/>
      <c r="FV114" s="166"/>
      <c r="FW114" s="166"/>
      <c r="FX114" s="166"/>
      <c r="FY114" s="166"/>
      <c r="FZ114" s="166"/>
      <c r="GA114" s="166"/>
      <c r="GB114" s="166"/>
      <c r="GC114" s="166"/>
      <c r="GD114" s="166"/>
      <c r="GE114" s="166"/>
      <c r="GF114" s="166"/>
      <c r="GG114" s="166"/>
      <c r="GH114" s="166"/>
      <c r="GI114" s="166"/>
      <c r="GJ114" s="166"/>
      <c r="GK114" s="166"/>
      <c r="GL114" s="166"/>
      <c r="GM114" s="166"/>
      <c r="GN114" s="166"/>
      <c r="GO114" s="166"/>
      <c r="GP114" s="166"/>
      <c r="GQ114" s="166"/>
      <c r="GR114" s="166"/>
      <c r="GS114" s="166"/>
      <c r="GT114" s="166"/>
      <c r="GU114" s="166"/>
      <c r="GV114" s="166"/>
      <c r="GW114" s="166"/>
      <c r="GX114" s="166"/>
      <c r="GY114" s="166"/>
      <c r="GZ114" s="166"/>
      <c r="HA114" s="166"/>
      <c r="HB114" s="166"/>
      <c r="HC114" s="166"/>
      <c r="HD114" s="166"/>
      <c r="HE114" s="166"/>
      <c r="HF114" s="166"/>
      <c r="HG114" s="166"/>
      <c r="HH114" s="166"/>
      <c r="HI114" s="166"/>
      <c r="HJ114" s="166"/>
      <c r="HK114" s="166"/>
      <c r="HL114" s="166"/>
      <c r="HM114" s="166"/>
      <c r="HN114" s="166"/>
      <c r="HO114" s="166"/>
      <c r="HP114" s="166"/>
      <c r="HQ114" s="166"/>
      <c r="HR114" s="166"/>
      <c r="HS114" s="166"/>
      <c r="HT114" s="166"/>
      <c r="HU114" s="166"/>
      <c r="HV114" s="166"/>
      <c r="HW114" s="166"/>
      <c r="HX114" s="166"/>
      <c r="HY114" s="166"/>
      <c r="HZ114" s="166"/>
      <c r="IA114" s="166"/>
      <c r="IB114" s="166"/>
      <c r="IC114" s="166"/>
      <c r="ID114" s="166"/>
      <c r="IE114" s="166"/>
      <c r="IF114" s="166"/>
      <c r="IG114" s="166"/>
      <c r="IH114" s="166"/>
      <c r="II114" s="166"/>
      <c r="IJ114" s="166"/>
      <c r="IK114" s="166"/>
      <c r="IL114" s="166"/>
      <c r="IM114" s="166"/>
      <c r="IN114" s="166"/>
      <c r="IO114" s="166"/>
      <c r="IP114" s="166"/>
      <c r="IQ114" s="166"/>
      <c r="IR114" s="166"/>
      <c r="IS114" s="166"/>
      <c r="IT114" s="166"/>
      <c r="IU114" s="166"/>
      <c r="IV114" s="166"/>
    </row>
    <row r="115" spans="1:256" s="220" customFormat="1" ht="30">
      <c r="A115" s="230"/>
      <c r="B115" s="230"/>
      <c r="C115" s="230"/>
      <c r="D115" s="230"/>
      <c r="E115" s="230"/>
      <c r="F115" s="230"/>
      <c r="G115" s="230"/>
      <c r="H115" s="230"/>
      <c r="I115" s="230"/>
      <c r="J115" s="232"/>
      <c r="K115" s="232"/>
      <c r="L115" s="230"/>
      <c r="M115" s="231"/>
      <c r="N115" s="233"/>
      <c r="O115" s="233"/>
      <c r="P115" s="234"/>
      <c r="Q115" s="234"/>
      <c r="R115" s="234"/>
      <c r="S115" s="234"/>
      <c r="T115" s="234"/>
      <c r="U115" s="234"/>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c r="EW115" s="166"/>
      <c r="EX115" s="166"/>
      <c r="EY115" s="166"/>
      <c r="EZ115" s="166"/>
      <c r="FA115" s="166"/>
      <c r="FB115" s="166"/>
      <c r="FC115" s="166"/>
      <c r="FD115" s="166"/>
      <c r="FE115" s="166"/>
      <c r="FF115" s="166"/>
      <c r="FG115" s="166"/>
      <c r="FH115" s="166"/>
      <c r="FI115" s="166"/>
      <c r="FJ115" s="166"/>
      <c r="FK115" s="166"/>
      <c r="FL115" s="166"/>
      <c r="FM115" s="166"/>
      <c r="FN115" s="166"/>
      <c r="FO115" s="166"/>
      <c r="FP115" s="166"/>
      <c r="FQ115" s="166"/>
      <c r="FR115" s="166"/>
      <c r="FS115" s="166"/>
      <c r="FT115" s="166"/>
      <c r="FU115" s="166"/>
      <c r="FV115" s="166"/>
      <c r="FW115" s="166"/>
      <c r="FX115" s="166"/>
      <c r="FY115" s="166"/>
      <c r="FZ115" s="166"/>
      <c r="GA115" s="166"/>
      <c r="GB115" s="166"/>
      <c r="GC115" s="166"/>
      <c r="GD115" s="166"/>
      <c r="GE115" s="166"/>
      <c r="GF115" s="166"/>
      <c r="GG115" s="166"/>
      <c r="GH115" s="166"/>
      <c r="GI115" s="166"/>
      <c r="GJ115" s="166"/>
      <c r="GK115" s="166"/>
      <c r="GL115" s="166"/>
      <c r="GM115" s="166"/>
      <c r="GN115" s="166"/>
      <c r="GO115" s="166"/>
      <c r="GP115" s="166"/>
      <c r="GQ115" s="166"/>
      <c r="GR115" s="166"/>
      <c r="GS115" s="166"/>
      <c r="GT115" s="166"/>
      <c r="GU115" s="166"/>
      <c r="GV115" s="166"/>
      <c r="GW115" s="166"/>
      <c r="GX115" s="166"/>
      <c r="GY115" s="166"/>
      <c r="GZ115" s="166"/>
      <c r="HA115" s="166"/>
      <c r="HB115" s="166"/>
      <c r="HC115" s="166"/>
      <c r="HD115" s="166"/>
      <c r="HE115" s="166"/>
      <c r="HF115" s="166"/>
      <c r="HG115" s="166"/>
      <c r="HH115" s="166"/>
      <c r="HI115" s="166"/>
      <c r="HJ115" s="166"/>
      <c r="HK115" s="166"/>
      <c r="HL115" s="166"/>
      <c r="HM115" s="166"/>
      <c r="HN115" s="166"/>
      <c r="HO115" s="166"/>
      <c r="HP115" s="166"/>
      <c r="HQ115" s="166"/>
      <c r="HR115" s="166"/>
      <c r="HS115" s="166"/>
      <c r="HT115" s="166"/>
      <c r="HU115" s="166"/>
      <c r="HV115" s="166"/>
      <c r="HW115" s="166"/>
      <c r="HX115" s="166"/>
      <c r="HY115" s="166"/>
      <c r="HZ115" s="166"/>
      <c r="IA115" s="166"/>
      <c r="IB115" s="166"/>
      <c r="IC115" s="166"/>
      <c r="ID115" s="166"/>
      <c r="IE115" s="166"/>
      <c r="IF115" s="166"/>
      <c r="IG115" s="166"/>
      <c r="IH115" s="166"/>
      <c r="II115" s="166"/>
      <c r="IJ115" s="166"/>
      <c r="IK115" s="166"/>
      <c r="IL115" s="166"/>
      <c r="IM115" s="166"/>
      <c r="IN115" s="166"/>
      <c r="IO115" s="166"/>
      <c r="IP115" s="166"/>
      <c r="IQ115" s="166"/>
      <c r="IR115" s="166"/>
      <c r="IS115" s="166"/>
      <c r="IT115" s="166"/>
      <c r="IU115" s="166"/>
      <c r="IV115" s="166"/>
    </row>
    <row r="116" spans="1:256" s="220" customFormat="1" ht="30">
      <c r="A116" s="230"/>
      <c r="B116" s="230"/>
      <c r="C116" s="230"/>
      <c r="D116" s="230"/>
      <c r="E116" s="230"/>
      <c r="F116" s="230"/>
      <c r="G116" s="230"/>
      <c r="H116" s="230"/>
      <c r="I116" s="230"/>
      <c r="J116" s="232"/>
      <c r="K116" s="232"/>
      <c r="L116" s="230"/>
      <c r="M116" s="231"/>
      <c r="N116" s="233"/>
      <c r="O116" s="233"/>
      <c r="P116" s="234"/>
      <c r="Q116" s="234"/>
      <c r="R116" s="234"/>
      <c r="S116" s="234"/>
      <c r="T116" s="234"/>
      <c r="U116" s="234"/>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c r="EW116" s="166"/>
      <c r="EX116" s="166"/>
      <c r="EY116" s="166"/>
      <c r="EZ116" s="166"/>
      <c r="FA116" s="166"/>
      <c r="FB116" s="166"/>
      <c r="FC116" s="166"/>
      <c r="FD116" s="166"/>
      <c r="FE116" s="166"/>
      <c r="FF116" s="166"/>
      <c r="FG116" s="166"/>
      <c r="FH116" s="166"/>
      <c r="FI116" s="166"/>
      <c r="FJ116" s="166"/>
      <c r="FK116" s="166"/>
      <c r="FL116" s="166"/>
      <c r="FM116" s="166"/>
      <c r="FN116" s="166"/>
      <c r="FO116" s="166"/>
      <c r="FP116" s="166"/>
      <c r="FQ116" s="166"/>
      <c r="FR116" s="166"/>
      <c r="FS116" s="166"/>
      <c r="FT116" s="166"/>
      <c r="FU116" s="166"/>
      <c r="FV116" s="166"/>
      <c r="FW116" s="166"/>
      <c r="FX116" s="166"/>
      <c r="FY116" s="166"/>
      <c r="FZ116" s="166"/>
      <c r="GA116" s="166"/>
      <c r="GB116" s="166"/>
      <c r="GC116" s="166"/>
      <c r="GD116" s="166"/>
      <c r="GE116" s="166"/>
      <c r="GF116" s="166"/>
      <c r="GG116" s="166"/>
      <c r="GH116" s="166"/>
      <c r="GI116" s="166"/>
      <c r="GJ116" s="166"/>
      <c r="GK116" s="166"/>
      <c r="GL116" s="166"/>
      <c r="GM116" s="166"/>
      <c r="GN116" s="166"/>
      <c r="GO116" s="166"/>
      <c r="GP116" s="166"/>
      <c r="GQ116" s="166"/>
      <c r="GR116" s="166"/>
      <c r="GS116" s="166"/>
      <c r="GT116" s="166"/>
      <c r="GU116" s="166"/>
      <c r="GV116" s="166"/>
      <c r="GW116" s="166"/>
      <c r="GX116" s="166"/>
      <c r="GY116" s="166"/>
      <c r="GZ116" s="166"/>
      <c r="HA116" s="166"/>
      <c r="HB116" s="166"/>
      <c r="HC116" s="166"/>
      <c r="HD116" s="166"/>
      <c r="HE116" s="166"/>
      <c r="HF116" s="166"/>
      <c r="HG116" s="166"/>
      <c r="HH116" s="166"/>
      <c r="HI116" s="166"/>
      <c r="HJ116" s="166"/>
      <c r="HK116" s="166"/>
      <c r="HL116" s="166"/>
      <c r="HM116" s="166"/>
      <c r="HN116" s="166"/>
      <c r="HO116" s="166"/>
      <c r="HP116" s="166"/>
      <c r="HQ116" s="166"/>
      <c r="HR116" s="166"/>
      <c r="HS116" s="166"/>
      <c r="HT116" s="166"/>
      <c r="HU116" s="166"/>
      <c r="HV116" s="166"/>
      <c r="HW116" s="166"/>
      <c r="HX116" s="166"/>
      <c r="HY116" s="166"/>
      <c r="HZ116" s="166"/>
      <c r="IA116" s="166"/>
      <c r="IB116" s="166"/>
      <c r="IC116" s="166"/>
      <c r="ID116" s="166"/>
      <c r="IE116" s="166"/>
      <c r="IF116" s="166"/>
      <c r="IG116" s="166"/>
      <c r="IH116" s="166"/>
      <c r="II116" s="166"/>
      <c r="IJ116" s="166"/>
      <c r="IK116" s="166"/>
      <c r="IL116" s="166"/>
      <c r="IM116" s="166"/>
      <c r="IN116" s="166"/>
      <c r="IO116" s="166"/>
      <c r="IP116" s="166"/>
      <c r="IQ116" s="166"/>
      <c r="IR116" s="166"/>
      <c r="IS116" s="166"/>
      <c r="IT116" s="166"/>
      <c r="IU116" s="166"/>
      <c r="IV116" s="166"/>
    </row>
    <row r="117" spans="1:256" s="220" customFormat="1" ht="30">
      <c r="A117" s="230"/>
      <c r="B117" s="230"/>
      <c r="C117" s="230"/>
      <c r="D117" s="230"/>
      <c r="E117" s="230"/>
      <c r="F117" s="230"/>
      <c r="G117" s="230"/>
      <c r="H117" s="230"/>
      <c r="I117" s="230"/>
      <c r="J117" s="232"/>
      <c r="K117" s="232"/>
      <c r="L117" s="230"/>
      <c r="M117" s="231"/>
      <c r="N117" s="233"/>
      <c r="O117" s="233"/>
      <c r="P117" s="234"/>
      <c r="Q117" s="234"/>
      <c r="R117" s="234"/>
      <c r="S117" s="234"/>
      <c r="T117" s="234"/>
      <c r="U117" s="234"/>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c r="EW117" s="166"/>
      <c r="EX117" s="166"/>
      <c r="EY117" s="166"/>
      <c r="EZ117" s="166"/>
      <c r="FA117" s="166"/>
      <c r="FB117" s="166"/>
      <c r="FC117" s="166"/>
      <c r="FD117" s="166"/>
      <c r="FE117" s="166"/>
      <c r="FF117" s="166"/>
      <c r="FG117" s="166"/>
      <c r="FH117" s="166"/>
      <c r="FI117" s="166"/>
      <c r="FJ117" s="166"/>
      <c r="FK117" s="166"/>
      <c r="FL117" s="166"/>
      <c r="FM117" s="166"/>
      <c r="FN117" s="166"/>
      <c r="FO117" s="166"/>
      <c r="FP117" s="166"/>
      <c r="FQ117" s="166"/>
      <c r="FR117" s="166"/>
      <c r="FS117" s="166"/>
      <c r="FT117" s="166"/>
      <c r="FU117" s="166"/>
      <c r="FV117" s="166"/>
      <c r="FW117" s="166"/>
      <c r="FX117" s="166"/>
      <c r="FY117" s="166"/>
      <c r="FZ117" s="166"/>
      <c r="GA117" s="166"/>
      <c r="GB117" s="166"/>
      <c r="GC117" s="166"/>
      <c r="GD117" s="166"/>
      <c r="GE117" s="166"/>
      <c r="GF117" s="166"/>
      <c r="GG117" s="166"/>
      <c r="GH117" s="166"/>
      <c r="GI117" s="166"/>
      <c r="GJ117" s="166"/>
      <c r="GK117" s="166"/>
      <c r="GL117" s="166"/>
      <c r="GM117" s="166"/>
      <c r="GN117" s="166"/>
      <c r="GO117" s="166"/>
      <c r="GP117" s="166"/>
      <c r="GQ117" s="166"/>
      <c r="GR117" s="166"/>
      <c r="GS117" s="166"/>
      <c r="GT117" s="166"/>
      <c r="GU117" s="166"/>
      <c r="GV117" s="166"/>
      <c r="GW117" s="166"/>
      <c r="GX117" s="166"/>
      <c r="GY117" s="166"/>
      <c r="GZ117" s="166"/>
      <c r="HA117" s="166"/>
      <c r="HB117" s="166"/>
      <c r="HC117" s="166"/>
      <c r="HD117" s="166"/>
      <c r="HE117" s="166"/>
      <c r="HF117" s="166"/>
      <c r="HG117" s="166"/>
      <c r="HH117" s="166"/>
      <c r="HI117" s="166"/>
      <c r="HJ117" s="166"/>
      <c r="HK117" s="166"/>
      <c r="HL117" s="166"/>
      <c r="HM117" s="166"/>
      <c r="HN117" s="166"/>
      <c r="HO117" s="166"/>
      <c r="HP117" s="166"/>
      <c r="HQ117" s="166"/>
      <c r="HR117" s="166"/>
      <c r="HS117" s="166"/>
      <c r="HT117" s="166"/>
      <c r="HU117" s="166"/>
      <c r="HV117" s="166"/>
      <c r="HW117" s="166"/>
      <c r="HX117" s="166"/>
      <c r="HY117" s="166"/>
      <c r="HZ117" s="166"/>
      <c r="IA117" s="166"/>
      <c r="IB117" s="166"/>
      <c r="IC117" s="166"/>
      <c r="ID117" s="166"/>
      <c r="IE117" s="166"/>
      <c r="IF117" s="166"/>
      <c r="IG117" s="166"/>
      <c r="IH117" s="166"/>
      <c r="II117" s="166"/>
      <c r="IJ117" s="166"/>
      <c r="IK117" s="166"/>
      <c r="IL117" s="166"/>
      <c r="IM117" s="166"/>
      <c r="IN117" s="166"/>
      <c r="IO117" s="166"/>
      <c r="IP117" s="166"/>
      <c r="IQ117" s="166"/>
      <c r="IR117" s="166"/>
      <c r="IS117" s="166"/>
      <c r="IT117" s="166"/>
      <c r="IU117" s="166"/>
      <c r="IV117" s="166"/>
    </row>
    <row r="118" spans="1:256" s="220" customFormat="1" ht="30">
      <c r="A118" s="230"/>
      <c r="B118" s="230"/>
      <c r="C118" s="230"/>
      <c r="D118" s="230"/>
      <c r="E118" s="230"/>
      <c r="F118" s="230"/>
      <c r="G118" s="230"/>
      <c r="H118" s="230"/>
      <c r="I118" s="230"/>
      <c r="J118" s="232"/>
      <c r="K118" s="232"/>
      <c r="L118" s="230"/>
      <c r="M118" s="231"/>
      <c r="N118" s="233"/>
      <c r="O118" s="233"/>
      <c r="P118" s="234"/>
      <c r="Q118" s="234"/>
      <c r="R118" s="234"/>
      <c r="S118" s="234"/>
      <c r="T118" s="234"/>
      <c r="U118" s="234"/>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c r="EW118" s="166"/>
      <c r="EX118" s="166"/>
      <c r="EY118" s="166"/>
      <c r="EZ118" s="166"/>
      <c r="FA118" s="166"/>
      <c r="FB118" s="166"/>
      <c r="FC118" s="166"/>
      <c r="FD118" s="166"/>
      <c r="FE118" s="166"/>
      <c r="FF118" s="166"/>
      <c r="FG118" s="166"/>
      <c r="FH118" s="166"/>
      <c r="FI118" s="166"/>
      <c r="FJ118" s="166"/>
      <c r="FK118" s="166"/>
      <c r="FL118" s="166"/>
      <c r="FM118" s="166"/>
      <c r="FN118" s="166"/>
      <c r="FO118" s="166"/>
      <c r="FP118" s="166"/>
      <c r="FQ118" s="166"/>
      <c r="FR118" s="166"/>
      <c r="FS118" s="166"/>
      <c r="FT118" s="166"/>
      <c r="FU118" s="166"/>
      <c r="FV118" s="166"/>
      <c r="FW118" s="166"/>
      <c r="FX118" s="166"/>
      <c r="FY118" s="166"/>
      <c r="FZ118" s="166"/>
      <c r="GA118" s="166"/>
      <c r="GB118" s="166"/>
      <c r="GC118" s="166"/>
      <c r="GD118" s="166"/>
      <c r="GE118" s="166"/>
      <c r="GF118" s="166"/>
      <c r="GG118" s="166"/>
      <c r="GH118" s="166"/>
      <c r="GI118" s="166"/>
      <c r="GJ118" s="166"/>
      <c r="GK118" s="166"/>
      <c r="GL118" s="166"/>
      <c r="GM118" s="166"/>
      <c r="GN118" s="166"/>
      <c r="GO118" s="166"/>
      <c r="GP118" s="166"/>
      <c r="GQ118" s="166"/>
      <c r="GR118" s="166"/>
      <c r="GS118" s="166"/>
      <c r="GT118" s="166"/>
      <c r="GU118" s="166"/>
      <c r="GV118" s="166"/>
      <c r="GW118" s="166"/>
      <c r="GX118" s="166"/>
      <c r="GY118" s="166"/>
      <c r="GZ118" s="166"/>
      <c r="HA118" s="166"/>
      <c r="HB118" s="166"/>
      <c r="HC118" s="166"/>
      <c r="HD118" s="166"/>
      <c r="HE118" s="166"/>
      <c r="HF118" s="166"/>
      <c r="HG118" s="166"/>
      <c r="HH118" s="166"/>
      <c r="HI118" s="166"/>
      <c r="HJ118" s="166"/>
      <c r="HK118" s="166"/>
      <c r="HL118" s="166"/>
      <c r="HM118" s="166"/>
      <c r="HN118" s="166"/>
      <c r="HO118" s="166"/>
      <c r="HP118" s="166"/>
      <c r="HQ118" s="166"/>
      <c r="HR118" s="166"/>
      <c r="HS118" s="166"/>
      <c r="HT118" s="166"/>
      <c r="HU118" s="166"/>
      <c r="HV118" s="166"/>
      <c r="HW118" s="166"/>
      <c r="HX118" s="166"/>
      <c r="HY118" s="166"/>
      <c r="HZ118" s="166"/>
      <c r="IA118" s="166"/>
      <c r="IB118" s="166"/>
      <c r="IC118" s="166"/>
      <c r="ID118" s="166"/>
      <c r="IE118" s="166"/>
      <c r="IF118" s="166"/>
      <c r="IG118" s="166"/>
      <c r="IH118" s="166"/>
      <c r="II118" s="166"/>
      <c r="IJ118" s="166"/>
      <c r="IK118" s="166"/>
      <c r="IL118" s="166"/>
      <c r="IM118" s="166"/>
      <c r="IN118" s="166"/>
      <c r="IO118" s="166"/>
      <c r="IP118" s="166"/>
      <c r="IQ118" s="166"/>
      <c r="IR118" s="166"/>
      <c r="IS118" s="166"/>
      <c r="IT118" s="166"/>
      <c r="IU118" s="166"/>
      <c r="IV118" s="166"/>
    </row>
    <row r="119" spans="1:256" s="220" customFormat="1" ht="30">
      <c r="A119" s="230"/>
      <c r="B119" s="230"/>
      <c r="C119" s="230"/>
      <c r="D119" s="230"/>
      <c r="E119" s="230"/>
      <c r="F119" s="230"/>
      <c r="G119" s="230"/>
      <c r="H119" s="230"/>
      <c r="I119" s="230"/>
      <c r="J119" s="232"/>
      <c r="K119" s="232"/>
      <c r="L119" s="230"/>
      <c r="M119" s="231"/>
      <c r="N119" s="233"/>
      <c r="O119" s="233"/>
      <c r="P119" s="234"/>
      <c r="Q119" s="234"/>
      <c r="R119" s="234"/>
      <c r="S119" s="234"/>
      <c r="T119" s="234"/>
      <c r="U119" s="234"/>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166"/>
      <c r="FB119" s="166"/>
      <c r="FC119" s="166"/>
      <c r="FD119" s="166"/>
      <c r="FE119" s="166"/>
      <c r="FF119" s="166"/>
      <c r="FG119" s="166"/>
      <c r="FH119" s="166"/>
      <c r="FI119" s="166"/>
      <c r="FJ119" s="166"/>
      <c r="FK119" s="166"/>
      <c r="FL119" s="166"/>
      <c r="FM119" s="166"/>
      <c r="FN119" s="166"/>
      <c r="FO119" s="166"/>
      <c r="FP119" s="166"/>
      <c r="FQ119" s="166"/>
      <c r="FR119" s="166"/>
      <c r="FS119" s="166"/>
      <c r="FT119" s="166"/>
      <c r="FU119" s="166"/>
      <c r="FV119" s="166"/>
      <c r="FW119" s="166"/>
      <c r="FX119" s="166"/>
      <c r="FY119" s="166"/>
      <c r="FZ119" s="166"/>
      <c r="GA119" s="166"/>
      <c r="GB119" s="166"/>
      <c r="GC119" s="166"/>
      <c r="GD119" s="166"/>
      <c r="GE119" s="166"/>
      <c r="GF119" s="166"/>
      <c r="GG119" s="166"/>
      <c r="GH119" s="166"/>
      <c r="GI119" s="166"/>
      <c r="GJ119" s="166"/>
      <c r="GK119" s="166"/>
      <c r="GL119" s="166"/>
      <c r="GM119" s="166"/>
      <c r="GN119" s="166"/>
      <c r="GO119" s="166"/>
      <c r="GP119" s="166"/>
      <c r="GQ119" s="166"/>
      <c r="GR119" s="166"/>
      <c r="GS119" s="166"/>
      <c r="GT119" s="166"/>
      <c r="GU119" s="166"/>
      <c r="GV119" s="166"/>
      <c r="GW119" s="166"/>
      <c r="GX119" s="166"/>
      <c r="GY119" s="166"/>
      <c r="GZ119" s="166"/>
      <c r="HA119" s="166"/>
      <c r="HB119" s="166"/>
      <c r="HC119" s="166"/>
      <c r="HD119" s="166"/>
      <c r="HE119" s="166"/>
      <c r="HF119" s="166"/>
      <c r="HG119" s="166"/>
      <c r="HH119" s="166"/>
      <c r="HI119" s="166"/>
      <c r="HJ119" s="166"/>
      <c r="HK119" s="166"/>
      <c r="HL119" s="166"/>
      <c r="HM119" s="166"/>
      <c r="HN119" s="166"/>
      <c r="HO119" s="166"/>
      <c r="HP119" s="166"/>
      <c r="HQ119" s="166"/>
      <c r="HR119" s="166"/>
      <c r="HS119" s="166"/>
      <c r="HT119" s="166"/>
      <c r="HU119" s="166"/>
      <c r="HV119" s="166"/>
      <c r="HW119" s="166"/>
      <c r="HX119" s="166"/>
      <c r="HY119" s="166"/>
      <c r="HZ119" s="166"/>
      <c r="IA119" s="166"/>
      <c r="IB119" s="166"/>
      <c r="IC119" s="166"/>
      <c r="ID119" s="166"/>
      <c r="IE119" s="166"/>
      <c r="IF119" s="166"/>
      <c r="IG119" s="166"/>
      <c r="IH119" s="166"/>
      <c r="II119" s="166"/>
      <c r="IJ119" s="166"/>
      <c r="IK119" s="166"/>
      <c r="IL119" s="166"/>
      <c r="IM119" s="166"/>
      <c r="IN119" s="166"/>
      <c r="IO119" s="166"/>
      <c r="IP119" s="166"/>
      <c r="IQ119" s="166"/>
      <c r="IR119" s="166"/>
      <c r="IS119" s="166"/>
      <c r="IT119" s="166"/>
      <c r="IU119" s="166"/>
      <c r="IV119" s="166"/>
    </row>
    <row r="120" spans="1:256" s="220" customFormat="1" ht="30">
      <c r="A120" s="230"/>
      <c r="B120" s="230"/>
      <c r="C120" s="230"/>
      <c r="D120" s="230"/>
      <c r="E120" s="230"/>
      <c r="F120" s="230"/>
      <c r="G120" s="230"/>
      <c r="H120" s="230"/>
      <c r="I120" s="230"/>
      <c r="J120" s="232"/>
      <c r="K120" s="232"/>
      <c r="L120" s="230"/>
      <c r="M120" s="231"/>
      <c r="N120" s="233"/>
      <c r="O120" s="233"/>
      <c r="P120" s="234"/>
      <c r="Q120" s="234"/>
      <c r="R120" s="234"/>
      <c r="S120" s="234"/>
      <c r="T120" s="234"/>
      <c r="U120" s="234"/>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c r="EW120" s="166"/>
      <c r="EX120" s="166"/>
      <c r="EY120" s="166"/>
      <c r="EZ120" s="166"/>
      <c r="FA120" s="166"/>
      <c r="FB120" s="166"/>
      <c r="FC120" s="166"/>
      <c r="FD120" s="166"/>
      <c r="FE120" s="166"/>
      <c r="FF120" s="166"/>
      <c r="FG120" s="166"/>
      <c r="FH120" s="166"/>
      <c r="FI120" s="166"/>
      <c r="FJ120" s="166"/>
      <c r="FK120" s="166"/>
      <c r="FL120" s="166"/>
      <c r="FM120" s="166"/>
      <c r="FN120" s="166"/>
      <c r="FO120" s="166"/>
      <c r="FP120" s="166"/>
      <c r="FQ120" s="166"/>
      <c r="FR120" s="166"/>
      <c r="FS120" s="166"/>
      <c r="FT120" s="166"/>
      <c r="FU120" s="166"/>
      <c r="FV120" s="166"/>
      <c r="FW120" s="166"/>
      <c r="FX120" s="166"/>
      <c r="FY120" s="166"/>
      <c r="FZ120" s="166"/>
      <c r="GA120" s="166"/>
      <c r="GB120" s="166"/>
      <c r="GC120" s="166"/>
      <c r="GD120" s="166"/>
      <c r="GE120" s="166"/>
      <c r="GF120" s="166"/>
      <c r="GG120" s="166"/>
      <c r="GH120" s="166"/>
      <c r="GI120" s="166"/>
      <c r="GJ120" s="166"/>
      <c r="GK120" s="166"/>
      <c r="GL120" s="166"/>
      <c r="GM120" s="166"/>
      <c r="GN120" s="166"/>
      <c r="GO120" s="166"/>
      <c r="GP120" s="166"/>
      <c r="GQ120" s="166"/>
      <c r="GR120" s="166"/>
      <c r="GS120" s="166"/>
      <c r="GT120" s="166"/>
      <c r="GU120" s="166"/>
      <c r="GV120" s="166"/>
      <c r="GW120" s="166"/>
      <c r="GX120" s="166"/>
      <c r="GY120" s="166"/>
      <c r="GZ120" s="166"/>
      <c r="HA120" s="166"/>
      <c r="HB120" s="166"/>
      <c r="HC120" s="166"/>
      <c r="HD120" s="166"/>
      <c r="HE120" s="166"/>
      <c r="HF120" s="166"/>
      <c r="HG120" s="166"/>
      <c r="HH120" s="166"/>
      <c r="HI120" s="166"/>
      <c r="HJ120" s="166"/>
      <c r="HK120" s="166"/>
      <c r="HL120" s="166"/>
      <c r="HM120" s="166"/>
      <c r="HN120" s="166"/>
      <c r="HO120" s="166"/>
      <c r="HP120" s="166"/>
      <c r="HQ120" s="166"/>
      <c r="HR120" s="166"/>
      <c r="HS120" s="166"/>
      <c r="HT120" s="166"/>
      <c r="HU120" s="166"/>
      <c r="HV120" s="166"/>
      <c r="HW120" s="166"/>
      <c r="HX120" s="166"/>
      <c r="HY120" s="166"/>
      <c r="HZ120" s="166"/>
      <c r="IA120" s="166"/>
      <c r="IB120" s="166"/>
      <c r="IC120" s="166"/>
      <c r="ID120" s="166"/>
      <c r="IE120" s="166"/>
      <c r="IF120" s="166"/>
      <c r="IG120" s="166"/>
      <c r="IH120" s="166"/>
      <c r="II120" s="166"/>
      <c r="IJ120" s="166"/>
      <c r="IK120" s="166"/>
      <c r="IL120" s="166"/>
      <c r="IM120" s="166"/>
      <c r="IN120" s="166"/>
      <c r="IO120" s="166"/>
      <c r="IP120" s="166"/>
      <c r="IQ120" s="166"/>
      <c r="IR120" s="166"/>
      <c r="IS120" s="166"/>
      <c r="IT120" s="166"/>
      <c r="IU120" s="166"/>
      <c r="IV120" s="166"/>
    </row>
    <row r="121" spans="1:256" s="220" customFormat="1" ht="30">
      <c r="A121" s="230"/>
      <c r="B121" s="230"/>
      <c r="C121" s="230"/>
      <c r="D121" s="230"/>
      <c r="E121" s="230"/>
      <c r="F121" s="230"/>
      <c r="G121" s="230"/>
      <c r="H121" s="230"/>
      <c r="I121" s="230"/>
      <c r="J121" s="232"/>
      <c r="K121" s="232"/>
      <c r="L121" s="230"/>
      <c r="M121" s="231"/>
      <c r="N121" s="233"/>
      <c r="O121" s="233"/>
      <c r="P121" s="234"/>
      <c r="Q121" s="234"/>
      <c r="R121" s="234"/>
      <c r="S121" s="234"/>
      <c r="T121" s="234"/>
      <c r="U121" s="234"/>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c r="EW121" s="166"/>
      <c r="EX121" s="166"/>
      <c r="EY121" s="166"/>
      <c r="EZ121" s="166"/>
      <c r="FA121" s="166"/>
      <c r="FB121" s="166"/>
      <c r="FC121" s="166"/>
      <c r="FD121" s="166"/>
      <c r="FE121" s="166"/>
      <c r="FF121" s="166"/>
      <c r="FG121" s="166"/>
      <c r="FH121" s="166"/>
      <c r="FI121" s="166"/>
      <c r="FJ121" s="166"/>
      <c r="FK121" s="166"/>
      <c r="FL121" s="166"/>
      <c r="FM121" s="166"/>
      <c r="FN121" s="166"/>
      <c r="FO121" s="166"/>
      <c r="FP121" s="166"/>
      <c r="FQ121" s="166"/>
      <c r="FR121" s="166"/>
      <c r="FS121" s="166"/>
      <c r="FT121" s="166"/>
      <c r="FU121" s="166"/>
      <c r="FV121" s="166"/>
      <c r="FW121" s="166"/>
      <c r="FX121" s="166"/>
      <c r="FY121" s="166"/>
      <c r="FZ121" s="166"/>
      <c r="GA121" s="166"/>
      <c r="GB121" s="166"/>
      <c r="GC121" s="166"/>
      <c r="GD121" s="166"/>
      <c r="GE121" s="166"/>
      <c r="GF121" s="166"/>
      <c r="GG121" s="166"/>
      <c r="GH121" s="166"/>
      <c r="GI121" s="166"/>
      <c r="GJ121" s="166"/>
      <c r="GK121" s="166"/>
      <c r="GL121" s="166"/>
      <c r="GM121" s="166"/>
      <c r="GN121" s="166"/>
      <c r="GO121" s="166"/>
      <c r="GP121" s="166"/>
      <c r="GQ121" s="166"/>
      <c r="GR121" s="166"/>
      <c r="GS121" s="166"/>
      <c r="GT121" s="166"/>
      <c r="GU121" s="166"/>
      <c r="GV121" s="166"/>
      <c r="GW121" s="166"/>
      <c r="GX121" s="166"/>
      <c r="GY121" s="166"/>
      <c r="GZ121" s="166"/>
      <c r="HA121" s="166"/>
      <c r="HB121" s="166"/>
      <c r="HC121" s="166"/>
      <c r="HD121" s="166"/>
      <c r="HE121" s="166"/>
      <c r="HF121" s="166"/>
      <c r="HG121" s="166"/>
      <c r="HH121" s="166"/>
      <c r="HI121" s="166"/>
      <c r="HJ121" s="166"/>
      <c r="HK121" s="166"/>
      <c r="HL121" s="166"/>
      <c r="HM121" s="166"/>
      <c r="HN121" s="166"/>
      <c r="HO121" s="166"/>
      <c r="HP121" s="166"/>
      <c r="HQ121" s="166"/>
      <c r="HR121" s="166"/>
      <c r="HS121" s="166"/>
      <c r="HT121" s="166"/>
      <c r="HU121" s="166"/>
      <c r="HV121" s="166"/>
      <c r="HW121" s="166"/>
      <c r="HX121" s="166"/>
      <c r="HY121" s="166"/>
      <c r="HZ121" s="166"/>
      <c r="IA121" s="166"/>
      <c r="IB121" s="166"/>
      <c r="IC121" s="166"/>
      <c r="ID121" s="166"/>
      <c r="IE121" s="166"/>
      <c r="IF121" s="166"/>
      <c r="IG121" s="166"/>
      <c r="IH121" s="166"/>
      <c r="II121" s="166"/>
      <c r="IJ121" s="166"/>
      <c r="IK121" s="166"/>
      <c r="IL121" s="166"/>
      <c r="IM121" s="166"/>
      <c r="IN121" s="166"/>
      <c r="IO121" s="166"/>
      <c r="IP121" s="166"/>
      <c r="IQ121" s="166"/>
      <c r="IR121" s="166"/>
      <c r="IS121" s="166"/>
      <c r="IT121" s="166"/>
      <c r="IU121" s="166"/>
      <c r="IV121" s="166"/>
    </row>
    <row r="122" spans="1:256" s="220" customFormat="1" ht="30">
      <c r="A122" s="230"/>
      <c r="B122" s="230"/>
      <c r="C122" s="230"/>
      <c r="D122" s="230"/>
      <c r="E122" s="230"/>
      <c r="F122" s="230"/>
      <c r="G122" s="230"/>
      <c r="H122" s="230"/>
      <c r="I122" s="230"/>
      <c r="J122" s="232"/>
      <c r="K122" s="232"/>
      <c r="L122" s="230"/>
      <c r="M122" s="231"/>
      <c r="N122" s="233"/>
      <c r="O122" s="233"/>
      <c r="P122" s="234"/>
      <c r="Q122" s="234"/>
      <c r="R122" s="234"/>
      <c r="S122" s="234"/>
      <c r="T122" s="234"/>
      <c r="U122" s="234"/>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c r="EW122" s="166"/>
      <c r="EX122" s="166"/>
      <c r="EY122" s="166"/>
      <c r="EZ122" s="166"/>
      <c r="FA122" s="166"/>
      <c r="FB122" s="166"/>
      <c r="FC122" s="166"/>
      <c r="FD122" s="166"/>
      <c r="FE122" s="166"/>
      <c r="FF122" s="166"/>
      <c r="FG122" s="166"/>
      <c r="FH122" s="166"/>
      <c r="FI122" s="166"/>
      <c r="FJ122" s="166"/>
      <c r="FK122" s="166"/>
      <c r="FL122" s="166"/>
      <c r="FM122" s="166"/>
      <c r="FN122" s="166"/>
      <c r="FO122" s="166"/>
      <c r="FP122" s="166"/>
      <c r="FQ122" s="166"/>
      <c r="FR122" s="166"/>
      <c r="FS122" s="166"/>
      <c r="FT122" s="166"/>
      <c r="FU122" s="166"/>
      <c r="FV122" s="166"/>
      <c r="FW122" s="166"/>
      <c r="FX122" s="166"/>
      <c r="FY122" s="166"/>
      <c r="FZ122" s="166"/>
      <c r="GA122" s="166"/>
      <c r="GB122" s="166"/>
      <c r="GC122" s="166"/>
      <c r="GD122" s="166"/>
      <c r="GE122" s="166"/>
      <c r="GF122" s="166"/>
      <c r="GG122" s="166"/>
      <c r="GH122" s="166"/>
      <c r="GI122" s="166"/>
      <c r="GJ122" s="166"/>
      <c r="GK122" s="166"/>
      <c r="GL122" s="166"/>
      <c r="GM122" s="166"/>
      <c r="GN122" s="166"/>
      <c r="GO122" s="166"/>
      <c r="GP122" s="166"/>
      <c r="GQ122" s="166"/>
      <c r="GR122" s="166"/>
      <c r="GS122" s="166"/>
      <c r="GT122" s="166"/>
      <c r="GU122" s="166"/>
      <c r="GV122" s="166"/>
      <c r="GW122" s="166"/>
      <c r="GX122" s="166"/>
      <c r="GY122" s="166"/>
      <c r="GZ122" s="166"/>
      <c r="HA122" s="166"/>
      <c r="HB122" s="166"/>
      <c r="HC122" s="166"/>
      <c r="HD122" s="166"/>
      <c r="HE122" s="166"/>
      <c r="HF122" s="166"/>
      <c r="HG122" s="166"/>
      <c r="HH122" s="166"/>
      <c r="HI122" s="166"/>
      <c r="HJ122" s="166"/>
      <c r="HK122" s="166"/>
      <c r="HL122" s="166"/>
      <c r="HM122" s="166"/>
      <c r="HN122" s="166"/>
      <c r="HO122" s="166"/>
      <c r="HP122" s="166"/>
      <c r="HQ122" s="166"/>
      <c r="HR122" s="166"/>
      <c r="HS122" s="166"/>
      <c r="HT122" s="166"/>
      <c r="HU122" s="166"/>
      <c r="HV122" s="166"/>
      <c r="HW122" s="166"/>
      <c r="HX122" s="166"/>
      <c r="HY122" s="166"/>
      <c r="HZ122" s="166"/>
      <c r="IA122" s="166"/>
      <c r="IB122" s="166"/>
      <c r="IC122" s="166"/>
      <c r="ID122" s="166"/>
      <c r="IE122" s="166"/>
      <c r="IF122" s="166"/>
      <c r="IG122" s="166"/>
      <c r="IH122" s="166"/>
      <c r="II122" s="166"/>
      <c r="IJ122" s="166"/>
      <c r="IK122" s="166"/>
      <c r="IL122" s="166"/>
      <c r="IM122" s="166"/>
      <c r="IN122" s="166"/>
      <c r="IO122" s="166"/>
      <c r="IP122" s="166"/>
      <c r="IQ122" s="166"/>
      <c r="IR122" s="166"/>
      <c r="IS122" s="166"/>
      <c r="IT122" s="166"/>
      <c r="IU122" s="166"/>
      <c r="IV122" s="166"/>
    </row>
    <row r="123" spans="1:256" s="220" customFormat="1" ht="30">
      <c r="A123" s="230"/>
      <c r="B123" s="230"/>
      <c r="C123" s="230"/>
      <c r="D123" s="230"/>
      <c r="E123" s="230"/>
      <c r="F123" s="230"/>
      <c r="G123" s="230"/>
      <c r="H123" s="230"/>
      <c r="I123" s="230"/>
      <c r="J123" s="232"/>
      <c r="K123" s="232"/>
      <c r="L123" s="230"/>
      <c r="M123" s="231"/>
      <c r="N123" s="233"/>
      <c r="O123" s="233"/>
      <c r="P123" s="234"/>
      <c r="Q123" s="234"/>
      <c r="R123" s="234"/>
      <c r="S123" s="234"/>
      <c r="T123" s="234"/>
      <c r="U123" s="234"/>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c r="EW123" s="166"/>
      <c r="EX123" s="166"/>
      <c r="EY123" s="166"/>
      <c r="EZ123" s="166"/>
      <c r="FA123" s="166"/>
      <c r="FB123" s="166"/>
      <c r="FC123" s="166"/>
      <c r="FD123" s="166"/>
      <c r="FE123" s="166"/>
      <c r="FF123" s="166"/>
      <c r="FG123" s="166"/>
      <c r="FH123" s="166"/>
      <c r="FI123" s="166"/>
      <c r="FJ123" s="166"/>
      <c r="FK123" s="166"/>
      <c r="FL123" s="166"/>
      <c r="FM123" s="166"/>
      <c r="FN123" s="166"/>
      <c r="FO123" s="166"/>
      <c r="FP123" s="166"/>
      <c r="FQ123" s="166"/>
      <c r="FR123" s="166"/>
      <c r="FS123" s="166"/>
      <c r="FT123" s="166"/>
      <c r="FU123" s="166"/>
      <c r="FV123" s="166"/>
      <c r="FW123" s="166"/>
      <c r="FX123" s="166"/>
      <c r="FY123" s="166"/>
      <c r="FZ123" s="166"/>
      <c r="GA123" s="166"/>
      <c r="GB123" s="166"/>
      <c r="GC123" s="166"/>
      <c r="GD123" s="166"/>
      <c r="GE123" s="166"/>
      <c r="GF123" s="166"/>
      <c r="GG123" s="166"/>
      <c r="GH123" s="166"/>
      <c r="GI123" s="166"/>
      <c r="GJ123" s="166"/>
      <c r="GK123" s="166"/>
      <c r="GL123" s="166"/>
      <c r="GM123" s="166"/>
      <c r="GN123" s="166"/>
      <c r="GO123" s="166"/>
      <c r="GP123" s="166"/>
      <c r="GQ123" s="166"/>
      <c r="GR123" s="166"/>
      <c r="GS123" s="166"/>
      <c r="GT123" s="166"/>
      <c r="GU123" s="166"/>
      <c r="GV123" s="166"/>
      <c r="GW123" s="166"/>
      <c r="GX123" s="166"/>
      <c r="GY123" s="166"/>
      <c r="GZ123" s="166"/>
      <c r="HA123" s="166"/>
      <c r="HB123" s="166"/>
      <c r="HC123" s="166"/>
      <c r="HD123" s="166"/>
      <c r="HE123" s="166"/>
      <c r="HF123" s="166"/>
      <c r="HG123" s="166"/>
      <c r="HH123" s="166"/>
      <c r="HI123" s="166"/>
      <c r="HJ123" s="166"/>
      <c r="HK123" s="166"/>
      <c r="HL123" s="166"/>
      <c r="HM123" s="166"/>
      <c r="HN123" s="166"/>
      <c r="HO123" s="166"/>
      <c r="HP123" s="166"/>
      <c r="HQ123" s="166"/>
      <c r="HR123" s="166"/>
      <c r="HS123" s="166"/>
      <c r="HT123" s="166"/>
      <c r="HU123" s="166"/>
      <c r="HV123" s="166"/>
      <c r="HW123" s="166"/>
      <c r="HX123" s="166"/>
      <c r="HY123" s="166"/>
      <c r="HZ123" s="166"/>
      <c r="IA123" s="166"/>
      <c r="IB123" s="166"/>
      <c r="IC123" s="166"/>
      <c r="ID123" s="166"/>
      <c r="IE123" s="166"/>
      <c r="IF123" s="166"/>
      <c r="IG123" s="166"/>
      <c r="IH123" s="166"/>
      <c r="II123" s="166"/>
      <c r="IJ123" s="166"/>
      <c r="IK123" s="166"/>
      <c r="IL123" s="166"/>
      <c r="IM123" s="166"/>
      <c r="IN123" s="166"/>
      <c r="IO123" s="166"/>
      <c r="IP123" s="166"/>
      <c r="IQ123" s="166"/>
      <c r="IR123" s="166"/>
      <c r="IS123" s="166"/>
      <c r="IT123" s="166"/>
      <c r="IU123" s="166"/>
      <c r="IV123" s="166"/>
    </row>
    <row r="124" spans="1:256" s="220" customFormat="1" ht="30">
      <c r="A124" s="230"/>
      <c r="B124" s="230"/>
      <c r="C124" s="230"/>
      <c r="D124" s="230"/>
      <c r="E124" s="230"/>
      <c r="F124" s="230"/>
      <c r="G124" s="230"/>
      <c r="H124" s="230"/>
      <c r="I124" s="230"/>
      <c r="J124" s="232"/>
      <c r="K124" s="232"/>
      <c r="L124" s="230"/>
      <c r="M124" s="231"/>
      <c r="N124" s="233"/>
      <c r="O124" s="233"/>
      <c r="P124" s="234"/>
      <c r="Q124" s="234"/>
      <c r="R124" s="234"/>
      <c r="S124" s="234"/>
      <c r="T124" s="234"/>
      <c r="U124" s="234"/>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c r="EW124" s="166"/>
      <c r="EX124" s="166"/>
      <c r="EY124" s="166"/>
      <c r="EZ124" s="166"/>
      <c r="FA124" s="166"/>
      <c r="FB124" s="166"/>
      <c r="FC124" s="166"/>
      <c r="FD124" s="166"/>
      <c r="FE124" s="166"/>
      <c r="FF124" s="166"/>
      <c r="FG124" s="166"/>
      <c r="FH124" s="166"/>
      <c r="FI124" s="166"/>
      <c r="FJ124" s="166"/>
      <c r="FK124" s="166"/>
      <c r="FL124" s="166"/>
      <c r="FM124" s="166"/>
      <c r="FN124" s="166"/>
      <c r="FO124" s="166"/>
      <c r="FP124" s="166"/>
      <c r="FQ124" s="166"/>
      <c r="FR124" s="166"/>
      <c r="FS124" s="166"/>
      <c r="FT124" s="166"/>
      <c r="FU124" s="166"/>
      <c r="FV124" s="166"/>
      <c r="FW124" s="166"/>
      <c r="FX124" s="166"/>
      <c r="FY124" s="166"/>
      <c r="FZ124" s="166"/>
      <c r="GA124" s="166"/>
      <c r="GB124" s="166"/>
      <c r="GC124" s="166"/>
      <c r="GD124" s="166"/>
      <c r="GE124" s="166"/>
      <c r="GF124" s="166"/>
      <c r="GG124" s="166"/>
      <c r="GH124" s="166"/>
      <c r="GI124" s="166"/>
      <c r="GJ124" s="166"/>
      <c r="GK124" s="166"/>
      <c r="GL124" s="166"/>
      <c r="GM124" s="166"/>
      <c r="GN124" s="166"/>
      <c r="GO124" s="166"/>
      <c r="GP124" s="166"/>
      <c r="GQ124" s="166"/>
      <c r="GR124" s="166"/>
      <c r="GS124" s="166"/>
      <c r="GT124" s="166"/>
      <c r="GU124" s="166"/>
      <c r="GV124" s="166"/>
      <c r="GW124" s="166"/>
      <c r="GX124" s="166"/>
      <c r="GY124" s="166"/>
      <c r="GZ124" s="166"/>
      <c r="HA124" s="166"/>
      <c r="HB124" s="166"/>
      <c r="HC124" s="166"/>
      <c r="HD124" s="166"/>
      <c r="HE124" s="166"/>
      <c r="HF124" s="166"/>
      <c r="HG124" s="166"/>
      <c r="HH124" s="166"/>
      <c r="HI124" s="166"/>
      <c r="HJ124" s="166"/>
      <c r="HK124" s="166"/>
      <c r="HL124" s="166"/>
      <c r="HM124" s="166"/>
      <c r="HN124" s="166"/>
      <c r="HO124" s="166"/>
      <c r="HP124" s="166"/>
      <c r="HQ124" s="166"/>
      <c r="HR124" s="166"/>
      <c r="HS124" s="166"/>
      <c r="HT124" s="166"/>
      <c r="HU124" s="166"/>
      <c r="HV124" s="166"/>
      <c r="HW124" s="166"/>
      <c r="HX124" s="166"/>
      <c r="HY124" s="166"/>
      <c r="HZ124" s="166"/>
      <c r="IA124" s="166"/>
      <c r="IB124" s="166"/>
      <c r="IC124" s="166"/>
      <c r="ID124" s="166"/>
      <c r="IE124" s="166"/>
      <c r="IF124" s="166"/>
      <c r="IG124" s="166"/>
      <c r="IH124" s="166"/>
      <c r="II124" s="166"/>
      <c r="IJ124" s="166"/>
      <c r="IK124" s="166"/>
      <c r="IL124" s="166"/>
      <c r="IM124" s="166"/>
      <c r="IN124" s="166"/>
      <c r="IO124" s="166"/>
      <c r="IP124" s="166"/>
      <c r="IQ124" s="166"/>
      <c r="IR124" s="166"/>
      <c r="IS124" s="166"/>
      <c r="IT124" s="166"/>
      <c r="IU124" s="166"/>
      <c r="IV124" s="166"/>
    </row>
    <row r="125" spans="1:256" s="220" customFormat="1" ht="30">
      <c r="A125" s="230"/>
      <c r="B125" s="230"/>
      <c r="C125" s="230"/>
      <c r="D125" s="230"/>
      <c r="E125" s="230"/>
      <c r="F125" s="230"/>
      <c r="G125" s="230"/>
      <c r="H125" s="230"/>
      <c r="I125" s="230"/>
      <c r="J125" s="232"/>
      <c r="K125" s="232"/>
      <c r="L125" s="230"/>
      <c r="M125" s="231"/>
      <c r="N125" s="233"/>
      <c r="O125" s="233"/>
      <c r="P125" s="234"/>
      <c r="Q125" s="234"/>
      <c r="R125" s="234"/>
      <c r="S125" s="234"/>
      <c r="T125" s="234"/>
      <c r="U125" s="234"/>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c r="EW125" s="166"/>
      <c r="EX125" s="166"/>
      <c r="EY125" s="166"/>
      <c r="EZ125" s="166"/>
      <c r="FA125" s="166"/>
      <c r="FB125" s="166"/>
      <c r="FC125" s="166"/>
      <c r="FD125" s="166"/>
      <c r="FE125" s="166"/>
      <c r="FF125" s="166"/>
      <c r="FG125" s="166"/>
      <c r="FH125" s="166"/>
      <c r="FI125" s="166"/>
      <c r="FJ125" s="166"/>
      <c r="FK125" s="166"/>
      <c r="FL125" s="166"/>
      <c r="FM125" s="166"/>
      <c r="FN125" s="166"/>
      <c r="FO125" s="166"/>
      <c r="FP125" s="166"/>
      <c r="FQ125" s="166"/>
      <c r="FR125" s="166"/>
      <c r="FS125" s="166"/>
      <c r="FT125" s="166"/>
      <c r="FU125" s="166"/>
      <c r="FV125" s="166"/>
      <c r="FW125" s="166"/>
      <c r="FX125" s="166"/>
      <c r="FY125" s="166"/>
      <c r="FZ125" s="166"/>
      <c r="GA125" s="166"/>
      <c r="GB125" s="166"/>
      <c r="GC125" s="166"/>
      <c r="GD125" s="166"/>
      <c r="GE125" s="166"/>
      <c r="GF125" s="166"/>
      <c r="GG125" s="166"/>
      <c r="GH125" s="166"/>
      <c r="GI125" s="166"/>
      <c r="GJ125" s="166"/>
      <c r="GK125" s="166"/>
      <c r="GL125" s="166"/>
      <c r="GM125" s="166"/>
      <c r="GN125" s="166"/>
      <c r="GO125" s="166"/>
      <c r="GP125" s="166"/>
      <c r="GQ125" s="166"/>
      <c r="GR125" s="166"/>
      <c r="GS125" s="166"/>
      <c r="GT125" s="166"/>
      <c r="GU125" s="166"/>
      <c r="GV125" s="166"/>
      <c r="GW125" s="166"/>
      <c r="GX125" s="166"/>
      <c r="GY125" s="166"/>
      <c r="GZ125" s="166"/>
      <c r="HA125" s="166"/>
      <c r="HB125" s="166"/>
      <c r="HC125" s="166"/>
      <c r="HD125" s="166"/>
      <c r="HE125" s="166"/>
      <c r="HF125" s="166"/>
      <c r="HG125" s="166"/>
      <c r="HH125" s="166"/>
      <c r="HI125" s="166"/>
      <c r="HJ125" s="166"/>
      <c r="HK125" s="166"/>
      <c r="HL125" s="166"/>
      <c r="HM125" s="166"/>
      <c r="HN125" s="166"/>
      <c r="HO125" s="166"/>
      <c r="HP125" s="166"/>
      <c r="HQ125" s="166"/>
      <c r="HR125" s="166"/>
      <c r="HS125" s="166"/>
      <c r="HT125" s="166"/>
      <c r="HU125" s="166"/>
      <c r="HV125" s="166"/>
      <c r="HW125" s="166"/>
      <c r="HX125" s="166"/>
      <c r="HY125" s="166"/>
      <c r="HZ125" s="166"/>
      <c r="IA125" s="166"/>
      <c r="IB125" s="166"/>
      <c r="IC125" s="166"/>
      <c r="ID125" s="166"/>
      <c r="IE125" s="166"/>
      <c r="IF125" s="166"/>
      <c r="IG125" s="166"/>
      <c r="IH125" s="166"/>
      <c r="II125" s="166"/>
      <c r="IJ125" s="166"/>
      <c r="IK125" s="166"/>
      <c r="IL125" s="166"/>
      <c r="IM125" s="166"/>
      <c r="IN125" s="166"/>
      <c r="IO125" s="166"/>
      <c r="IP125" s="166"/>
      <c r="IQ125" s="166"/>
      <c r="IR125" s="166"/>
      <c r="IS125" s="166"/>
      <c r="IT125" s="166"/>
      <c r="IU125" s="166"/>
      <c r="IV125" s="166"/>
    </row>
    <row r="126" spans="1:256" s="220" customFormat="1" ht="30">
      <c r="A126" s="230"/>
      <c r="B126" s="230"/>
      <c r="C126" s="230"/>
      <c r="D126" s="230"/>
      <c r="E126" s="230"/>
      <c r="F126" s="230"/>
      <c r="G126" s="230"/>
      <c r="H126" s="230"/>
      <c r="I126" s="230"/>
      <c r="J126" s="232"/>
      <c r="K126" s="232"/>
      <c r="L126" s="230"/>
      <c r="M126" s="231"/>
      <c r="N126" s="233"/>
      <c r="O126" s="233"/>
      <c r="P126" s="234"/>
      <c r="Q126" s="234"/>
      <c r="R126" s="234"/>
      <c r="S126" s="234"/>
      <c r="T126" s="234"/>
      <c r="U126" s="234"/>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c r="EW126" s="166"/>
      <c r="EX126" s="166"/>
      <c r="EY126" s="166"/>
      <c r="EZ126" s="166"/>
      <c r="FA126" s="166"/>
      <c r="FB126" s="166"/>
      <c r="FC126" s="166"/>
      <c r="FD126" s="166"/>
      <c r="FE126" s="166"/>
      <c r="FF126" s="166"/>
      <c r="FG126" s="166"/>
      <c r="FH126" s="166"/>
      <c r="FI126" s="166"/>
      <c r="FJ126" s="166"/>
      <c r="FK126" s="166"/>
      <c r="FL126" s="166"/>
      <c r="FM126" s="166"/>
      <c r="FN126" s="166"/>
      <c r="FO126" s="166"/>
      <c r="FP126" s="166"/>
      <c r="FQ126" s="166"/>
      <c r="FR126" s="166"/>
      <c r="FS126" s="166"/>
      <c r="FT126" s="166"/>
      <c r="FU126" s="166"/>
      <c r="FV126" s="166"/>
      <c r="FW126" s="166"/>
      <c r="FX126" s="166"/>
      <c r="FY126" s="166"/>
      <c r="FZ126" s="166"/>
      <c r="GA126" s="166"/>
      <c r="GB126" s="166"/>
      <c r="GC126" s="166"/>
      <c r="GD126" s="166"/>
      <c r="GE126" s="166"/>
      <c r="GF126" s="166"/>
      <c r="GG126" s="166"/>
      <c r="GH126" s="166"/>
      <c r="GI126" s="166"/>
      <c r="GJ126" s="166"/>
      <c r="GK126" s="166"/>
      <c r="GL126" s="166"/>
      <c r="GM126" s="166"/>
      <c r="GN126" s="166"/>
      <c r="GO126" s="166"/>
      <c r="GP126" s="166"/>
      <c r="GQ126" s="166"/>
      <c r="GR126" s="166"/>
      <c r="GS126" s="166"/>
      <c r="GT126" s="166"/>
      <c r="GU126" s="166"/>
      <c r="GV126" s="166"/>
      <c r="GW126" s="166"/>
      <c r="GX126" s="166"/>
      <c r="GY126" s="166"/>
      <c r="GZ126" s="166"/>
      <c r="HA126" s="166"/>
      <c r="HB126" s="166"/>
      <c r="HC126" s="166"/>
      <c r="HD126" s="166"/>
      <c r="HE126" s="166"/>
      <c r="HF126" s="166"/>
      <c r="HG126" s="166"/>
      <c r="HH126" s="166"/>
      <c r="HI126" s="166"/>
      <c r="HJ126" s="166"/>
      <c r="HK126" s="166"/>
      <c r="HL126" s="166"/>
      <c r="HM126" s="166"/>
      <c r="HN126" s="166"/>
      <c r="HO126" s="166"/>
      <c r="HP126" s="166"/>
      <c r="HQ126" s="166"/>
      <c r="HR126" s="166"/>
      <c r="HS126" s="166"/>
      <c r="HT126" s="166"/>
      <c r="HU126" s="166"/>
      <c r="HV126" s="166"/>
      <c r="HW126" s="166"/>
      <c r="HX126" s="166"/>
      <c r="HY126" s="166"/>
      <c r="HZ126" s="166"/>
      <c r="IA126" s="166"/>
      <c r="IB126" s="166"/>
      <c r="IC126" s="166"/>
      <c r="ID126" s="166"/>
      <c r="IE126" s="166"/>
      <c r="IF126" s="166"/>
      <c r="IG126" s="166"/>
      <c r="IH126" s="166"/>
      <c r="II126" s="166"/>
      <c r="IJ126" s="166"/>
      <c r="IK126" s="166"/>
      <c r="IL126" s="166"/>
      <c r="IM126" s="166"/>
      <c r="IN126" s="166"/>
      <c r="IO126" s="166"/>
      <c r="IP126" s="166"/>
      <c r="IQ126" s="166"/>
      <c r="IR126" s="166"/>
      <c r="IS126" s="166"/>
      <c r="IT126" s="166"/>
      <c r="IU126" s="166"/>
      <c r="IV126" s="166"/>
    </row>
    <row r="127" spans="1:256" s="220" customFormat="1" ht="30">
      <c r="A127" s="230"/>
      <c r="B127" s="230"/>
      <c r="C127" s="230"/>
      <c r="D127" s="230"/>
      <c r="E127" s="230"/>
      <c r="F127" s="230"/>
      <c r="G127" s="230"/>
      <c r="H127" s="230"/>
      <c r="I127" s="230"/>
      <c r="J127" s="232"/>
      <c r="K127" s="232"/>
      <c r="L127" s="230"/>
      <c r="M127" s="231"/>
      <c r="N127" s="233"/>
      <c r="O127" s="233"/>
      <c r="P127" s="234"/>
      <c r="Q127" s="234"/>
      <c r="R127" s="234"/>
      <c r="S127" s="234"/>
      <c r="T127" s="234"/>
      <c r="U127" s="234"/>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c r="EW127" s="166"/>
      <c r="EX127" s="166"/>
      <c r="EY127" s="166"/>
      <c r="EZ127" s="166"/>
      <c r="FA127" s="166"/>
      <c r="FB127" s="166"/>
      <c r="FC127" s="166"/>
      <c r="FD127" s="166"/>
      <c r="FE127" s="166"/>
      <c r="FF127" s="166"/>
      <c r="FG127" s="166"/>
      <c r="FH127" s="166"/>
      <c r="FI127" s="166"/>
      <c r="FJ127" s="166"/>
      <c r="FK127" s="166"/>
      <c r="FL127" s="166"/>
      <c r="FM127" s="166"/>
      <c r="FN127" s="166"/>
      <c r="FO127" s="166"/>
      <c r="FP127" s="166"/>
      <c r="FQ127" s="166"/>
      <c r="FR127" s="166"/>
      <c r="FS127" s="166"/>
      <c r="FT127" s="166"/>
      <c r="FU127" s="166"/>
      <c r="FV127" s="166"/>
      <c r="FW127" s="166"/>
      <c r="FX127" s="166"/>
      <c r="FY127" s="166"/>
      <c r="FZ127" s="166"/>
      <c r="GA127" s="166"/>
      <c r="GB127" s="166"/>
      <c r="GC127" s="166"/>
      <c r="GD127" s="166"/>
      <c r="GE127" s="166"/>
      <c r="GF127" s="166"/>
      <c r="GG127" s="166"/>
      <c r="GH127" s="166"/>
      <c r="GI127" s="166"/>
      <c r="GJ127" s="166"/>
      <c r="GK127" s="166"/>
      <c r="GL127" s="166"/>
      <c r="GM127" s="166"/>
      <c r="GN127" s="166"/>
      <c r="GO127" s="166"/>
      <c r="GP127" s="166"/>
      <c r="GQ127" s="166"/>
      <c r="GR127" s="166"/>
      <c r="GS127" s="166"/>
      <c r="GT127" s="166"/>
      <c r="GU127" s="166"/>
      <c r="GV127" s="166"/>
      <c r="GW127" s="166"/>
      <c r="GX127" s="166"/>
      <c r="GY127" s="166"/>
      <c r="GZ127" s="166"/>
      <c r="HA127" s="166"/>
      <c r="HB127" s="166"/>
      <c r="HC127" s="166"/>
      <c r="HD127" s="166"/>
      <c r="HE127" s="166"/>
      <c r="HF127" s="166"/>
      <c r="HG127" s="166"/>
      <c r="HH127" s="166"/>
      <c r="HI127" s="166"/>
      <c r="HJ127" s="166"/>
      <c r="HK127" s="166"/>
      <c r="HL127" s="166"/>
      <c r="HM127" s="166"/>
      <c r="HN127" s="166"/>
      <c r="HO127" s="166"/>
      <c r="HP127" s="166"/>
      <c r="HQ127" s="166"/>
      <c r="HR127" s="166"/>
      <c r="HS127" s="166"/>
      <c r="HT127" s="166"/>
      <c r="HU127" s="166"/>
      <c r="HV127" s="166"/>
      <c r="HW127" s="166"/>
      <c r="HX127" s="166"/>
      <c r="HY127" s="166"/>
      <c r="HZ127" s="166"/>
      <c r="IA127" s="166"/>
      <c r="IB127" s="166"/>
      <c r="IC127" s="166"/>
      <c r="ID127" s="166"/>
      <c r="IE127" s="166"/>
      <c r="IF127" s="166"/>
      <c r="IG127" s="166"/>
      <c r="IH127" s="166"/>
      <c r="II127" s="166"/>
      <c r="IJ127" s="166"/>
      <c r="IK127" s="166"/>
      <c r="IL127" s="166"/>
      <c r="IM127" s="166"/>
      <c r="IN127" s="166"/>
      <c r="IO127" s="166"/>
      <c r="IP127" s="166"/>
      <c r="IQ127" s="166"/>
      <c r="IR127" s="166"/>
      <c r="IS127" s="166"/>
      <c r="IT127" s="166"/>
      <c r="IU127" s="166"/>
      <c r="IV127" s="166"/>
    </row>
    <row r="128" spans="1:256" s="220" customFormat="1" ht="30">
      <c r="A128" s="230"/>
      <c r="B128" s="230"/>
      <c r="C128" s="230"/>
      <c r="D128" s="230"/>
      <c r="E128" s="230"/>
      <c r="F128" s="230"/>
      <c r="G128" s="230"/>
      <c r="H128" s="230"/>
      <c r="I128" s="230"/>
      <c r="J128" s="232"/>
      <c r="K128" s="232"/>
      <c r="L128" s="230"/>
      <c r="M128" s="231"/>
      <c r="N128" s="233"/>
      <c r="O128" s="233"/>
      <c r="P128" s="234"/>
      <c r="Q128" s="234"/>
      <c r="R128" s="234"/>
      <c r="S128" s="234"/>
      <c r="T128" s="234"/>
      <c r="U128" s="234"/>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c r="EW128" s="166"/>
      <c r="EX128" s="166"/>
      <c r="EY128" s="166"/>
      <c r="EZ128" s="166"/>
      <c r="FA128" s="166"/>
      <c r="FB128" s="166"/>
      <c r="FC128" s="166"/>
      <c r="FD128" s="166"/>
      <c r="FE128" s="166"/>
      <c r="FF128" s="166"/>
      <c r="FG128" s="166"/>
      <c r="FH128" s="166"/>
      <c r="FI128" s="166"/>
      <c r="FJ128" s="166"/>
      <c r="FK128" s="166"/>
      <c r="FL128" s="166"/>
      <c r="FM128" s="166"/>
      <c r="FN128" s="166"/>
      <c r="FO128" s="166"/>
      <c r="FP128" s="166"/>
      <c r="FQ128" s="166"/>
      <c r="FR128" s="166"/>
      <c r="FS128" s="166"/>
      <c r="FT128" s="166"/>
      <c r="FU128" s="166"/>
      <c r="FV128" s="166"/>
      <c r="FW128" s="166"/>
      <c r="FX128" s="166"/>
      <c r="FY128" s="166"/>
      <c r="FZ128" s="166"/>
      <c r="GA128" s="166"/>
      <c r="GB128" s="166"/>
      <c r="GC128" s="166"/>
      <c r="GD128" s="166"/>
      <c r="GE128" s="166"/>
      <c r="GF128" s="166"/>
      <c r="GG128" s="166"/>
      <c r="GH128" s="166"/>
      <c r="GI128" s="166"/>
      <c r="GJ128" s="166"/>
      <c r="GK128" s="166"/>
      <c r="GL128" s="166"/>
      <c r="GM128" s="166"/>
      <c r="GN128" s="166"/>
      <c r="GO128" s="166"/>
      <c r="GP128" s="166"/>
      <c r="GQ128" s="166"/>
      <c r="GR128" s="166"/>
      <c r="GS128" s="166"/>
      <c r="GT128" s="166"/>
      <c r="GU128" s="166"/>
      <c r="GV128" s="166"/>
      <c r="GW128" s="166"/>
      <c r="GX128" s="166"/>
      <c r="GY128" s="166"/>
      <c r="GZ128" s="166"/>
      <c r="HA128" s="166"/>
      <c r="HB128" s="166"/>
      <c r="HC128" s="166"/>
      <c r="HD128" s="166"/>
      <c r="HE128" s="166"/>
      <c r="HF128" s="166"/>
      <c r="HG128" s="166"/>
      <c r="HH128" s="166"/>
      <c r="HI128" s="166"/>
      <c r="HJ128" s="166"/>
      <c r="HK128" s="166"/>
      <c r="HL128" s="166"/>
      <c r="HM128" s="166"/>
      <c r="HN128" s="166"/>
      <c r="HO128" s="166"/>
      <c r="HP128" s="166"/>
      <c r="HQ128" s="166"/>
      <c r="HR128" s="166"/>
      <c r="HS128" s="166"/>
      <c r="HT128" s="166"/>
      <c r="HU128" s="166"/>
      <c r="HV128" s="166"/>
      <c r="HW128" s="166"/>
      <c r="HX128" s="166"/>
      <c r="HY128" s="166"/>
      <c r="HZ128" s="166"/>
      <c r="IA128" s="166"/>
      <c r="IB128" s="166"/>
      <c r="IC128" s="166"/>
      <c r="ID128" s="166"/>
      <c r="IE128" s="166"/>
      <c r="IF128" s="166"/>
      <c r="IG128" s="166"/>
      <c r="IH128" s="166"/>
      <c r="II128" s="166"/>
      <c r="IJ128" s="166"/>
      <c r="IK128" s="166"/>
      <c r="IL128" s="166"/>
      <c r="IM128" s="166"/>
      <c r="IN128" s="166"/>
      <c r="IO128" s="166"/>
      <c r="IP128" s="166"/>
      <c r="IQ128" s="166"/>
      <c r="IR128" s="166"/>
      <c r="IS128" s="166"/>
      <c r="IT128" s="166"/>
      <c r="IU128" s="166"/>
      <c r="IV128" s="166"/>
    </row>
    <row r="129" spans="1:256" s="220" customFormat="1" ht="30">
      <c r="A129" s="230"/>
      <c r="B129" s="230"/>
      <c r="C129" s="230"/>
      <c r="D129" s="230"/>
      <c r="E129" s="230"/>
      <c r="F129" s="230"/>
      <c r="G129" s="230"/>
      <c r="H129" s="230"/>
      <c r="I129" s="230"/>
      <c r="J129" s="232"/>
      <c r="K129" s="232"/>
      <c r="L129" s="230"/>
      <c r="M129" s="231"/>
      <c r="N129" s="233"/>
      <c r="O129" s="233"/>
      <c r="P129" s="234"/>
      <c r="Q129" s="234"/>
      <c r="R129" s="234"/>
      <c r="S129" s="234"/>
      <c r="T129" s="234"/>
      <c r="U129" s="234"/>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c r="EW129" s="166"/>
      <c r="EX129" s="166"/>
      <c r="EY129" s="166"/>
      <c r="EZ129" s="166"/>
      <c r="FA129" s="166"/>
      <c r="FB129" s="166"/>
      <c r="FC129" s="166"/>
      <c r="FD129" s="166"/>
      <c r="FE129" s="166"/>
      <c r="FF129" s="166"/>
      <c r="FG129" s="166"/>
      <c r="FH129" s="166"/>
      <c r="FI129" s="166"/>
      <c r="FJ129" s="166"/>
      <c r="FK129" s="166"/>
      <c r="FL129" s="166"/>
      <c r="FM129" s="166"/>
      <c r="FN129" s="166"/>
      <c r="FO129" s="166"/>
      <c r="FP129" s="166"/>
      <c r="FQ129" s="166"/>
      <c r="FR129" s="166"/>
      <c r="FS129" s="166"/>
      <c r="FT129" s="166"/>
      <c r="FU129" s="166"/>
      <c r="FV129" s="166"/>
      <c r="FW129" s="166"/>
      <c r="FX129" s="166"/>
      <c r="FY129" s="166"/>
      <c r="FZ129" s="166"/>
      <c r="GA129" s="166"/>
      <c r="GB129" s="166"/>
      <c r="GC129" s="166"/>
      <c r="GD129" s="166"/>
      <c r="GE129" s="166"/>
      <c r="GF129" s="166"/>
      <c r="GG129" s="166"/>
      <c r="GH129" s="166"/>
      <c r="GI129" s="166"/>
      <c r="GJ129" s="166"/>
      <c r="GK129" s="166"/>
      <c r="GL129" s="166"/>
      <c r="GM129" s="166"/>
      <c r="GN129" s="166"/>
      <c r="GO129" s="166"/>
      <c r="GP129" s="166"/>
      <c r="GQ129" s="166"/>
      <c r="GR129" s="166"/>
      <c r="GS129" s="166"/>
      <c r="GT129" s="166"/>
      <c r="GU129" s="166"/>
      <c r="GV129" s="166"/>
      <c r="GW129" s="166"/>
      <c r="GX129" s="166"/>
      <c r="GY129" s="166"/>
      <c r="GZ129" s="166"/>
      <c r="HA129" s="166"/>
      <c r="HB129" s="166"/>
      <c r="HC129" s="166"/>
      <c r="HD129" s="166"/>
      <c r="HE129" s="166"/>
      <c r="HF129" s="166"/>
      <c r="HG129" s="166"/>
      <c r="HH129" s="166"/>
      <c r="HI129" s="166"/>
      <c r="HJ129" s="166"/>
      <c r="HK129" s="166"/>
      <c r="HL129" s="166"/>
      <c r="HM129" s="166"/>
      <c r="HN129" s="166"/>
      <c r="HO129" s="166"/>
      <c r="HP129" s="166"/>
      <c r="HQ129" s="166"/>
      <c r="HR129" s="166"/>
      <c r="HS129" s="166"/>
      <c r="HT129" s="166"/>
      <c r="HU129" s="166"/>
      <c r="HV129" s="166"/>
      <c r="HW129" s="166"/>
      <c r="HX129" s="166"/>
      <c r="HY129" s="166"/>
      <c r="HZ129" s="166"/>
      <c r="IA129" s="166"/>
      <c r="IB129" s="166"/>
      <c r="IC129" s="166"/>
      <c r="ID129" s="166"/>
      <c r="IE129" s="166"/>
      <c r="IF129" s="166"/>
      <c r="IG129" s="166"/>
      <c r="IH129" s="166"/>
      <c r="II129" s="166"/>
      <c r="IJ129" s="166"/>
      <c r="IK129" s="166"/>
      <c r="IL129" s="166"/>
      <c r="IM129" s="166"/>
      <c r="IN129" s="166"/>
      <c r="IO129" s="166"/>
      <c r="IP129" s="166"/>
      <c r="IQ129" s="166"/>
      <c r="IR129" s="166"/>
      <c r="IS129" s="166"/>
      <c r="IT129" s="166"/>
      <c r="IU129" s="166"/>
      <c r="IV129" s="166"/>
    </row>
    <row r="130" spans="1:256" s="220" customFormat="1" ht="30">
      <c r="A130" s="230"/>
      <c r="B130" s="230"/>
      <c r="C130" s="230"/>
      <c r="D130" s="230"/>
      <c r="E130" s="230"/>
      <c r="F130" s="230"/>
      <c r="G130" s="230"/>
      <c r="H130" s="230"/>
      <c r="I130" s="230"/>
      <c r="J130" s="232"/>
      <c r="K130" s="232"/>
      <c r="L130" s="230"/>
      <c r="M130" s="231"/>
      <c r="N130" s="233"/>
      <c r="O130" s="233"/>
      <c r="P130" s="234"/>
      <c r="Q130" s="234"/>
      <c r="R130" s="234"/>
      <c r="S130" s="234"/>
      <c r="T130" s="234"/>
      <c r="U130" s="234"/>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c r="EW130" s="166"/>
      <c r="EX130" s="166"/>
      <c r="EY130" s="166"/>
      <c r="EZ130" s="166"/>
      <c r="FA130" s="166"/>
      <c r="FB130" s="166"/>
      <c r="FC130" s="166"/>
      <c r="FD130" s="166"/>
      <c r="FE130" s="166"/>
      <c r="FF130" s="166"/>
      <c r="FG130" s="166"/>
      <c r="FH130" s="166"/>
      <c r="FI130" s="166"/>
      <c r="FJ130" s="166"/>
      <c r="FK130" s="166"/>
      <c r="FL130" s="166"/>
      <c r="FM130" s="166"/>
      <c r="FN130" s="166"/>
      <c r="FO130" s="166"/>
      <c r="FP130" s="166"/>
      <c r="FQ130" s="166"/>
      <c r="FR130" s="166"/>
      <c r="FS130" s="166"/>
      <c r="FT130" s="166"/>
      <c r="FU130" s="166"/>
      <c r="FV130" s="166"/>
      <c r="FW130" s="166"/>
      <c r="FX130" s="166"/>
      <c r="FY130" s="166"/>
      <c r="FZ130" s="166"/>
      <c r="GA130" s="166"/>
      <c r="GB130" s="166"/>
      <c r="GC130" s="166"/>
      <c r="GD130" s="166"/>
      <c r="GE130" s="166"/>
      <c r="GF130" s="166"/>
      <c r="GG130" s="166"/>
      <c r="GH130" s="166"/>
      <c r="GI130" s="166"/>
      <c r="GJ130" s="166"/>
      <c r="GK130" s="166"/>
      <c r="GL130" s="166"/>
      <c r="GM130" s="166"/>
      <c r="GN130" s="166"/>
      <c r="GO130" s="166"/>
      <c r="GP130" s="166"/>
      <c r="GQ130" s="166"/>
      <c r="GR130" s="166"/>
      <c r="GS130" s="166"/>
      <c r="GT130" s="166"/>
      <c r="GU130" s="166"/>
      <c r="GV130" s="166"/>
      <c r="GW130" s="166"/>
      <c r="GX130" s="166"/>
      <c r="GY130" s="166"/>
      <c r="GZ130" s="166"/>
      <c r="HA130" s="166"/>
      <c r="HB130" s="166"/>
      <c r="HC130" s="166"/>
      <c r="HD130" s="166"/>
      <c r="HE130" s="166"/>
      <c r="HF130" s="166"/>
      <c r="HG130" s="166"/>
      <c r="HH130" s="166"/>
      <c r="HI130" s="166"/>
      <c r="HJ130" s="166"/>
      <c r="HK130" s="166"/>
      <c r="HL130" s="166"/>
      <c r="HM130" s="166"/>
      <c r="HN130" s="166"/>
      <c r="HO130" s="166"/>
      <c r="HP130" s="166"/>
      <c r="HQ130" s="166"/>
      <c r="HR130" s="166"/>
      <c r="HS130" s="166"/>
      <c r="HT130" s="166"/>
      <c r="HU130" s="166"/>
      <c r="HV130" s="166"/>
      <c r="HW130" s="166"/>
      <c r="HX130" s="166"/>
      <c r="HY130" s="166"/>
      <c r="HZ130" s="166"/>
      <c r="IA130" s="166"/>
      <c r="IB130" s="166"/>
      <c r="IC130" s="166"/>
      <c r="ID130" s="166"/>
      <c r="IE130" s="166"/>
      <c r="IF130" s="166"/>
      <c r="IG130" s="166"/>
      <c r="IH130" s="166"/>
      <c r="II130" s="166"/>
      <c r="IJ130" s="166"/>
      <c r="IK130" s="166"/>
      <c r="IL130" s="166"/>
      <c r="IM130" s="166"/>
      <c r="IN130" s="166"/>
      <c r="IO130" s="166"/>
      <c r="IP130" s="166"/>
      <c r="IQ130" s="166"/>
      <c r="IR130" s="166"/>
      <c r="IS130" s="166"/>
      <c r="IT130" s="166"/>
      <c r="IU130" s="166"/>
      <c r="IV130" s="166"/>
    </row>
    <row r="131" spans="1:256" s="220" customFormat="1" ht="30">
      <c r="A131" s="230"/>
      <c r="B131" s="230"/>
      <c r="C131" s="230"/>
      <c r="D131" s="230"/>
      <c r="E131" s="230"/>
      <c r="F131" s="230"/>
      <c r="G131" s="230"/>
      <c r="H131" s="230"/>
      <c r="I131" s="230"/>
      <c r="J131" s="232"/>
      <c r="K131" s="232"/>
      <c r="L131" s="230"/>
      <c r="M131" s="231"/>
      <c r="N131" s="233"/>
      <c r="O131" s="233"/>
      <c r="P131" s="234"/>
      <c r="Q131" s="234"/>
      <c r="R131" s="234"/>
      <c r="S131" s="234"/>
      <c r="T131" s="234"/>
      <c r="U131" s="234"/>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c r="EW131" s="166"/>
      <c r="EX131" s="166"/>
      <c r="EY131" s="166"/>
      <c r="EZ131" s="166"/>
      <c r="FA131" s="166"/>
      <c r="FB131" s="166"/>
      <c r="FC131" s="166"/>
      <c r="FD131" s="166"/>
      <c r="FE131" s="166"/>
      <c r="FF131" s="166"/>
      <c r="FG131" s="166"/>
      <c r="FH131" s="166"/>
      <c r="FI131" s="166"/>
      <c r="FJ131" s="166"/>
      <c r="FK131" s="166"/>
      <c r="FL131" s="166"/>
      <c r="FM131" s="166"/>
      <c r="FN131" s="166"/>
      <c r="FO131" s="166"/>
      <c r="FP131" s="166"/>
      <c r="FQ131" s="166"/>
      <c r="FR131" s="166"/>
      <c r="FS131" s="166"/>
      <c r="FT131" s="166"/>
      <c r="FU131" s="166"/>
      <c r="FV131" s="166"/>
      <c r="FW131" s="166"/>
      <c r="FX131" s="166"/>
      <c r="FY131" s="166"/>
      <c r="FZ131" s="166"/>
      <c r="GA131" s="166"/>
      <c r="GB131" s="166"/>
      <c r="GC131" s="166"/>
      <c r="GD131" s="166"/>
      <c r="GE131" s="166"/>
      <c r="GF131" s="166"/>
      <c r="GG131" s="166"/>
      <c r="GH131" s="166"/>
      <c r="GI131" s="166"/>
      <c r="GJ131" s="166"/>
      <c r="GK131" s="166"/>
      <c r="GL131" s="166"/>
      <c r="GM131" s="166"/>
      <c r="GN131" s="166"/>
      <c r="GO131" s="166"/>
      <c r="GP131" s="166"/>
      <c r="GQ131" s="166"/>
      <c r="GR131" s="166"/>
      <c r="GS131" s="166"/>
      <c r="GT131" s="166"/>
      <c r="GU131" s="166"/>
      <c r="GV131" s="166"/>
      <c r="GW131" s="166"/>
      <c r="GX131" s="166"/>
      <c r="GY131" s="166"/>
      <c r="GZ131" s="166"/>
      <c r="HA131" s="166"/>
      <c r="HB131" s="166"/>
      <c r="HC131" s="166"/>
      <c r="HD131" s="166"/>
      <c r="HE131" s="166"/>
      <c r="HF131" s="166"/>
      <c r="HG131" s="166"/>
      <c r="HH131" s="166"/>
      <c r="HI131" s="166"/>
      <c r="HJ131" s="166"/>
      <c r="HK131" s="166"/>
      <c r="HL131" s="166"/>
      <c r="HM131" s="166"/>
      <c r="HN131" s="166"/>
      <c r="HO131" s="166"/>
      <c r="HP131" s="166"/>
      <c r="HQ131" s="166"/>
      <c r="HR131" s="166"/>
      <c r="HS131" s="166"/>
      <c r="HT131" s="166"/>
      <c r="HU131" s="166"/>
      <c r="HV131" s="166"/>
      <c r="HW131" s="166"/>
      <c r="HX131" s="166"/>
      <c r="HY131" s="166"/>
      <c r="HZ131" s="166"/>
      <c r="IA131" s="166"/>
      <c r="IB131" s="166"/>
      <c r="IC131" s="166"/>
      <c r="ID131" s="166"/>
      <c r="IE131" s="166"/>
      <c r="IF131" s="166"/>
      <c r="IG131" s="166"/>
      <c r="IH131" s="166"/>
      <c r="II131" s="166"/>
      <c r="IJ131" s="166"/>
      <c r="IK131" s="166"/>
      <c r="IL131" s="166"/>
      <c r="IM131" s="166"/>
      <c r="IN131" s="166"/>
      <c r="IO131" s="166"/>
      <c r="IP131" s="166"/>
      <c r="IQ131" s="166"/>
      <c r="IR131" s="166"/>
      <c r="IS131" s="166"/>
      <c r="IT131" s="166"/>
      <c r="IU131" s="166"/>
      <c r="IV131" s="166"/>
    </row>
    <row r="132" spans="1:256" s="220" customFormat="1" ht="30">
      <c r="A132" s="230"/>
      <c r="B132" s="230"/>
      <c r="C132" s="230"/>
      <c r="D132" s="230"/>
      <c r="E132" s="230"/>
      <c r="F132" s="230"/>
      <c r="G132" s="230"/>
      <c r="H132" s="230"/>
      <c r="I132" s="230"/>
      <c r="J132" s="232"/>
      <c r="K132" s="232"/>
      <c r="L132" s="230"/>
      <c r="M132" s="231"/>
      <c r="N132" s="233"/>
      <c r="O132" s="233"/>
      <c r="P132" s="234"/>
      <c r="Q132" s="234"/>
      <c r="R132" s="234"/>
      <c r="S132" s="234"/>
      <c r="T132" s="234"/>
      <c r="U132" s="234"/>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c r="EW132" s="166"/>
      <c r="EX132" s="166"/>
      <c r="EY132" s="166"/>
      <c r="EZ132" s="166"/>
      <c r="FA132" s="166"/>
      <c r="FB132" s="166"/>
      <c r="FC132" s="166"/>
      <c r="FD132" s="166"/>
      <c r="FE132" s="166"/>
      <c r="FF132" s="166"/>
      <c r="FG132" s="166"/>
      <c r="FH132" s="166"/>
      <c r="FI132" s="166"/>
      <c r="FJ132" s="166"/>
      <c r="FK132" s="166"/>
      <c r="FL132" s="166"/>
      <c r="FM132" s="166"/>
      <c r="FN132" s="166"/>
      <c r="FO132" s="166"/>
      <c r="FP132" s="166"/>
      <c r="FQ132" s="166"/>
      <c r="FR132" s="166"/>
      <c r="FS132" s="166"/>
      <c r="FT132" s="166"/>
      <c r="FU132" s="166"/>
      <c r="FV132" s="166"/>
      <c r="FW132" s="166"/>
      <c r="FX132" s="166"/>
      <c r="FY132" s="166"/>
      <c r="FZ132" s="166"/>
      <c r="GA132" s="166"/>
      <c r="GB132" s="166"/>
      <c r="GC132" s="166"/>
      <c r="GD132" s="166"/>
      <c r="GE132" s="166"/>
      <c r="GF132" s="166"/>
      <c r="GG132" s="166"/>
      <c r="GH132" s="166"/>
      <c r="GI132" s="166"/>
      <c r="GJ132" s="166"/>
      <c r="GK132" s="166"/>
      <c r="GL132" s="166"/>
      <c r="GM132" s="166"/>
      <c r="GN132" s="166"/>
      <c r="GO132" s="166"/>
      <c r="GP132" s="166"/>
      <c r="GQ132" s="166"/>
      <c r="GR132" s="166"/>
      <c r="GS132" s="166"/>
      <c r="GT132" s="166"/>
      <c r="GU132" s="166"/>
      <c r="GV132" s="166"/>
      <c r="GW132" s="166"/>
      <c r="GX132" s="166"/>
      <c r="GY132" s="166"/>
      <c r="GZ132" s="166"/>
      <c r="HA132" s="166"/>
      <c r="HB132" s="166"/>
      <c r="HC132" s="166"/>
      <c r="HD132" s="166"/>
      <c r="HE132" s="166"/>
      <c r="HF132" s="166"/>
      <c r="HG132" s="166"/>
      <c r="HH132" s="166"/>
      <c r="HI132" s="166"/>
      <c r="HJ132" s="166"/>
      <c r="HK132" s="166"/>
      <c r="HL132" s="166"/>
      <c r="HM132" s="166"/>
      <c r="HN132" s="166"/>
      <c r="HO132" s="166"/>
      <c r="HP132" s="166"/>
      <c r="HQ132" s="166"/>
      <c r="HR132" s="166"/>
      <c r="HS132" s="166"/>
      <c r="HT132" s="166"/>
      <c r="HU132" s="166"/>
      <c r="HV132" s="166"/>
      <c r="HW132" s="166"/>
      <c r="HX132" s="166"/>
      <c r="HY132" s="166"/>
      <c r="HZ132" s="166"/>
      <c r="IA132" s="166"/>
      <c r="IB132" s="166"/>
      <c r="IC132" s="166"/>
      <c r="ID132" s="166"/>
      <c r="IE132" s="166"/>
      <c r="IF132" s="166"/>
      <c r="IG132" s="166"/>
      <c r="IH132" s="166"/>
      <c r="II132" s="166"/>
      <c r="IJ132" s="166"/>
      <c r="IK132" s="166"/>
      <c r="IL132" s="166"/>
      <c r="IM132" s="166"/>
      <c r="IN132" s="166"/>
      <c r="IO132" s="166"/>
      <c r="IP132" s="166"/>
      <c r="IQ132" s="166"/>
      <c r="IR132" s="166"/>
      <c r="IS132" s="166"/>
      <c r="IT132" s="166"/>
      <c r="IU132" s="166"/>
      <c r="IV132" s="166"/>
    </row>
    <row r="133" spans="1:256" s="220" customFormat="1" ht="30">
      <c r="A133" s="230"/>
      <c r="B133" s="230"/>
      <c r="C133" s="230"/>
      <c r="D133" s="230"/>
      <c r="E133" s="230"/>
      <c r="F133" s="230"/>
      <c r="G133" s="230"/>
      <c r="H133" s="230"/>
      <c r="I133" s="230"/>
      <c r="J133" s="232"/>
      <c r="K133" s="232"/>
      <c r="L133" s="230"/>
      <c r="M133" s="231"/>
      <c r="N133" s="233"/>
      <c r="O133" s="233"/>
      <c r="P133" s="234"/>
      <c r="Q133" s="234"/>
      <c r="R133" s="234"/>
      <c r="S133" s="234"/>
      <c r="T133" s="234"/>
      <c r="U133" s="234"/>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c r="EW133" s="166"/>
      <c r="EX133" s="166"/>
      <c r="EY133" s="166"/>
      <c r="EZ133" s="166"/>
      <c r="FA133" s="166"/>
      <c r="FB133" s="166"/>
      <c r="FC133" s="166"/>
      <c r="FD133" s="166"/>
      <c r="FE133" s="166"/>
      <c r="FF133" s="166"/>
      <c r="FG133" s="166"/>
      <c r="FH133" s="166"/>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66"/>
      <c r="GG133" s="166"/>
      <c r="GH133" s="166"/>
      <c r="GI133" s="166"/>
      <c r="GJ133" s="166"/>
      <c r="GK133" s="166"/>
      <c r="GL133" s="166"/>
      <c r="GM133" s="166"/>
      <c r="GN133" s="166"/>
      <c r="GO133" s="166"/>
      <c r="GP133" s="166"/>
      <c r="GQ133" s="166"/>
      <c r="GR133" s="166"/>
      <c r="GS133" s="166"/>
      <c r="GT133" s="166"/>
      <c r="GU133" s="166"/>
      <c r="GV133" s="166"/>
      <c r="GW133" s="166"/>
      <c r="GX133" s="166"/>
      <c r="GY133" s="166"/>
      <c r="GZ133" s="166"/>
      <c r="HA133" s="166"/>
      <c r="HB133" s="166"/>
      <c r="HC133" s="166"/>
      <c r="HD133" s="166"/>
      <c r="HE133" s="166"/>
      <c r="HF133" s="166"/>
      <c r="HG133" s="166"/>
      <c r="HH133" s="166"/>
      <c r="HI133" s="166"/>
      <c r="HJ133" s="166"/>
      <c r="HK133" s="166"/>
      <c r="HL133" s="166"/>
      <c r="HM133" s="166"/>
      <c r="HN133" s="166"/>
      <c r="HO133" s="166"/>
      <c r="HP133" s="166"/>
      <c r="HQ133" s="166"/>
      <c r="HR133" s="166"/>
      <c r="HS133" s="166"/>
      <c r="HT133" s="166"/>
      <c r="HU133" s="166"/>
      <c r="HV133" s="166"/>
      <c r="HW133" s="166"/>
      <c r="HX133" s="166"/>
      <c r="HY133" s="166"/>
      <c r="HZ133" s="166"/>
      <c r="IA133" s="166"/>
      <c r="IB133" s="166"/>
      <c r="IC133" s="166"/>
      <c r="ID133" s="166"/>
      <c r="IE133" s="166"/>
      <c r="IF133" s="166"/>
      <c r="IG133" s="166"/>
      <c r="IH133" s="166"/>
      <c r="II133" s="166"/>
      <c r="IJ133" s="166"/>
      <c r="IK133" s="166"/>
      <c r="IL133" s="166"/>
      <c r="IM133" s="166"/>
      <c r="IN133" s="166"/>
      <c r="IO133" s="166"/>
      <c r="IP133" s="166"/>
      <c r="IQ133" s="166"/>
      <c r="IR133" s="166"/>
      <c r="IS133" s="166"/>
      <c r="IT133" s="166"/>
      <c r="IU133" s="166"/>
      <c r="IV133" s="166"/>
    </row>
    <row r="134" spans="1:256" s="220" customFormat="1" ht="30">
      <c r="A134" s="230"/>
      <c r="B134" s="230"/>
      <c r="C134" s="230"/>
      <c r="D134" s="230"/>
      <c r="E134" s="230"/>
      <c r="F134" s="230"/>
      <c r="G134" s="230"/>
      <c r="H134" s="230"/>
      <c r="I134" s="230"/>
      <c r="J134" s="232"/>
      <c r="K134" s="232"/>
      <c r="L134" s="230"/>
      <c r="M134" s="231"/>
      <c r="N134" s="233"/>
      <c r="O134" s="233"/>
      <c r="P134" s="234"/>
      <c r="Q134" s="234"/>
      <c r="R134" s="234"/>
      <c r="S134" s="234"/>
      <c r="T134" s="234"/>
      <c r="U134" s="234"/>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c r="EW134" s="166"/>
      <c r="EX134" s="166"/>
      <c r="EY134" s="166"/>
      <c r="EZ134" s="166"/>
      <c r="FA134" s="166"/>
      <c r="FB134" s="166"/>
      <c r="FC134" s="166"/>
      <c r="FD134" s="166"/>
      <c r="FE134" s="166"/>
      <c r="FF134" s="166"/>
      <c r="FG134" s="166"/>
      <c r="FH134" s="166"/>
      <c r="FI134" s="166"/>
      <c r="FJ134" s="166"/>
      <c r="FK134" s="166"/>
      <c r="FL134" s="166"/>
      <c r="FM134" s="166"/>
      <c r="FN134" s="166"/>
      <c r="FO134" s="166"/>
      <c r="FP134" s="166"/>
      <c r="FQ134" s="166"/>
      <c r="FR134" s="166"/>
      <c r="FS134" s="166"/>
      <c r="FT134" s="166"/>
      <c r="FU134" s="166"/>
      <c r="FV134" s="166"/>
      <c r="FW134" s="166"/>
      <c r="FX134" s="166"/>
      <c r="FY134" s="166"/>
      <c r="FZ134" s="166"/>
      <c r="GA134" s="166"/>
      <c r="GB134" s="166"/>
      <c r="GC134" s="166"/>
      <c r="GD134" s="166"/>
      <c r="GE134" s="166"/>
      <c r="GF134" s="166"/>
      <c r="GG134" s="166"/>
      <c r="GH134" s="166"/>
      <c r="GI134" s="166"/>
      <c r="GJ134" s="166"/>
      <c r="GK134" s="166"/>
      <c r="GL134" s="166"/>
      <c r="GM134" s="166"/>
      <c r="GN134" s="166"/>
      <c r="GO134" s="166"/>
      <c r="GP134" s="166"/>
      <c r="GQ134" s="166"/>
      <c r="GR134" s="166"/>
      <c r="GS134" s="166"/>
      <c r="GT134" s="166"/>
      <c r="GU134" s="166"/>
      <c r="GV134" s="166"/>
      <c r="GW134" s="166"/>
      <c r="GX134" s="166"/>
      <c r="GY134" s="166"/>
      <c r="GZ134" s="166"/>
      <c r="HA134" s="166"/>
      <c r="HB134" s="166"/>
      <c r="HC134" s="166"/>
      <c r="HD134" s="166"/>
      <c r="HE134" s="166"/>
      <c r="HF134" s="166"/>
      <c r="HG134" s="166"/>
      <c r="HH134" s="166"/>
      <c r="HI134" s="166"/>
      <c r="HJ134" s="166"/>
      <c r="HK134" s="166"/>
      <c r="HL134" s="166"/>
      <c r="HM134" s="166"/>
      <c r="HN134" s="166"/>
      <c r="HO134" s="166"/>
      <c r="HP134" s="166"/>
      <c r="HQ134" s="166"/>
      <c r="HR134" s="166"/>
      <c r="HS134" s="166"/>
      <c r="HT134" s="166"/>
      <c r="HU134" s="166"/>
      <c r="HV134" s="166"/>
      <c r="HW134" s="166"/>
      <c r="HX134" s="166"/>
      <c r="HY134" s="166"/>
      <c r="HZ134" s="166"/>
      <c r="IA134" s="166"/>
      <c r="IB134" s="166"/>
      <c r="IC134" s="166"/>
      <c r="ID134" s="166"/>
      <c r="IE134" s="166"/>
      <c r="IF134" s="166"/>
      <c r="IG134" s="166"/>
      <c r="IH134" s="166"/>
      <c r="II134" s="166"/>
      <c r="IJ134" s="166"/>
      <c r="IK134" s="166"/>
      <c r="IL134" s="166"/>
      <c r="IM134" s="166"/>
      <c r="IN134" s="166"/>
      <c r="IO134" s="166"/>
      <c r="IP134" s="166"/>
      <c r="IQ134" s="166"/>
      <c r="IR134" s="166"/>
      <c r="IS134" s="166"/>
      <c r="IT134" s="166"/>
      <c r="IU134" s="166"/>
      <c r="IV134" s="166"/>
    </row>
    <row r="135" spans="1:256" s="220" customFormat="1" ht="30">
      <c r="A135" s="230"/>
      <c r="B135" s="230"/>
      <c r="C135" s="230"/>
      <c r="D135" s="230"/>
      <c r="E135" s="230"/>
      <c r="F135" s="230"/>
      <c r="G135" s="230"/>
      <c r="H135" s="230"/>
      <c r="I135" s="230"/>
      <c r="J135" s="232"/>
      <c r="K135" s="232"/>
      <c r="L135" s="230"/>
      <c r="M135" s="231"/>
      <c r="N135" s="233"/>
      <c r="O135" s="233"/>
      <c r="P135" s="234"/>
      <c r="Q135" s="234"/>
      <c r="R135" s="234"/>
      <c r="S135" s="234"/>
      <c r="T135" s="234"/>
      <c r="U135" s="234"/>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c r="EW135" s="166"/>
      <c r="EX135" s="166"/>
      <c r="EY135" s="166"/>
      <c r="EZ135" s="166"/>
      <c r="FA135" s="166"/>
      <c r="FB135" s="166"/>
      <c r="FC135" s="166"/>
      <c r="FD135" s="166"/>
      <c r="FE135" s="166"/>
      <c r="FF135" s="166"/>
      <c r="FG135" s="166"/>
      <c r="FH135" s="166"/>
      <c r="FI135" s="166"/>
      <c r="FJ135" s="166"/>
      <c r="FK135" s="166"/>
      <c r="FL135" s="166"/>
      <c r="FM135" s="166"/>
      <c r="FN135" s="166"/>
      <c r="FO135" s="166"/>
      <c r="FP135" s="166"/>
      <c r="FQ135" s="166"/>
      <c r="FR135" s="166"/>
      <c r="FS135" s="166"/>
      <c r="FT135" s="166"/>
      <c r="FU135" s="166"/>
      <c r="FV135" s="166"/>
      <c r="FW135" s="166"/>
      <c r="FX135" s="166"/>
      <c r="FY135" s="166"/>
      <c r="FZ135" s="166"/>
      <c r="GA135" s="166"/>
      <c r="GB135" s="166"/>
      <c r="GC135" s="166"/>
      <c r="GD135" s="166"/>
      <c r="GE135" s="166"/>
      <c r="GF135" s="166"/>
      <c r="GG135" s="166"/>
      <c r="GH135" s="166"/>
      <c r="GI135" s="166"/>
      <c r="GJ135" s="166"/>
      <c r="GK135" s="166"/>
      <c r="GL135" s="166"/>
      <c r="GM135" s="166"/>
      <c r="GN135" s="166"/>
      <c r="GO135" s="166"/>
      <c r="GP135" s="166"/>
      <c r="GQ135" s="166"/>
      <c r="GR135" s="166"/>
      <c r="GS135" s="166"/>
      <c r="GT135" s="166"/>
      <c r="GU135" s="166"/>
      <c r="GV135" s="166"/>
      <c r="GW135" s="166"/>
      <c r="GX135" s="166"/>
      <c r="GY135" s="166"/>
      <c r="GZ135" s="166"/>
      <c r="HA135" s="166"/>
      <c r="HB135" s="166"/>
      <c r="HC135" s="166"/>
      <c r="HD135" s="166"/>
      <c r="HE135" s="166"/>
      <c r="HF135" s="166"/>
      <c r="HG135" s="166"/>
      <c r="HH135" s="166"/>
      <c r="HI135" s="166"/>
      <c r="HJ135" s="166"/>
      <c r="HK135" s="166"/>
      <c r="HL135" s="166"/>
      <c r="HM135" s="166"/>
      <c r="HN135" s="166"/>
      <c r="HO135" s="166"/>
      <c r="HP135" s="166"/>
      <c r="HQ135" s="166"/>
      <c r="HR135" s="166"/>
      <c r="HS135" s="166"/>
      <c r="HT135" s="166"/>
      <c r="HU135" s="166"/>
      <c r="HV135" s="166"/>
      <c r="HW135" s="166"/>
      <c r="HX135" s="166"/>
      <c r="HY135" s="166"/>
      <c r="HZ135" s="166"/>
      <c r="IA135" s="166"/>
      <c r="IB135" s="166"/>
      <c r="IC135" s="166"/>
      <c r="ID135" s="166"/>
      <c r="IE135" s="166"/>
      <c r="IF135" s="166"/>
      <c r="IG135" s="166"/>
      <c r="IH135" s="166"/>
      <c r="II135" s="166"/>
      <c r="IJ135" s="166"/>
      <c r="IK135" s="166"/>
      <c r="IL135" s="166"/>
      <c r="IM135" s="166"/>
      <c r="IN135" s="166"/>
      <c r="IO135" s="166"/>
      <c r="IP135" s="166"/>
      <c r="IQ135" s="166"/>
      <c r="IR135" s="166"/>
      <c r="IS135" s="166"/>
      <c r="IT135" s="166"/>
      <c r="IU135" s="166"/>
      <c r="IV135" s="166"/>
    </row>
    <row r="136" spans="1:256" s="220" customFormat="1" ht="30">
      <c r="A136" s="230"/>
      <c r="B136" s="230"/>
      <c r="C136" s="230"/>
      <c r="D136" s="230"/>
      <c r="E136" s="230"/>
      <c r="F136" s="230"/>
      <c r="G136" s="230"/>
      <c r="H136" s="230"/>
      <c r="I136" s="230"/>
      <c r="J136" s="232"/>
      <c r="K136" s="232"/>
      <c r="L136" s="230"/>
      <c r="M136" s="231"/>
      <c r="N136" s="233"/>
      <c r="O136" s="233"/>
      <c r="P136" s="234"/>
      <c r="Q136" s="234"/>
      <c r="R136" s="234"/>
      <c r="S136" s="234"/>
      <c r="T136" s="234"/>
      <c r="U136" s="234"/>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c r="EW136" s="166"/>
      <c r="EX136" s="166"/>
      <c r="EY136" s="166"/>
      <c r="EZ136" s="166"/>
      <c r="FA136" s="166"/>
      <c r="FB136" s="166"/>
      <c r="FC136" s="166"/>
      <c r="FD136" s="166"/>
      <c r="FE136" s="166"/>
      <c r="FF136" s="166"/>
      <c r="FG136" s="166"/>
      <c r="FH136" s="166"/>
      <c r="FI136" s="166"/>
      <c r="FJ136" s="166"/>
      <c r="FK136" s="166"/>
      <c r="FL136" s="166"/>
      <c r="FM136" s="166"/>
      <c r="FN136" s="166"/>
      <c r="FO136" s="166"/>
      <c r="FP136" s="166"/>
      <c r="FQ136" s="166"/>
      <c r="FR136" s="166"/>
      <c r="FS136" s="166"/>
      <c r="FT136" s="166"/>
      <c r="FU136" s="166"/>
      <c r="FV136" s="166"/>
      <c r="FW136" s="166"/>
      <c r="FX136" s="166"/>
      <c r="FY136" s="166"/>
      <c r="FZ136" s="166"/>
      <c r="GA136" s="166"/>
      <c r="GB136" s="166"/>
      <c r="GC136" s="166"/>
      <c r="GD136" s="166"/>
      <c r="GE136" s="166"/>
      <c r="GF136" s="166"/>
      <c r="GG136" s="166"/>
      <c r="GH136" s="166"/>
      <c r="GI136" s="166"/>
      <c r="GJ136" s="166"/>
      <c r="GK136" s="166"/>
      <c r="GL136" s="166"/>
      <c r="GM136" s="166"/>
      <c r="GN136" s="166"/>
      <c r="GO136" s="166"/>
      <c r="GP136" s="166"/>
      <c r="GQ136" s="166"/>
      <c r="GR136" s="166"/>
      <c r="GS136" s="166"/>
      <c r="GT136" s="166"/>
      <c r="GU136" s="166"/>
      <c r="GV136" s="166"/>
      <c r="GW136" s="166"/>
      <c r="GX136" s="166"/>
      <c r="GY136" s="166"/>
      <c r="GZ136" s="166"/>
      <c r="HA136" s="166"/>
      <c r="HB136" s="166"/>
      <c r="HC136" s="166"/>
      <c r="HD136" s="166"/>
      <c r="HE136" s="166"/>
      <c r="HF136" s="166"/>
      <c r="HG136" s="166"/>
      <c r="HH136" s="166"/>
      <c r="HI136" s="166"/>
      <c r="HJ136" s="166"/>
      <c r="HK136" s="166"/>
      <c r="HL136" s="166"/>
      <c r="HM136" s="166"/>
      <c r="HN136" s="166"/>
      <c r="HO136" s="166"/>
      <c r="HP136" s="166"/>
      <c r="HQ136" s="166"/>
      <c r="HR136" s="166"/>
      <c r="HS136" s="166"/>
      <c r="HT136" s="166"/>
      <c r="HU136" s="166"/>
      <c r="HV136" s="166"/>
      <c r="HW136" s="166"/>
      <c r="HX136" s="166"/>
      <c r="HY136" s="166"/>
      <c r="HZ136" s="166"/>
      <c r="IA136" s="166"/>
      <c r="IB136" s="166"/>
      <c r="IC136" s="166"/>
      <c r="ID136" s="166"/>
      <c r="IE136" s="166"/>
      <c r="IF136" s="166"/>
      <c r="IG136" s="166"/>
      <c r="IH136" s="166"/>
      <c r="II136" s="166"/>
      <c r="IJ136" s="166"/>
      <c r="IK136" s="166"/>
      <c r="IL136" s="166"/>
      <c r="IM136" s="166"/>
      <c r="IN136" s="166"/>
      <c r="IO136" s="166"/>
      <c r="IP136" s="166"/>
      <c r="IQ136" s="166"/>
      <c r="IR136" s="166"/>
      <c r="IS136" s="166"/>
      <c r="IT136" s="166"/>
      <c r="IU136" s="166"/>
      <c r="IV136" s="166"/>
    </row>
    <row r="137" spans="1:256" s="220" customFormat="1" ht="30">
      <c r="A137" s="230"/>
      <c r="B137" s="230"/>
      <c r="C137" s="230"/>
      <c r="D137" s="230"/>
      <c r="E137" s="230"/>
      <c r="F137" s="230"/>
      <c r="G137" s="230"/>
      <c r="H137" s="230"/>
      <c r="I137" s="230"/>
      <c r="J137" s="232"/>
      <c r="K137" s="232"/>
      <c r="L137" s="230"/>
      <c r="M137" s="231"/>
      <c r="N137" s="233"/>
      <c r="O137" s="233"/>
      <c r="P137" s="234"/>
      <c r="Q137" s="234"/>
      <c r="R137" s="234"/>
      <c r="S137" s="234"/>
      <c r="T137" s="234"/>
      <c r="U137" s="234"/>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c r="EW137" s="166"/>
      <c r="EX137" s="166"/>
      <c r="EY137" s="166"/>
      <c r="EZ137" s="166"/>
      <c r="FA137" s="166"/>
      <c r="FB137" s="166"/>
      <c r="FC137" s="166"/>
      <c r="FD137" s="166"/>
      <c r="FE137" s="166"/>
      <c r="FF137" s="166"/>
      <c r="FG137" s="166"/>
      <c r="FH137" s="166"/>
      <c r="FI137" s="166"/>
      <c r="FJ137" s="166"/>
      <c r="FK137" s="166"/>
      <c r="FL137" s="166"/>
      <c r="FM137" s="166"/>
      <c r="FN137" s="166"/>
      <c r="FO137" s="166"/>
      <c r="FP137" s="166"/>
      <c r="FQ137" s="166"/>
      <c r="FR137" s="166"/>
      <c r="FS137" s="166"/>
      <c r="FT137" s="166"/>
      <c r="FU137" s="166"/>
      <c r="FV137" s="166"/>
      <c r="FW137" s="166"/>
      <c r="FX137" s="166"/>
      <c r="FY137" s="166"/>
      <c r="FZ137" s="166"/>
      <c r="GA137" s="166"/>
      <c r="GB137" s="166"/>
      <c r="GC137" s="166"/>
      <c r="GD137" s="166"/>
      <c r="GE137" s="166"/>
      <c r="GF137" s="166"/>
      <c r="GG137" s="166"/>
      <c r="GH137" s="166"/>
      <c r="GI137" s="166"/>
      <c r="GJ137" s="166"/>
      <c r="GK137" s="166"/>
      <c r="GL137" s="166"/>
      <c r="GM137" s="166"/>
      <c r="GN137" s="166"/>
      <c r="GO137" s="166"/>
      <c r="GP137" s="166"/>
      <c r="GQ137" s="166"/>
      <c r="GR137" s="166"/>
      <c r="GS137" s="166"/>
      <c r="GT137" s="166"/>
      <c r="GU137" s="166"/>
      <c r="GV137" s="166"/>
      <c r="GW137" s="166"/>
      <c r="GX137" s="166"/>
      <c r="GY137" s="166"/>
      <c r="GZ137" s="166"/>
      <c r="HA137" s="166"/>
      <c r="HB137" s="166"/>
      <c r="HC137" s="166"/>
      <c r="HD137" s="166"/>
      <c r="HE137" s="166"/>
      <c r="HF137" s="166"/>
      <c r="HG137" s="166"/>
      <c r="HH137" s="166"/>
      <c r="HI137" s="166"/>
      <c r="HJ137" s="166"/>
      <c r="HK137" s="166"/>
      <c r="HL137" s="166"/>
      <c r="HM137" s="166"/>
      <c r="HN137" s="166"/>
      <c r="HO137" s="166"/>
      <c r="HP137" s="166"/>
      <c r="HQ137" s="166"/>
      <c r="HR137" s="166"/>
      <c r="HS137" s="166"/>
      <c r="HT137" s="166"/>
      <c r="HU137" s="166"/>
      <c r="HV137" s="166"/>
      <c r="HW137" s="166"/>
      <c r="HX137" s="166"/>
      <c r="HY137" s="166"/>
      <c r="HZ137" s="166"/>
      <c r="IA137" s="166"/>
      <c r="IB137" s="166"/>
      <c r="IC137" s="166"/>
      <c r="ID137" s="166"/>
      <c r="IE137" s="166"/>
      <c r="IF137" s="166"/>
      <c r="IG137" s="166"/>
      <c r="IH137" s="166"/>
      <c r="II137" s="166"/>
      <c r="IJ137" s="166"/>
      <c r="IK137" s="166"/>
      <c r="IL137" s="166"/>
      <c r="IM137" s="166"/>
      <c r="IN137" s="166"/>
      <c r="IO137" s="166"/>
      <c r="IP137" s="166"/>
      <c r="IQ137" s="166"/>
      <c r="IR137" s="166"/>
      <c r="IS137" s="166"/>
      <c r="IT137" s="166"/>
      <c r="IU137" s="166"/>
      <c r="IV137" s="166"/>
    </row>
    <row r="138" spans="1:256" s="220" customFormat="1" ht="30">
      <c r="A138" s="230"/>
      <c r="B138" s="230"/>
      <c r="C138" s="230"/>
      <c r="D138" s="230"/>
      <c r="E138" s="230"/>
      <c r="F138" s="230"/>
      <c r="G138" s="230"/>
      <c r="H138" s="230"/>
      <c r="I138" s="230"/>
      <c r="J138" s="232"/>
      <c r="K138" s="232"/>
      <c r="L138" s="230"/>
      <c r="M138" s="231"/>
      <c r="N138" s="233"/>
      <c r="O138" s="233"/>
      <c r="P138" s="234"/>
      <c r="Q138" s="234"/>
      <c r="R138" s="234"/>
      <c r="S138" s="234"/>
      <c r="T138" s="234"/>
      <c r="U138" s="234"/>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c r="EW138" s="166"/>
      <c r="EX138" s="166"/>
      <c r="EY138" s="166"/>
      <c r="EZ138" s="166"/>
      <c r="FA138" s="166"/>
      <c r="FB138" s="166"/>
      <c r="FC138" s="166"/>
      <c r="FD138" s="166"/>
      <c r="FE138" s="166"/>
      <c r="FF138" s="166"/>
      <c r="FG138" s="166"/>
      <c r="FH138" s="166"/>
      <c r="FI138" s="166"/>
      <c r="FJ138" s="166"/>
      <c r="FK138" s="166"/>
      <c r="FL138" s="166"/>
      <c r="FM138" s="166"/>
      <c r="FN138" s="166"/>
      <c r="FO138" s="166"/>
      <c r="FP138" s="166"/>
      <c r="FQ138" s="166"/>
      <c r="FR138" s="166"/>
      <c r="FS138" s="166"/>
      <c r="FT138" s="166"/>
      <c r="FU138" s="166"/>
      <c r="FV138" s="166"/>
      <c r="FW138" s="166"/>
      <c r="FX138" s="166"/>
      <c r="FY138" s="166"/>
      <c r="FZ138" s="166"/>
      <c r="GA138" s="166"/>
      <c r="GB138" s="166"/>
      <c r="GC138" s="166"/>
      <c r="GD138" s="166"/>
      <c r="GE138" s="166"/>
      <c r="GF138" s="166"/>
      <c r="GG138" s="166"/>
      <c r="GH138" s="166"/>
      <c r="GI138" s="166"/>
      <c r="GJ138" s="166"/>
      <c r="GK138" s="166"/>
      <c r="GL138" s="166"/>
      <c r="GM138" s="166"/>
      <c r="GN138" s="166"/>
      <c r="GO138" s="166"/>
      <c r="GP138" s="166"/>
      <c r="GQ138" s="166"/>
      <c r="GR138" s="166"/>
      <c r="GS138" s="166"/>
      <c r="GT138" s="166"/>
      <c r="GU138" s="166"/>
      <c r="GV138" s="166"/>
      <c r="GW138" s="166"/>
      <c r="GX138" s="166"/>
      <c r="GY138" s="166"/>
      <c r="GZ138" s="166"/>
      <c r="HA138" s="166"/>
      <c r="HB138" s="166"/>
      <c r="HC138" s="166"/>
      <c r="HD138" s="166"/>
      <c r="HE138" s="166"/>
      <c r="HF138" s="166"/>
      <c r="HG138" s="166"/>
      <c r="HH138" s="166"/>
      <c r="HI138" s="166"/>
      <c r="HJ138" s="166"/>
      <c r="HK138" s="166"/>
      <c r="HL138" s="166"/>
      <c r="HM138" s="166"/>
      <c r="HN138" s="166"/>
      <c r="HO138" s="166"/>
      <c r="HP138" s="166"/>
      <c r="HQ138" s="166"/>
      <c r="HR138" s="166"/>
      <c r="HS138" s="166"/>
      <c r="HT138" s="166"/>
      <c r="HU138" s="166"/>
      <c r="HV138" s="166"/>
      <c r="HW138" s="166"/>
      <c r="HX138" s="166"/>
      <c r="HY138" s="166"/>
      <c r="HZ138" s="166"/>
      <c r="IA138" s="166"/>
      <c r="IB138" s="166"/>
      <c r="IC138" s="166"/>
      <c r="ID138" s="166"/>
      <c r="IE138" s="166"/>
      <c r="IF138" s="166"/>
      <c r="IG138" s="166"/>
      <c r="IH138" s="166"/>
      <c r="II138" s="166"/>
      <c r="IJ138" s="166"/>
      <c r="IK138" s="166"/>
      <c r="IL138" s="166"/>
      <c r="IM138" s="166"/>
      <c r="IN138" s="166"/>
      <c r="IO138" s="166"/>
      <c r="IP138" s="166"/>
      <c r="IQ138" s="166"/>
      <c r="IR138" s="166"/>
      <c r="IS138" s="166"/>
      <c r="IT138" s="166"/>
      <c r="IU138" s="166"/>
      <c r="IV138" s="166"/>
    </row>
    <row r="139" spans="1:256" s="220" customFormat="1" ht="30">
      <c r="A139" s="230"/>
      <c r="B139" s="230"/>
      <c r="C139" s="230"/>
      <c r="D139" s="230"/>
      <c r="E139" s="230"/>
      <c r="F139" s="230"/>
      <c r="G139" s="230"/>
      <c r="H139" s="230"/>
      <c r="I139" s="230"/>
      <c r="J139" s="232"/>
      <c r="K139" s="232"/>
      <c r="L139" s="230"/>
      <c r="M139" s="231"/>
      <c r="N139" s="233"/>
      <c r="O139" s="233"/>
      <c r="P139" s="234"/>
      <c r="Q139" s="234"/>
      <c r="R139" s="234"/>
      <c r="S139" s="234"/>
      <c r="T139" s="234"/>
      <c r="U139" s="234"/>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c r="EW139" s="166"/>
      <c r="EX139" s="166"/>
      <c r="EY139" s="166"/>
      <c r="EZ139" s="166"/>
      <c r="FA139" s="166"/>
      <c r="FB139" s="166"/>
      <c r="FC139" s="166"/>
      <c r="FD139" s="166"/>
      <c r="FE139" s="166"/>
      <c r="FF139" s="166"/>
      <c r="FG139" s="166"/>
      <c r="FH139" s="166"/>
      <c r="FI139" s="166"/>
      <c r="FJ139" s="166"/>
      <c r="FK139" s="166"/>
      <c r="FL139" s="166"/>
      <c r="FM139" s="166"/>
      <c r="FN139" s="166"/>
      <c r="FO139" s="166"/>
      <c r="FP139" s="166"/>
      <c r="FQ139" s="166"/>
      <c r="FR139" s="166"/>
      <c r="FS139" s="166"/>
      <c r="FT139" s="166"/>
      <c r="FU139" s="166"/>
      <c r="FV139" s="166"/>
      <c r="FW139" s="166"/>
      <c r="FX139" s="166"/>
      <c r="FY139" s="166"/>
      <c r="FZ139" s="166"/>
      <c r="GA139" s="166"/>
      <c r="GB139" s="166"/>
      <c r="GC139" s="166"/>
      <c r="GD139" s="166"/>
      <c r="GE139" s="166"/>
      <c r="GF139" s="166"/>
      <c r="GG139" s="166"/>
      <c r="GH139" s="166"/>
      <c r="GI139" s="166"/>
      <c r="GJ139" s="166"/>
      <c r="GK139" s="166"/>
      <c r="GL139" s="166"/>
      <c r="GM139" s="166"/>
      <c r="GN139" s="166"/>
      <c r="GO139" s="166"/>
      <c r="GP139" s="166"/>
      <c r="GQ139" s="166"/>
      <c r="GR139" s="166"/>
      <c r="GS139" s="166"/>
      <c r="GT139" s="166"/>
      <c r="GU139" s="166"/>
      <c r="GV139" s="166"/>
      <c r="GW139" s="166"/>
      <c r="GX139" s="166"/>
      <c r="GY139" s="166"/>
      <c r="GZ139" s="166"/>
      <c r="HA139" s="166"/>
      <c r="HB139" s="166"/>
      <c r="HC139" s="166"/>
      <c r="HD139" s="166"/>
      <c r="HE139" s="166"/>
      <c r="HF139" s="166"/>
      <c r="HG139" s="166"/>
      <c r="HH139" s="166"/>
      <c r="HI139" s="166"/>
      <c r="HJ139" s="166"/>
      <c r="HK139" s="166"/>
      <c r="HL139" s="166"/>
      <c r="HM139" s="166"/>
      <c r="HN139" s="166"/>
      <c r="HO139" s="166"/>
      <c r="HP139" s="166"/>
      <c r="HQ139" s="166"/>
      <c r="HR139" s="166"/>
      <c r="HS139" s="166"/>
      <c r="HT139" s="166"/>
      <c r="HU139" s="166"/>
      <c r="HV139" s="166"/>
      <c r="HW139" s="166"/>
      <c r="HX139" s="166"/>
      <c r="HY139" s="166"/>
      <c r="HZ139" s="166"/>
      <c r="IA139" s="166"/>
      <c r="IB139" s="166"/>
      <c r="IC139" s="166"/>
      <c r="ID139" s="166"/>
      <c r="IE139" s="166"/>
      <c r="IF139" s="166"/>
      <c r="IG139" s="166"/>
      <c r="IH139" s="166"/>
      <c r="II139" s="166"/>
      <c r="IJ139" s="166"/>
      <c r="IK139" s="166"/>
      <c r="IL139" s="166"/>
      <c r="IM139" s="166"/>
      <c r="IN139" s="166"/>
      <c r="IO139" s="166"/>
      <c r="IP139" s="166"/>
      <c r="IQ139" s="166"/>
      <c r="IR139" s="166"/>
      <c r="IS139" s="166"/>
      <c r="IT139" s="166"/>
      <c r="IU139" s="166"/>
      <c r="IV139" s="166"/>
    </row>
    <row r="140" spans="1:256" s="220" customFormat="1" ht="30">
      <c r="A140" s="230"/>
      <c r="B140" s="230"/>
      <c r="C140" s="230"/>
      <c r="D140" s="230"/>
      <c r="E140" s="230"/>
      <c r="F140" s="230"/>
      <c r="G140" s="230"/>
      <c r="H140" s="230"/>
      <c r="I140" s="230"/>
      <c r="J140" s="232"/>
      <c r="K140" s="232"/>
      <c r="L140" s="230"/>
      <c r="M140" s="231"/>
      <c r="N140" s="233"/>
      <c r="O140" s="233"/>
      <c r="P140" s="234"/>
      <c r="Q140" s="234"/>
      <c r="R140" s="234"/>
      <c r="S140" s="234"/>
      <c r="T140" s="234"/>
      <c r="U140" s="234"/>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c r="DV140" s="166"/>
      <c r="DW140" s="166"/>
      <c r="DX140" s="166"/>
      <c r="DY140" s="166"/>
      <c r="DZ140" s="166"/>
      <c r="EA140" s="166"/>
      <c r="EB140" s="166"/>
      <c r="EC140" s="166"/>
      <c r="ED140" s="166"/>
      <c r="EE140" s="166"/>
      <c r="EF140" s="166"/>
      <c r="EG140" s="166"/>
      <c r="EH140" s="166"/>
      <c r="EI140" s="166"/>
      <c r="EJ140" s="166"/>
      <c r="EK140" s="166"/>
      <c r="EL140" s="166"/>
      <c r="EM140" s="166"/>
      <c r="EN140" s="166"/>
      <c r="EO140" s="166"/>
      <c r="EP140" s="166"/>
      <c r="EQ140" s="166"/>
      <c r="ER140" s="166"/>
      <c r="ES140" s="166"/>
      <c r="ET140" s="166"/>
      <c r="EU140" s="166"/>
      <c r="EV140" s="166"/>
      <c r="EW140" s="166"/>
      <c r="EX140" s="166"/>
      <c r="EY140" s="166"/>
      <c r="EZ140" s="166"/>
      <c r="FA140" s="166"/>
      <c r="FB140" s="166"/>
      <c r="FC140" s="166"/>
      <c r="FD140" s="166"/>
      <c r="FE140" s="166"/>
      <c r="FF140" s="166"/>
      <c r="FG140" s="166"/>
      <c r="FH140" s="166"/>
      <c r="FI140" s="166"/>
      <c r="FJ140" s="166"/>
      <c r="FK140" s="166"/>
      <c r="FL140" s="166"/>
      <c r="FM140" s="166"/>
      <c r="FN140" s="166"/>
      <c r="FO140" s="166"/>
      <c r="FP140" s="166"/>
      <c r="FQ140" s="166"/>
      <c r="FR140" s="166"/>
      <c r="FS140" s="166"/>
      <c r="FT140" s="166"/>
      <c r="FU140" s="166"/>
      <c r="FV140" s="166"/>
      <c r="FW140" s="166"/>
      <c r="FX140" s="166"/>
      <c r="FY140" s="166"/>
      <c r="FZ140" s="166"/>
      <c r="GA140" s="166"/>
      <c r="GB140" s="166"/>
      <c r="GC140" s="166"/>
      <c r="GD140" s="166"/>
      <c r="GE140" s="166"/>
      <c r="GF140" s="166"/>
      <c r="GG140" s="166"/>
      <c r="GH140" s="166"/>
      <c r="GI140" s="166"/>
      <c r="GJ140" s="166"/>
      <c r="GK140" s="166"/>
      <c r="GL140" s="166"/>
      <c r="GM140" s="166"/>
      <c r="GN140" s="166"/>
      <c r="GO140" s="166"/>
      <c r="GP140" s="166"/>
      <c r="GQ140" s="166"/>
      <c r="GR140" s="166"/>
      <c r="GS140" s="166"/>
      <c r="GT140" s="166"/>
      <c r="GU140" s="166"/>
      <c r="GV140" s="166"/>
      <c r="GW140" s="166"/>
      <c r="GX140" s="166"/>
      <c r="GY140" s="166"/>
      <c r="GZ140" s="166"/>
      <c r="HA140" s="166"/>
      <c r="HB140" s="166"/>
      <c r="HC140" s="166"/>
      <c r="HD140" s="166"/>
      <c r="HE140" s="166"/>
      <c r="HF140" s="166"/>
      <c r="HG140" s="166"/>
      <c r="HH140" s="166"/>
      <c r="HI140" s="166"/>
      <c r="HJ140" s="166"/>
      <c r="HK140" s="166"/>
      <c r="HL140" s="166"/>
      <c r="HM140" s="166"/>
      <c r="HN140" s="166"/>
      <c r="HO140" s="166"/>
      <c r="HP140" s="166"/>
      <c r="HQ140" s="166"/>
      <c r="HR140" s="166"/>
      <c r="HS140" s="166"/>
      <c r="HT140" s="166"/>
      <c r="HU140" s="166"/>
      <c r="HV140" s="166"/>
      <c r="HW140" s="166"/>
      <c r="HX140" s="166"/>
      <c r="HY140" s="166"/>
      <c r="HZ140" s="166"/>
      <c r="IA140" s="166"/>
      <c r="IB140" s="166"/>
      <c r="IC140" s="166"/>
      <c r="ID140" s="166"/>
      <c r="IE140" s="166"/>
      <c r="IF140" s="166"/>
      <c r="IG140" s="166"/>
      <c r="IH140" s="166"/>
      <c r="II140" s="166"/>
      <c r="IJ140" s="166"/>
      <c r="IK140" s="166"/>
      <c r="IL140" s="166"/>
      <c r="IM140" s="166"/>
      <c r="IN140" s="166"/>
      <c r="IO140" s="166"/>
      <c r="IP140" s="166"/>
      <c r="IQ140" s="166"/>
      <c r="IR140" s="166"/>
      <c r="IS140" s="166"/>
      <c r="IT140" s="166"/>
      <c r="IU140" s="166"/>
      <c r="IV140" s="166"/>
    </row>
    <row r="141" spans="1:256" s="220" customFormat="1" ht="30">
      <c r="A141" s="230"/>
      <c r="B141" s="230"/>
      <c r="C141" s="230"/>
      <c r="D141" s="230"/>
      <c r="E141" s="230"/>
      <c r="F141" s="230"/>
      <c r="G141" s="230"/>
      <c r="H141" s="230"/>
      <c r="I141" s="230"/>
      <c r="J141" s="232"/>
      <c r="K141" s="232"/>
      <c r="L141" s="230"/>
      <c r="M141" s="231"/>
      <c r="N141" s="233"/>
      <c r="O141" s="233"/>
      <c r="P141" s="234"/>
      <c r="Q141" s="234"/>
      <c r="R141" s="234"/>
      <c r="S141" s="234"/>
      <c r="T141" s="234"/>
      <c r="U141" s="234"/>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6"/>
      <c r="DF141" s="166"/>
      <c r="DG141" s="166"/>
      <c r="DH141" s="166"/>
      <c r="DI141" s="166"/>
      <c r="DJ141" s="166"/>
      <c r="DK141" s="166"/>
      <c r="DL141" s="166"/>
      <c r="DM141" s="166"/>
      <c r="DN141" s="166"/>
      <c r="DO141" s="166"/>
      <c r="DP141" s="166"/>
      <c r="DQ141" s="166"/>
      <c r="DR141" s="166"/>
      <c r="DS141" s="166"/>
      <c r="DT141" s="166"/>
      <c r="DU141" s="166"/>
      <c r="DV141" s="166"/>
      <c r="DW141" s="166"/>
      <c r="DX141" s="166"/>
      <c r="DY141" s="166"/>
      <c r="DZ141" s="166"/>
      <c r="EA141" s="166"/>
      <c r="EB141" s="166"/>
      <c r="EC141" s="166"/>
      <c r="ED141" s="166"/>
      <c r="EE141" s="166"/>
      <c r="EF141" s="166"/>
      <c r="EG141" s="166"/>
      <c r="EH141" s="166"/>
      <c r="EI141" s="166"/>
      <c r="EJ141" s="166"/>
      <c r="EK141" s="166"/>
      <c r="EL141" s="166"/>
      <c r="EM141" s="166"/>
      <c r="EN141" s="166"/>
      <c r="EO141" s="166"/>
      <c r="EP141" s="166"/>
      <c r="EQ141" s="166"/>
      <c r="ER141" s="166"/>
      <c r="ES141" s="166"/>
      <c r="ET141" s="166"/>
      <c r="EU141" s="166"/>
      <c r="EV141" s="166"/>
      <c r="EW141" s="166"/>
      <c r="EX141" s="166"/>
      <c r="EY141" s="166"/>
      <c r="EZ141" s="166"/>
      <c r="FA141" s="166"/>
      <c r="FB141" s="166"/>
      <c r="FC141" s="166"/>
      <c r="FD141" s="166"/>
      <c r="FE141" s="166"/>
      <c r="FF141" s="166"/>
      <c r="FG141" s="166"/>
      <c r="FH141" s="166"/>
      <c r="FI141" s="166"/>
      <c r="FJ141" s="166"/>
      <c r="FK141" s="166"/>
      <c r="FL141" s="166"/>
      <c r="FM141" s="166"/>
      <c r="FN141" s="166"/>
      <c r="FO141" s="166"/>
      <c r="FP141" s="166"/>
      <c r="FQ141" s="166"/>
      <c r="FR141" s="166"/>
      <c r="FS141" s="166"/>
      <c r="FT141" s="166"/>
      <c r="FU141" s="166"/>
      <c r="FV141" s="166"/>
      <c r="FW141" s="166"/>
      <c r="FX141" s="166"/>
      <c r="FY141" s="166"/>
      <c r="FZ141" s="166"/>
      <c r="GA141" s="166"/>
      <c r="GB141" s="166"/>
      <c r="GC141" s="166"/>
      <c r="GD141" s="166"/>
      <c r="GE141" s="166"/>
      <c r="GF141" s="166"/>
      <c r="GG141" s="166"/>
      <c r="GH141" s="166"/>
      <c r="GI141" s="166"/>
      <c r="GJ141" s="166"/>
      <c r="GK141" s="166"/>
      <c r="GL141" s="166"/>
      <c r="GM141" s="166"/>
      <c r="GN141" s="166"/>
      <c r="GO141" s="166"/>
      <c r="GP141" s="166"/>
      <c r="GQ141" s="166"/>
      <c r="GR141" s="166"/>
      <c r="GS141" s="166"/>
      <c r="GT141" s="166"/>
      <c r="GU141" s="166"/>
      <c r="GV141" s="166"/>
      <c r="GW141" s="166"/>
      <c r="GX141" s="166"/>
      <c r="GY141" s="166"/>
      <c r="GZ141" s="166"/>
      <c r="HA141" s="166"/>
      <c r="HB141" s="166"/>
      <c r="HC141" s="166"/>
      <c r="HD141" s="166"/>
      <c r="HE141" s="166"/>
      <c r="HF141" s="166"/>
      <c r="HG141" s="166"/>
      <c r="HH141" s="166"/>
      <c r="HI141" s="166"/>
      <c r="HJ141" s="166"/>
      <c r="HK141" s="166"/>
      <c r="HL141" s="166"/>
      <c r="HM141" s="166"/>
      <c r="HN141" s="166"/>
      <c r="HO141" s="166"/>
      <c r="HP141" s="166"/>
      <c r="HQ141" s="166"/>
      <c r="HR141" s="166"/>
      <c r="HS141" s="166"/>
      <c r="HT141" s="166"/>
      <c r="HU141" s="166"/>
      <c r="HV141" s="166"/>
      <c r="HW141" s="166"/>
      <c r="HX141" s="166"/>
      <c r="HY141" s="166"/>
      <c r="HZ141" s="166"/>
      <c r="IA141" s="166"/>
      <c r="IB141" s="166"/>
      <c r="IC141" s="166"/>
      <c r="ID141" s="166"/>
      <c r="IE141" s="166"/>
      <c r="IF141" s="166"/>
      <c r="IG141" s="166"/>
      <c r="IH141" s="166"/>
      <c r="II141" s="166"/>
      <c r="IJ141" s="166"/>
      <c r="IK141" s="166"/>
      <c r="IL141" s="166"/>
      <c r="IM141" s="166"/>
      <c r="IN141" s="166"/>
      <c r="IO141" s="166"/>
      <c r="IP141" s="166"/>
      <c r="IQ141" s="166"/>
      <c r="IR141" s="166"/>
      <c r="IS141" s="166"/>
      <c r="IT141" s="166"/>
      <c r="IU141" s="166"/>
      <c r="IV141" s="166"/>
    </row>
    <row r="142" spans="1:256" s="220" customFormat="1" ht="30">
      <c r="A142" s="230"/>
      <c r="B142" s="230"/>
      <c r="C142" s="230"/>
      <c r="D142" s="230"/>
      <c r="E142" s="230"/>
      <c r="F142" s="230"/>
      <c r="G142" s="230"/>
      <c r="H142" s="230"/>
      <c r="I142" s="230"/>
      <c r="J142" s="232"/>
      <c r="K142" s="232"/>
      <c r="L142" s="230"/>
      <c r="M142" s="231"/>
      <c r="N142" s="233"/>
      <c r="O142" s="233"/>
      <c r="P142" s="234"/>
      <c r="Q142" s="234"/>
      <c r="R142" s="234"/>
      <c r="S142" s="234"/>
      <c r="T142" s="234"/>
      <c r="U142" s="234"/>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166"/>
      <c r="EJ142" s="166"/>
      <c r="EK142" s="166"/>
      <c r="EL142" s="166"/>
      <c r="EM142" s="166"/>
      <c r="EN142" s="166"/>
      <c r="EO142" s="166"/>
      <c r="EP142" s="166"/>
      <c r="EQ142" s="166"/>
      <c r="ER142" s="166"/>
      <c r="ES142" s="166"/>
      <c r="ET142" s="166"/>
      <c r="EU142" s="166"/>
      <c r="EV142" s="166"/>
      <c r="EW142" s="166"/>
      <c r="EX142" s="166"/>
      <c r="EY142" s="166"/>
      <c r="EZ142" s="166"/>
      <c r="FA142" s="166"/>
      <c r="FB142" s="166"/>
      <c r="FC142" s="166"/>
      <c r="FD142" s="166"/>
      <c r="FE142" s="166"/>
      <c r="FF142" s="166"/>
      <c r="FG142" s="166"/>
      <c r="FH142" s="166"/>
      <c r="FI142" s="166"/>
      <c r="FJ142" s="166"/>
      <c r="FK142" s="166"/>
      <c r="FL142" s="166"/>
      <c r="FM142" s="166"/>
      <c r="FN142" s="166"/>
      <c r="FO142" s="166"/>
      <c r="FP142" s="166"/>
      <c r="FQ142" s="166"/>
      <c r="FR142" s="166"/>
      <c r="FS142" s="166"/>
      <c r="FT142" s="166"/>
      <c r="FU142" s="166"/>
      <c r="FV142" s="166"/>
      <c r="FW142" s="166"/>
      <c r="FX142" s="166"/>
      <c r="FY142" s="166"/>
      <c r="FZ142" s="166"/>
      <c r="GA142" s="166"/>
      <c r="GB142" s="166"/>
      <c r="GC142" s="166"/>
      <c r="GD142" s="166"/>
      <c r="GE142" s="166"/>
      <c r="GF142" s="166"/>
      <c r="GG142" s="166"/>
      <c r="GH142" s="166"/>
      <c r="GI142" s="166"/>
      <c r="GJ142" s="166"/>
      <c r="GK142" s="166"/>
      <c r="GL142" s="166"/>
      <c r="GM142" s="166"/>
      <c r="GN142" s="166"/>
      <c r="GO142" s="166"/>
      <c r="GP142" s="166"/>
      <c r="GQ142" s="166"/>
      <c r="GR142" s="166"/>
      <c r="GS142" s="166"/>
      <c r="GT142" s="166"/>
      <c r="GU142" s="166"/>
      <c r="GV142" s="166"/>
      <c r="GW142" s="166"/>
      <c r="GX142" s="166"/>
      <c r="GY142" s="166"/>
      <c r="GZ142" s="166"/>
      <c r="HA142" s="166"/>
      <c r="HB142" s="166"/>
      <c r="HC142" s="166"/>
      <c r="HD142" s="166"/>
      <c r="HE142" s="166"/>
      <c r="HF142" s="166"/>
      <c r="HG142" s="166"/>
      <c r="HH142" s="166"/>
      <c r="HI142" s="166"/>
      <c r="HJ142" s="166"/>
      <c r="HK142" s="166"/>
      <c r="HL142" s="166"/>
      <c r="HM142" s="166"/>
      <c r="HN142" s="166"/>
      <c r="HO142" s="166"/>
      <c r="HP142" s="166"/>
      <c r="HQ142" s="166"/>
      <c r="HR142" s="166"/>
      <c r="HS142" s="166"/>
      <c r="HT142" s="166"/>
      <c r="HU142" s="166"/>
      <c r="HV142" s="166"/>
      <c r="HW142" s="166"/>
      <c r="HX142" s="166"/>
      <c r="HY142" s="166"/>
      <c r="HZ142" s="166"/>
      <c r="IA142" s="166"/>
      <c r="IB142" s="166"/>
      <c r="IC142" s="166"/>
      <c r="ID142" s="166"/>
      <c r="IE142" s="166"/>
      <c r="IF142" s="166"/>
      <c r="IG142" s="166"/>
      <c r="IH142" s="166"/>
      <c r="II142" s="166"/>
      <c r="IJ142" s="166"/>
      <c r="IK142" s="166"/>
      <c r="IL142" s="166"/>
      <c r="IM142" s="166"/>
      <c r="IN142" s="166"/>
      <c r="IO142" s="166"/>
      <c r="IP142" s="166"/>
      <c r="IQ142" s="166"/>
      <c r="IR142" s="166"/>
      <c r="IS142" s="166"/>
      <c r="IT142" s="166"/>
      <c r="IU142" s="166"/>
      <c r="IV142" s="166"/>
    </row>
    <row r="143" spans="1:256" s="220" customFormat="1" ht="30">
      <c r="A143" s="230"/>
      <c r="B143" s="230"/>
      <c r="C143" s="230"/>
      <c r="D143" s="230"/>
      <c r="E143" s="230"/>
      <c r="F143" s="230"/>
      <c r="G143" s="230"/>
      <c r="H143" s="230"/>
      <c r="I143" s="230"/>
      <c r="J143" s="232"/>
      <c r="K143" s="232"/>
      <c r="L143" s="230"/>
      <c r="M143" s="231"/>
      <c r="N143" s="233"/>
      <c r="O143" s="233"/>
      <c r="P143" s="234"/>
      <c r="Q143" s="234"/>
      <c r="R143" s="234"/>
      <c r="S143" s="234"/>
      <c r="T143" s="234"/>
      <c r="U143" s="234"/>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166"/>
      <c r="EJ143" s="166"/>
      <c r="EK143" s="166"/>
      <c r="EL143" s="166"/>
      <c r="EM143" s="166"/>
      <c r="EN143" s="166"/>
      <c r="EO143" s="166"/>
      <c r="EP143" s="166"/>
      <c r="EQ143" s="166"/>
      <c r="ER143" s="166"/>
      <c r="ES143" s="166"/>
      <c r="ET143" s="166"/>
      <c r="EU143" s="166"/>
      <c r="EV143" s="166"/>
      <c r="EW143" s="166"/>
      <c r="EX143" s="166"/>
      <c r="EY143" s="166"/>
      <c r="EZ143" s="166"/>
      <c r="FA143" s="166"/>
      <c r="FB143" s="166"/>
      <c r="FC143" s="166"/>
      <c r="FD143" s="166"/>
      <c r="FE143" s="166"/>
      <c r="FF143" s="166"/>
      <c r="FG143" s="166"/>
      <c r="FH143" s="166"/>
      <c r="FI143" s="166"/>
      <c r="FJ143" s="166"/>
      <c r="FK143" s="166"/>
      <c r="FL143" s="166"/>
      <c r="FM143" s="166"/>
      <c r="FN143" s="166"/>
      <c r="FO143" s="166"/>
      <c r="FP143" s="166"/>
      <c r="FQ143" s="166"/>
      <c r="FR143" s="166"/>
      <c r="FS143" s="166"/>
      <c r="FT143" s="166"/>
      <c r="FU143" s="166"/>
      <c r="FV143" s="166"/>
      <c r="FW143" s="166"/>
      <c r="FX143" s="166"/>
      <c r="FY143" s="166"/>
      <c r="FZ143" s="166"/>
      <c r="GA143" s="166"/>
      <c r="GB143" s="166"/>
      <c r="GC143" s="166"/>
      <c r="GD143" s="166"/>
      <c r="GE143" s="166"/>
      <c r="GF143" s="166"/>
      <c r="GG143" s="166"/>
      <c r="GH143" s="166"/>
      <c r="GI143" s="166"/>
      <c r="GJ143" s="166"/>
      <c r="GK143" s="166"/>
      <c r="GL143" s="166"/>
      <c r="GM143" s="166"/>
      <c r="GN143" s="166"/>
      <c r="GO143" s="166"/>
      <c r="GP143" s="166"/>
      <c r="GQ143" s="166"/>
      <c r="GR143" s="166"/>
      <c r="GS143" s="166"/>
      <c r="GT143" s="166"/>
      <c r="GU143" s="166"/>
      <c r="GV143" s="166"/>
      <c r="GW143" s="166"/>
      <c r="GX143" s="166"/>
      <c r="GY143" s="166"/>
      <c r="GZ143" s="166"/>
      <c r="HA143" s="166"/>
      <c r="HB143" s="166"/>
      <c r="HC143" s="166"/>
      <c r="HD143" s="166"/>
      <c r="HE143" s="166"/>
      <c r="HF143" s="166"/>
      <c r="HG143" s="166"/>
      <c r="HH143" s="166"/>
      <c r="HI143" s="166"/>
      <c r="HJ143" s="166"/>
      <c r="HK143" s="166"/>
      <c r="HL143" s="166"/>
      <c r="HM143" s="166"/>
      <c r="HN143" s="166"/>
      <c r="HO143" s="166"/>
      <c r="HP143" s="166"/>
      <c r="HQ143" s="166"/>
      <c r="HR143" s="166"/>
      <c r="HS143" s="166"/>
      <c r="HT143" s="166"/>
      <c r="HU143" s="166"/>
      <c r="HV143" s="166"/>
      <c r="HW143" s="166"/>
      <c r="HX143" s="166"/>
      <c r="HY143" s="166"/>
      <c r="HZ143" s="166"/>
      <c r="IA143" s="166"/>
      <c r="IB143" s="166"/>
      <c r="IC143" s="166"/>
      <c r="ID143" s="166"/>
      <c r="IE143" s="166"/>
      <c r="IF143" s="166"/>
      <c r="IG143" s="166"/>
      <c r="IH143" s="166"/>
      <c r="II143" s="166"/>
      <c r="IJ143" s="166"/>
      <c r="IK143" s="166"/>
      <c r="IL143" s="166"/>
      <c r="IM143" s="166"/>
      <c r="IN143" s="166"/>
      <c r="IO143" s="166"/>
      <c r="IP143" s="166"/>
      <c r="IQ143" s="166"/>
      <c r="IR143" s="166"/>
      <c r="IS143" s="166"/>
      <c r="IT143" s="166"/>
      <c r="IU143" s="166"/>
      <c r="IV143" s="166"/>
    </row>
    <row r="144" spans="1:256" s="220" customFormat="1" ht="30">
      <c r="A144" s="230"/>
      <c r="B144" s="230"/>
      <c r="C144" s="230"/>
      <c r="D144" s="230"/>
      <c r="E144" s="230"/>
      <c r="F144" s="230"/>
      <c r="G144" s="230"/>
      <c r="H144" s="230"/>
      <c r="I144" s="230"/>
      <c r="J144" s="232"/>
      <c r="K144" s="232"/>
      <c r="L144" s="230"/>
      <c r="M144" s="231"/>
      <c r="N144" s="233"/>
      <c r="O144" s="233"/>
      <c r="P144" s="234"/>
      <c r="Q144" s="234"/>
      <c r="R144" s="234"/>
      <c r="S144" s="234"/>
      <c r="T144" s="234"/>
      <c r="U144" s="234"/>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c r="DV144" s="166"/>
      <c r="DW144" s="166"/>
      <c r="DX144" s="166"/>
      <c r="DY144" s="166"/>
      <c r="DZ144" s="166"/>
      <c r="EA144" s="166"/>
      <c r="EB144" s="166"/>
      <c r="EC144" s="166"/>
      <c r="ED144" s="166"/>
      <c r="EE144" s="166"/>
      <c r="EF144" s="166"/>
      <c r="EG144" s="166"/>
      <c r="EH144" s="166"/>
      <c r="EI144" s="166"/>
      <c r="EJ144" s="166"/>
      <c r="EK144" s="166"/>
      <c r="EL144" s="166"/>
      <c r="EM144" s="166"/>
      <c r="EN144" s="166"/>
      <c r="EO144" s="166"/>
      <c r="EP144" s="166"/>
      <c r="EQ144" s="166"/>
      <c r="ER144" s="166"/>
      <c r="ES144" s="166"/>
      <c r="ET144" s="166"/>
      <c r="EU144" s="166"/>
      <c r="EV144" s="166"/>
      <c r="EW144" s="166"/>
      <c r="EX144" s="166"/>
      <c r="EY144" s="166"/>
      <c r="EZ144" s="166"/>
      <c r="FA144" s="166"/>
      <c r="FB144" s="166"/>
      <c r="FC144" s="166"/>
      <c r="FD144" s="166"/>
      <c r="FE144" s="166"/>
      <c r="FF144" s="166"/>
      <c r="FG144" s="166"/>
      <c r="FH144" s="166"/>
      <c r="FI144" s="166"/>
      <c r="FJ144" s="166"/>
      <c r="FK144" s="166"/>
      <c r="FL144" s="166"/>
      <c r="FM144" s="166"/>
      <c r="FN144" s="166"/>
      <c r="FO144" s="166"/>
      <c r="FP144" s="166"/>
      <c r="FQ144" s="166"/>
      <c r="FR144" s="166"/>
      <c r="FS144" s="166"/>
      <c r="FT144" s="166"/>
      <c r="FU144" s="166"/>
      <c r="FV144" s="166"/>
      <c r="FW144" s="166"/>
      <c r="FX144" s="166"/>
      <c r="FY144" s="166"/>
      <c r="FZ144" s="166"/>
      <c r="GA144" s="166"/>
      <c r="GB144" s="166"/>
      <c r="GC144" s="166"/>
      <c r="GD144" s="166"/>
      <c r="GE144" s="166"/>
      <c r="GF144" s="166"/>
      <c r="GG144" s="166"/>
      <c r="GH144" s="166"/>
      <c r="GI144" s="166"/>
      <c r="GJ144" s="166"/>
      <c r="GK144" s="166"/>
      <c r="GL144" s="166"/>
      <c r="GM144" s="166"/>
      <c r="GN144" s="166"/>
      <c r="GO144" s="166"/>
      <c r="GP144" s="166"/>
      <c r="GQ144" s="166"/>
      <c r="GR144" s="166"/>
      <c r="GS144" s="166"/>
      <c r="GT144" s="166"/>
      <c r="GU144" s="166"/>
      <c r="GV144" s="166"/>
      <c r="GW144" s="166"/>
      <c r="GX144" s="166"/>
      <c r="GY144" s="166"/>
      <c r="GZ144" s="166"/>
      <c r="HA144" s="166"/>
      <c r="HB144" s="166"/>
      <c r="HC144" s="166"/>
      <c r="HD144" s="166"/>
      <c r="HE144" s="166"/>
      <c r="HF144" s="166"/>
      <c r="HG144" s="166"/>
      <c r="HH144" s="166"/>
      <c r="HI144" s="166"/>
      <c r="HJ144" s="166"/>
      <c r="HK144" s="166"/>
      <c r="HL144" s="166"/>
      <c r="HM144" s="166"/>
      <c r="HN144" s="166"/>
      <c r="HO144" s="166"/>
      <c r="HP144" s="166"/>
      <c r="HQ144" s="166"/>
      <c r="HR144" s="166"/>
      <c r="HS144" s="166"/>
      <c r="HT144" s="166"/>
      <c r="HU144" s="166"/>
      <c r="HV144" s="166"/>
      <c r="HW144" s="166"/>
      <c r="HX144" s="166"/>
      <c r="HY144" s="166"/>
      <c r="HZ144" s="166"/>
      <c r="IA144" s="166"/>
      <c r="IB144" s="166"/>
      <c r="IC144" s="166"/>
      <c r="ID144" s="166"/>
      <c r="IE144" s="166"/>
      <c r="IF144" s="166"/>
      <c r="IG144" s="166"/>
      <c r="IH144" s="166"/>
      <c r="II144" s="166"/>
      <c r="IJ144" s="166"/>
      <c r="IK144" s="166"/>
      <c r="IL144" s="166"/>
      <c r="IM144" s="166"/>
      <c r="IN144" s="166"/>
      <c r="IO144" s="166"/>
      <c r="IP144" s="166"/>
      <c r="IQ144" s="166"/>
      <c r="IR144" s="166"/>
      <c r="IS144" s="166"/>
      <c r="IT144" s="166"/>
      <c r="IU144" s="166"/>
      <c r="IV144" s="166"/>
    </row>
    <row r="145" spans="1:256" s="220" customFormat="1" ht="30">
      <c r="A145" s="230"/>
      <c r="B145" s="230"/>
      <c r="C145" s="230"/>
      <c r="D145" s="230"/>
      <c r="E145" s="230"/>
      <c r="F145" s="230"/>
      <c r="G145" s="230"/>
      <c r="H145" s="230"/>
      <c r="I145" s="230"/>
      <c r="J145" s="232"/>
      <c r="K145" s="232"/>
      <c r="L145" s="230"/>
      <c r="M145" s="231"/>
      <c r="N145" s="233"/>
      <c r="O145" s="233"/>
      <c r="P145" s="234"/>
      <c r="Q145" s="234"/>
      <c r="R145" s="234"/>
      <c r="S145" s="234"/>
      <c r="T145" s="234"/>
      <c r="U145" s="234"/>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c r="EW145" s="166"/>
      <c r="EX145" s="166"/>
      <c r="EY145" s="166"/>
      <c r="EZ145" s="166"/>
      <c r="FA145" s="166"/>
      <c r="FB145" s="166"/>
      <c r="FC145" s="166"/>
      <c r="FD145" s="166"/>
      <c r="FE145" s="166"/>
      <c r="FF145" s="166"/>
      <c r="FG145" s="166"/>
      <c r="FH145" s="166"/>
      <c r="FI145" s="166"/>
      <c r="FJ145" s="166"/>
      <c r="FK145" s="166"/>
      <c r="FL145" s="166"/>
      <c r="FM145" s="166"/>
      <c r="FN145" s="166"/>
      <c r="FO145" s="166"/>
      <c r="FP145" s="166"/>
      <c r="FQ145" s="166"/>
      <c r="FR145" s="166"/>
      <c r="FS145" s="166"/>
      <c r="FT145" s="166"/>
      <c r="FU145" s="166"/>
      <c r="FV145" s="166"/>
      <c r="FW145" s="166"/>
      <c r="FX145" s="166"/>
      <c r="FY145" s="166"/>
      <c r="FZ145" s="166"/>
      <c r="GA145" s="166"/>
      <c r="GB145" s="166"/>
      <c r="GC145" s="166"/>
      <c r="GD145" s="166"/>
      <c r="GE145" s="166"/>
      <c r="GF145" s="166"/>
      <c r="GG145" s="166"/>
      <c r="GH145" s="166"/>
      <c r="GI145" s="166"/>
      <c r="GJ145" s="166"/>
      <c r="GK145" s="166"/>
      <c r="GL145" s="166"/>
      <c r="GM145" s="166"/>
      <c r="GN145" s="166"/>
      <c r="GO145" s="166"/>
      <c r="GP145" s="166"/>
      <c r="GQ145" s="166"/>
      <c r="GR145" s="166"/>
      <c r="GS145" s="166"/>
      <c r="GT145" s="166"/>
      <c r="GU145" s="166"/>
      <c r="GV145" s="166"/>
      <c r="GW145" s="166"/>
      <c r="GX145" s="166"/>
      <c r="GY145" s="166"/>
      <c r="GZ145" s="166"/>
      <c r="HA145" s="166"/>
      <c r="HB145" s="166"/>
      <c r="HC145" s="166"/>
      <c r="HD145" s="166"/>
      <c r="HE145" s="166"/>
      <c r="HF145" s="166"/>
      <c r="HG145" s="166"/>
      <c r="HH145" s="166"/>
      <c r="HI145" s="166"/>
      <c r="HJ145" s="166"/>
      <c r="HK145" s="166"/>
      <c r="HL145" s="166"/>
      <c r="HM145" s="166"/>
      <c r="HN145" s="166"/>
      <c r="HO145" s="166"/>
      <c r="HP145" s="166"/>
      <c r="HQ145" s="166"/>
      <c r="HR145" s="166"/>
      <c r="HS145" s="166"/>
      <c r="HT145" s="166"/>
      <c r="HU145" s="166"/>
      <c r="HV145" s="166"/>
      <c r="HW145" s="166"/>
      <c r="HX145" s="166"/>
      <c r="HY145" s="166"/>
      <c r="HZ145" s="166"/>
      <c r="IA145" s="166"/>
      <c r="IB145" s="166"/>
      <c r="IC145" s="166"/>
      <c r="ID145" s="166"/>
      <c r="IE145" s="166"/>
      <c r="IF145" s="166"/>
      <c r="IG145" s="166"/>
      <c r="IH145" s="166"/>
      <c r="II145" s="166"/>
      <c r="IJ145" s="166"/>
      <c r="IK145" s="166"/>
      <c r="IL145" s="166"/>
      <c r="IM145" s="166"/>
      <c r="IN145" s="166"/>
      <c r="IO145" s="166"/>
      <c r="IP145" s="166"/>
      <c r="IQ145" s="166"/>
      <c r="IR145" s="166"/>
      <c r="IS145" s="166"/>
      <c r="IT145" s="166"/>
      <c r="IU145" s="166"/>
      <c r="IV145" s="166"/>
    </row>
    <row r="146" spans="1:256" s="220" customFormat="1" ht="30">
      <c r="A146" s="230"/>
      <c r="B146" s="230"/>
      <c r="C146" s="230"/>
      <c r="D146" s="230"/>
      <c r="E146" s="230"/>
      <c r="F146" s="230"/>
      <c r="G146" s="230"/>
      <c r="H146" s="230"/>
      <c r="I146" s="230"/>
      <c r="J146" s="232"/>
      <c r="K146" s="232"/>
      <c r="L146" s="230"/>
      <c r="M146" s="231"/>
      <c r="N146" s="233"/>
      <c r="O146" s="233"/>
      <c r="P146" s="234"/>
      <c r="Q146" s="234"/>
      <c r="R146" s="234"/>
      <c r="S146" s="234"/>
      <c r="T146" s="234"/>
      <c r="U146" s="234"/>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c r="EW146" s="166"/>
      <c r="EX146" s="166"/>
      <c r="EY146" s="166"/>
      <c r="EZ146" s="166"/>
      <c r="FA146" s="166"/>
      <c r="FB146" s="166"/>
      <c r="FC146" s="166"/>
      <c r="FD146" s="166"/>
      <c r="FE146" s="166"/>
      <c r="FF146" s="166"/>
      <c r="FG146" s="166"/>
      <c r="FH146" s="166"/>
      <c r="FI146" s="166"/>
      <c r="FJ146" s="166"/>
      <c r="FK146" s="166"/>
      <c r="FL146" s="166"/>
      <c r="FM146" s="166"/>
      <c r="FN146" s="166"/>
      <c r="FO146" s="166"/>
      <c r="FP146" s="166"/>
      <c r="FQ146" s="166"/>
      <c r="FR146" s="166"/>
      <c r="FS146" s="166"/>
      <c r="FT146" s="166"/>
      <c r="FU146" s="166"/>
      <c r="FV146" s="166"/>
      <c r="FW146" s="166"/>
      <c r="FX146" s="166"/>
      <c r="FY146" s="166"/>
      <c r="FZ146" s="166"/>
      <c r="GA146" s="166"/>
      <c r="GB146" s="166"/>
      <c r="GC146" s="166"/>
      <c r="GD146" s="166"/>
      <c r="GE146" s="166"/>
      <c r="GF146" s="166"/>
      <c r="GG146" s="166"/>
      <c r="GH146" s="166"/>
      <c r="GI146" s="166"/>
      <c r="GJ146" s="166"/>
      <c r="GK146" s="166"/>
      <c r="GL146" s="166"/>
      <c r="GM146" s="166"/>
      <c r="GN146" s="166"/>
      <c r="GO146" s="166"/>
      <c r="GP146" s="166"/>
      <c r="GQ146" s="166"/>
      <c r="GR146" s="166"/>
      <c r="GS146" s="166"/>
      <c r="GT146" s="166"/>
      <c r="GU146" s="166"/>
      <c r="GV146" s="166"/>
      <c r="GW146" s="166"/>
      <c r="GX146" s="166"/>
      <c r="GY146" s="166"/>
      <c r="GZ146" s="166"/>
      <c r="HA146" s="166"/>
      <c r="HB146" s="166"/>
      <c r="HC146" s="166"/>
      <c r="HD146" s="166"/>
      <c r="HE146" s="166"/>
      <c r="HF146" s="166"/>
      <c r="HG146" s="166"/>
      <c r="HH146" s="166"/>
      <c r="HI146" s="166"/>
      <c r="HJ146" s="166"/>
      <c r="HK146" s="166"/>
      <c r="HL146" s="166"/>
      <c r="HM146" s="166"/>
      <c r="HN146" s="166"/>
      <c r="HO146" s="166"/>
      <c r="HP146" s="166"/>
      <c r="HQ146" s="166"/>
      <c r="HR146" s="166"/>
      <c r="HS146" s="166"/>
      <c r="HT146" s="166"/>
      <c r="HU146" s="166"/>
      <c r="HV146" s="166"/>
      <c r="HW146" s="166"/>
      <c r="HX146" s="166"/>
      <c r="HY146" s="166"/>
      <c r="HZ146" s="166"/>
      <c r="IA146" s="166"/>
      <c r="IB146" s="166"/>
      <c r="IC146" s="166"/>
      <c r="ID146" s="166"/>
      <c r="IE146" s="166"/>
      <c r="IF146" s="166"/>
      <c r="IG146" s="166"/>
      <c r="IH146" s="166"/>
      <c r="II146" s="166"/>
      <c r="IJ146" s="166"/>
      <c r="IK146" s="166"/>
      <c r="IL146" s="166"/>
      <c r="IM146" s="166"/>
      <c r="IN146" s="166"/>
      <c r="IO146" s="166"/>
      <c r="IP146" s="166"/>
      <c r="IQ146" s="166"/>
      <c r="IR146" s="166"/>
      <c r="IS146" s="166"/>
      <c r="IT146" s="166"/>
      <c r="IU146" s="166"/>
      <c r="IV146" s="166"/>
    </row>
    <row r="147" spans="1:256" s="220" customFormat="1" ht="30">
      <c r="A147" s="230"/>
      <c r="B147" s="230"/>
      <c r="C147" s="230"/>
      <c r="D147" s="230"/>
      <c r="E147" s="230"/>
      <c r="F147" s="230"/>
      <c r="G147" s="230"/>
      <c r="H147" s="230"/>
      <c r="I147" s="230"/>
      <c r="J147" s="232"/>
      <c r="K147" s="232"/>
      <c r="L147" s="230"/>
      <c r="M147" s="231"/>
      <c r="N147" s="233"/>
      <c r="O147" s="233"/>
      <c r="P147" s="234"/>
      <c r="Q147" s="234"/>
      <c r="R147" s="234"/>
      <c r="S147" s="234"/>
      <c r="T147" s="234"/>
      <c r="U147" s="234"/>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c r="EW147" s="166"/>
      <c r="EX147" s="166"/>
      <c r="EY147" s="166"/>
      <c r="EZ147" s="166"/>
      <c r="FA147" s="166"/>
      <c r="FB147" s="166"/>
      <c r="FC147" s="166"/>
      <c r="FD147" s="166"/>
      <c r="FE147" s="166"/>
      <c r="FF147" s="166"/>
      <c r="FG147" s="166"/>
      <c r="FH147" s="166"/>
      <c r="FI147" s="166"/>
      <c r="FJ147" s="166"/>
      <c r="FK147" s="166"/>
      <c r="FL147" s="166"/>
      <c r="FM147" s="166"/>
      <c r="FN147" s="166"/>
      <c r="FO147" s="166"/>
      <c r="FP147" s="166"/>
      <c r="FQ147" s="166"/>
      <c r="FR147" s="166"/>
      <c r="FS147" s="166"/>
      <c r="FT147" s="166"/>
      <c r="FU147" s="166"/>
      <c r="FV147" s="166"/>
      <c r="FW147" s="166"/>
      <c r="FX147" s="166"/>
      <c r="FY147" s="166"/>
      <c r="FZ147" s="166"/>
      <c r="GA147" s="166"/>
      <c r="GB147" s="166"/>
      <c r="GC147" s="166"/>
      <c r="GD147" s="166"/>
      <c r="GE147" s="166"/>
      <c r="GF147" s="166"/>
      <c r="GG147" s="166"/>
      <c r="GH147" s="166"/>
      <c r="GI147" s="166"/>
      <c r="GJ147" s="166"/>
      <c r="GK147" s="166"/>
      <c r="GL147" s="166"/>
      <c r="GM147" s="166"/>
      <c r="GN147" s="166"/>
      <c r="GO147" s="166"/>
      <c r="GP147" s="166"/>
      <c r="GQ147" s="166"/>
      <c r="GR147" s="166"/>
      <c r="GS147" s="166"/>
      <c r="GT147" s="166"/>
      <c r="GU147" s="166"/>
      <c r="GV147" s="166"/>
      <c r="GW147" s="166"/>
      <c r="GX147" s="166"/>
      <c r="GY147" s="166"/>
      <c r="GZ147" s="166"/>
      <c r="HA147" s="166"/>
      <c r="HB147" s="166"/>
      <c r="HC147" s="166"/>
      <c r="HD147" s="166"/>
      <c r="HE147" s="166"/>
      <c r="HF147" s="166"/>
      <c r="HG147" s="166"/>
      <c r="HH147" s="166"/>
      <c r="HI147" s="166"/>
      <c r="HJ147" s="166"/>
      <c r="HK147" s="166"/>
      <c r="HL147" s="166"/>
      <c r="HM147" s="166"/>
      <c r="HN147" s="166"/>
      <c r="HO147" s="166"/>
      <c r="HP147" s="166"/>
      <c r="HQ147" s="166"/>
      <c r="HR147" s="166"/>
      <c r="HS147" s="166"/>
      <c r="HT147" s="166"/>
      <c r="HU147" s="166"/>
      <c r="HV147" s="166"/>
      <c r="HW147" s="166"/>
      <c r="HX147" s="166"/>
      <c r="HY147" s="166"/>
      <c r="HZ147" s="166"/>
      <c r="IA147" s="166"/>
      <c r="IB147" s="166"/>
      <c r="IC147" s="166"/>
      <c r="ID147" s="166"/>
      <c r="IE147" s="166"/>
      <c r="IF147" s="166"/>
      <c r="IG147" s="166"/>
      <c r="IH147" s="166"/>
      <c r="II147" s="166"/>
      <c r="IJ147" s="166"/>
      <c r="IK147" s="166"/>
      <c r="IL147" s="166"/>
      <c r="IM147" s="166"/>
      <c r="IN147" s="166"/>
      <c r="IO147" s="166"/>
      <c r="IP147" s="166"/>
      <c r="IQ147" s="166"/>
      <c r="IR147" s="166"/>
      <c r="IS147" s="166"/>
      <c r="IT147" s="166"/>
      <c r="IU147" s="166"/>
      <c r="IV147" s="166"/>
    </row>
    <row r="148" spans="1:256" s="220" customFormat="1" ht="30">
      <c r="A148" s="230"/>
      <c r="B148" s="230"/>
      <c r="C148" s="230"/>
      <c r="D148" s="230"/>
      <c r="E148" s="230"/>
      <c r="F148" s="230"/>
      <c r="G148" s="230"/>
      <c r="H148" s="230"/>
      <c r="I148" s="230"/>
      <c r="J148" s="232"/>
      <c r="K148" s="232"/>
      <c r="L148" s="230"/>
      <c r="M148" s="231"/>
      <c r="N148" s="233"/>
      <c r="O148" s="233"/>
      <c r="P148" s="234"/>
      <c r="Q148" s="234"/>
      <c r="R148" s="234"/>
      <c r="S148" s="234"/>
      <c r="T148" s="234"/>
      <c r="U148" s="234"/>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c r="EW148" s="166"/>
      <c r="EX148" s="166"/>
      <c r="EY148" s="166"/>
      <c r="EZ148" s="166"/>
      <c r="FA148" s="166"/>
      <c r="FB148" s="166"/>
      <c r="FC148" s="166"/>
      <c r="FD148" s="166"/>
      <c r="FE148" s="166"/>
      <c r="FF148" s="166"/>
      <c r="FG148" s="166"/>
      <c r="FH148" s="166"/>
      <c r="FI148" s="166"/>
      <c r="FJ148" s="166"/>
      <c r="FK148" s="166"/>
      <c r="FL148" s="166"/>
      <c r="FM148" s="166"/>
      <c r="FN148" s="166"/>
      <c r="FO148" s="166"/>
      <c r="FP148" s="166"/>
      <c r="FQ148" s="166"/>
      <c r="FR148" s="166"/>
      <c r="FS148" s="166"/>
      <c r="FT148" s="166"/>
      <c r="FU148" s="166"/>
      <c r="FV148" s="166"/>
      <c r="FW148" s="166"/>
      <c r="FX148" s="166"/>
      <c r="FY148" s="166"/>
      <c r="FZ148" s="166"/>
      <c r="GA148" s="166"/>
      <c r="GB148" s="166"/>
      <c r="GC148" s="166"/>
      <c r="GD148" s="166"/>
      <c r="GE148" s="166"/>
      <c r="GF148" s="166"/>
      <c r="GG148" s="166"/>
      <c r="GH148" s="166"/>
      <c r="GI148" s="166"/>
      <c r="GJ148" s="166"/>
      <c r="GK148" s="166"/>
      <c r="GL148" s="166"/>
      <c r="GM148" s="166"/>
      <c r="GN148" s="166"/>
      <c r="GO148" s="166"/>
      <c r="GP148" s="166"/>
      <c r="GQ148" s="166"/>
      <c r="GR148" s="166"/>
      <c r="GS148" s="166"/>
      <c r="GT148" s="166"/>
      <c r="GU148" s="166"/>
      <c r="GV148" s="166"/>
      <c r="GW148" s="166"/>
      <c r="GX148" s="166"/>
      <c r="GY148" s="166"/>
      <c r="GZ148" s="166"/>
      <c r="HA148" s="166"/>
      <c r="HB148" s="166"/>
      <c r="HC148" s="166"/>
      <c r="HD148" s="166"/>
      <c r="HE148" s="166"/>
      <c r="HF148" s="166"/>
      <c r="HG148" s="166"/>
      <c r="HH148" s="166"/>
      <c r="HI148" s="166"/>
      <c r="HJ148" s="166"/>
      <c r="HK148" s="166"/>
      <c r="HL148" s="166"/>
      <c r="HM148" s="166"/>
      <c r="HN148" s="166"/>
      <c r="HO148" s="166"/>
      <c r="HP148" s="166"/>
      <c r="HQ148" s="166"/>
      <c r="HR148" s="166"/>
      <c r="HS148" s="166"/>
      <c r="HT148" s="166"/>
      <c r="HU148" s="166"/>
      <c r="HV148" s="166"/>
      <c r="HW148" s="166"/>
      <c r="HX148" s="166"/>
      <c r="HY148" s="166"/>
      <c r="HZ148" s="166"/>
      <c r="IA148" s="166"/>
      <c r="IB148" s="166"/>
      <c r="IC148" s="166"/>
      <c r="ID148" s="166"/>
      <c r="IE148" s="166"/>
      <c r="IF148" s="166"/>
      <c r="IG148" s="166"/>
      <c r="IH148" s="166"/>
      <c r="II148" s="166"/>
      <c r="IJ148" s="166"/>
      <c r="IK148" s="166"/>
      <c r="IL148" s="166"/>
      <c r="IM148" s="166"/>
      <c r="IN148" s="166"/>
      <c r="IO148" s="166"/>
      <c r="IP148" s="166"/>
      <c r="IQ148" s="166"/>
      <c r="IR148" s="166"/>
      <c r="IS148" s="166"/>
      <c r="IT148" s="166"/>
      <c r="IU148" s="166"/>
      <c r="IV148" s="166"/>
    </row>
    <row r="149" spans="1:256" s="220" customFormat="1" ht="30">
      <c r="A149" s="230"/>
      <c r="B149" s="230"/>
      <c r="C149" s="230"/>
      <c r="D149" s="230"/>
      <c r="E149" s="230"/>
      <c r="F149" s="230"/>
      <c r="G149" s="230"/>
      <c r="H149" s="230"/>
      <c r="I149" s="230"/>
      <c r="J149" s="232"/>
      <c r="K149" s="232"/>
      <c r="L149" s="230"/>
      <c r="M149" s="231"/>
      <c r="N149" s="233"/>
      <c r="O149" s="233"/>
      <c r="P149" s="234"/>
      <c r="Q149" s="234"/>
      <c r="R149" s="234"/>
      <c r="S149" s="234"/>
      <c r="T149" s="234"/>
      <c r="U149" s="234"/>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66"/>
      <c r="FV149" s="166"/>
      <c r="FW149" s="166"/>
      <c r="FX149" s="166"/>
      <c r="FY149" s="166"/>
      <c r="FZ149" s="166"/>
      <c r="GA149" s="166"/>
      <c r="GB149" s="166"/>
      <c r="GC149" s="166"/>
      <c r="GD149" s="166"/>
      <c r="GE149" s="166"/>
      <c r="GF149" s="166"/>
      <c r="GG149" s="166"/>
      <c r="GH149" s="166"/>
      <c r="GI149" s="166"/>
      <c r="GJ149" s="166"/>
      <c r="GK149" s="166"/>
      <c r="GL149" s="166"/>
      <c r="GM149" s="166"/>
      <c r="GN149" s="166"/>
      <c r="GO149" s="166"/>
      <c r="GP149" s="166"/>
      <c r="GQ149" s="166"/>
      <c r="GR149" s="166"/>
      <c r="GS149" s="166"/>
      <c r="GT149" s="166"/>
      <c r="GU149" s="166"/>
      <c r="GV149" s="166"/>
      <c r="GW149" s="166"/>
      <c r="GX149" s="166"/>
      <c r="GY149" s="166"/>
      <c r="GZ149" s="166"/>
      <c r="HA149" s="166"/>
      <c r="HB149" s="166"/>
      <c r="HC149" s="166"/>
      <c r="HD149" s="166"/>
      <c r="HE149" s="166"/>
      <c r="HF149" s="166"/>
      <c r="HG149" s="166"/>
      <c r="HH149" s="166"/>
      <c r="HI149" s="166"/>
      <c r="HJ149" s="166"/>
      <c r="HK149" s="166"/>
      <c r="HL149" s="166"/>
      <c r="HM149" s="166"/>
      <c r="HN149" s="166"/>
      <c r="HO149" s="166"/>
      <c r="HP149" s="166"/>
      <c r="HQ149" s="166"/>
      <c r="HR149" s="166"/>
      <c r="HS149" s="166"/>
      <c r="HT149" s="166"/>
      <c r="HU149" s="166"/>
      <c r="HV149" s="166"/>
      <c r="HW149" s="166"/>
      <c r="HX149" s="166"/>
      <c r="HY149" s="166"/>
      <c r="HZ149" s="166"/>
      <c r="IA149" s="166"/>
      <c r="IB149" s="166"/>
      <c r="IC149" s="166"/>
      <c r="ID149" s="166"/>
      <c r="IE149" s="166"/>
      <c r="IF149" s="166"/>
      <c r="IG149" s="166"/>
      <c r="IH149" s="166"/>
      <c r="II149" s="166"/>
      <c r="IJ149" s="166"/>
      <c r="IK149" s="166"/>
      <c r="IL149" s="166"/>
      <c r="IM149" s="166"/>
      <c r="IN149" s="166"/>
      <c r="IO149" s="166"/>
      <c r="IP149" s="166"/>
      <c r="IQ149" s="166"/>
      <c r="IR149" s="166"/>
      <c r="IS149" s="166"/>
      <c r="IT149" s="166"/>
      <c r="IU149" s="166"/>
      <c r="IV149" s="166"/>
    </row>
    <row r="150" spans="1:256" s="220" customFormat="1" ht="30">
      <c r="A150" s="230"/>
      <c r="B150" s="230"/>
      <c r="C150" s="230"/>
      <c r="D150" s="230"/>
      <c r="E150" s="230"/>
      <c r="F150" s="230"/>
      <c r="G150" s="230"/>
      <c r="H150" s="230"/>
      <c r="I150" s="230"/>
      <c r="J150" s="232"/>
      <c r="K150" s="232"/>
      <c r="L150" s="230"/>
      <c r="M150" s="231"/>
      <c r="N150" s="233"/>
      <c r="O150" s="233"/>
      <c r="P150" s="234"/>
      <c r="Q150" s="234"/>
      <c r="R150" s="234"/>
      <c r="S150" s="234"/>
      <c r="T150" s="234"/>
      <c r="U150" s="234"/>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c r="EW150" s="166"/>
      <c r="EX150" s="166"/>
      <c r="EY150" s="166"/>
      <c r="EZ150" s="166"/>
      <c r="FA150" s="166"/>
      <c r="FB150" s="166"/>
      <c r="FC150" s="166"/>
      <c r="FD150" s="166"/>
      <c r="FE150" s="166"/>
      <c r="FF150" s="166"/>
      <c r="FG150" s="166"/>
      <c r="FH150" s="166"/>
      <c r="FI150" s="166"/>
      <c r="FJ150" s="166"/>
      <c r="FK150" s="166"/>
      <c r="FL150" s="166"/>
      <c r="FM150" s="166"/>
      <c r="FN150" s="166"/>
      <c r="FO150" s="166"/>
      <c r="FP150" s="166"/>
      <c r="FQ150" s="166"/>
      <c r="FR150" s="166"/>
      <c r="FS150" s="166"/>
      <c r="FT150" s="166"/>
      <c r="FU150" s="166"/>
      <c r="FV150" s="166"/>
      <c r="FW150" s="166"/>
      <c r="FX150" s="166"/>
      <c r="FY150" s="166"/>
      <c r="FZ150" s="166"/>
      <c r="GA150" s="166"/>
      <c r="GB150" s="166"/>
      <c r="GC150" s="166"/>
      <c r="GD150" s="166"/>
      <c r="GE150" s="166"/>
      <c r="GF150" s="166"/>
      <c r="GG150" s="166"/>
      <c r="GH150" s="166"/>
      <c r="GI150" s="166"/>
      <c r="GJ150" s="166"/>
      <c r="GK150" s="166"/>
      <c r="GL150" s="166"/>
      <c r="GM150" s="166"/>
      <c r="GN150" s="166"/>
      <c r="GO150" s="166"/>
      <c r="GP150" s="166"/>
      <c r="GQ150" s="166"/>
      <c r="GR150" s="166"/>
      <c r="GS150" s="166"/>
      <c r="GT150" s="166"/>
      <c r="GU150" s="166"/>
      <c r="GV150" s="166"/>
      <c r="GW150" s="166"/>
      <c r="GX150" s="166"/>
      <c r="GY150" s="166"/>
      <c r="GZ150" s="166"/>
      <c r="HA150" s="166"/>
      <c r="HB150" s="166"/>
      <c r="HC150" s="166"/>
      <c r="HD150" s="166"/>
      <c r="HE150" s="166"/>
      <c r="HF150" s="166"/>
      <c r="HG150" s="166"/>
      <c r="HH150" s="166"/>
      <c r="HI150" s="166"/>
      <c r="HJ150" s="166"/>
      <c r="HK150" s="166"/>
      <c r="HL150" s="166"/>
      <c r="HM150" s="166"/>
      <c r="HN150" s="166"/>
      <c r="HO150" s="166"/>
      <c r="HP150" s="166"/>
      <c r="HQ150" s="166"/>
      <c r="HR150" s="166"/>
      <c r="HS150" s="166"/>
      <c r="HT150" s="166"/>
      <c r="HU150" s="166"/>
      <c r="HV150" s="166"/>
      <c r="HW150" s="166"/>
      <c r="HX150" s="166"/>
      <c r="HY150" s="166"/>
      <c r="HZ150" s="166"/>
      <c r="IA150" s="166"/>
      <c r="IB150" s="166"/>
      <c r="IC150" s="166"/>
      <c r="ID150" s="166"/>
      <c r="IE150" s="166"/>
      <c r="IF150" s="166"/>
      <c r="IG150" s="166"/>
      <c r="IH150" s="166"/>
      <c r="II150" s="166"/>
      <c r="IJ150" s="166"/>
      <c r="IK150" s="166"/>
      <c r="IL150" s="166"/>
      <c r="IM150" s="166"/>
      <c r="IN150" s="166"/>
      <c r="IO150" s="166"/>
      <c r="IP150" s="166"/>
      <c r="IQ150" s="166"/>
      <c r="IR150" s="166"/>
      <c r="IS150" s="166"/>
      <c r="IT150" s="166"/>
      <c r="IU150" s="166"/>
      <c r="IV150" s="166"/>
    </row>
    <row r="151" spans="1:256" s="220" customFormat="1" ht="30">
      <c r="A151" s="230"/>
      <c r="B151" s="230"/>
      <c r="C151" s="230"/>
      <c r="D151" s="230"/>
      <c r="E151" s="230"/>
      <c r="F151" s="230"/>
      <c r="G151" s="230"/>
      <c r="H151" s="230"/>
      <c r="I151" s="230"/>
      <c r="J151" s="232"/>
      <c r="K151" s="232"/>
      <c r="L151" s="230"/>
      <c r="M151" s="231"/>
      <c r="N151" s="233"/>
      <c r="O151" s="233"/>
      <c r="P151" s="234"/>
      <c r="Q151" s="234"/>
      <c r="R151" s="234"/>
      <c r="S151" s="234"/>
      <c r="T151" s="234"/>
      <c r="U151" s="234"/>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c r="EW151" s="166"/>
      <c r="EX151" s="166"/>
      <c r="EY151" s="166"/>
      <c r="EZ151" s="166"/>
      <c r="FA151" s="166"/>
      <c r="FB151" s="166"/>
      <c r="FC151" s="166"/>
      <c r="FD151" s="166"/>
      <c r="FE151" s="166"/>
      <c r="FF151" s="166"/>
      <c r="FG151" s="166"/>
      <c r="FH151" s="166"/>
      <c r="FI151" s="166"/>
      <c r="FJ151" s="166"/>
      <c r="FK151" s="166"/>
      <c r="FL151" s="166"/>
      <c r="FM151" s="166"/>
      <c r="FN151" s="166"/>
      <c r="FO151" s="166"/>
      <c r="FP151" s="166"/>
      <c r="FQ151" s="166"/>
      <c r="FR151" s="166"/>
      <c r="FS151" s="166"/>
      <c r="FT151" s="166"/>
      <c r="FU151" s="166"/>
      <c r="FV151" s="166"/>
      <c r="FW151" s="166"/>
      <c r="FX151" s="166"/>
      <c r="FY151" s="166"/>
      <c r="FZ151" s="166"/>
      <c r="GA151" s="166"/>
      <c r="GB151" s="166"/>
      <c r="GC151" s="166"/>
      <c r="GD151" s="166"/>
      <c r="GE151" s="166"/>
      <c r="GF151" s="166"/>
      <c r="GG151" s="166"/>
      <c r="GH151" s="166"/>
      <c r="GI151" s="166"/>
      <c r="GJ151" s="166"/>
      <c r="GK151" s="166"/>
      <c r="GL151" s="166"/>
      <c r="GM151" s="166"/>
      <c r="GN151" s="166"/>
      <c r="GO151" s="166"/>
      <c r="GP151" s="166"/>
      <c r="GQ151" s="166"/>
      <c r="GR151" s="166"/>
      <c r="GS151" s="166"/>
      <c r="GT151" s="166"/>
      <c r="GU151" s="166"/>
      <c r="GV151" s="166"/>
      <c r="GW151" s="166"/>
      <c r="GX151" s="166"/>
      <c r="GY151" s="166"/>
      <c r="GZ151" s="166"/>
      <c r="HA151" s="166"/>
      <c r="HB151" s="166"/>
      <c r="HC151" s="166"/>
      <c r="HD151" s="166"/>
      <c r="HE151" s="166"/>
      <c r="HF151" s="166"/>
      <c r="HG151" s="166"/>
      <c r="HH151" s="166"/>
      <c r="HI151" s="166"/>
      <c r="HJ151" s="166"/>
      <c r="HK151" s="166"/>
      <c r="HL151" s="166"/>
      <c r="HM151" s="166"/>
      <c r="HN151" s="166"/>
      <c r="HO151" s="166"/>
      <c r="HP151" s="166"/>
      <c r="HQ151" s="166"/>
      <c r="HR151" s="166"/>
      <c r="HS151" s="166"/>
      <c r="HT151" s="166"/>
      <c r="HU151" s="166"/>
      <c r="HV151" s="166"/>
      <c r="HW151" s="166"/>
      <c r="HX151" s="166"/>
      <c r="HY151" s="166"/>
      <c r="HZ151" s="166"/>
      <c r="IA151" s="166"/>
      <c r="IB151" s="166"/>
      <c r="IC151" s="166"/>
      <c r="ID151" s="166"/>
      <c r="IE151" s="166"/>
      <c r="IF151" s="166"/>
      <c r="IG151" s="166"/>
      <c r="IH151" s="166"/>
      <c r="II151" s="166"/>
      <c r="IJ151" s="166"/>
      <c r="IK151" s="166"/>
      <c r="IL151" s="166"/>
      <c r="IM151" s="166"/>
      <c r="IN151" s="166"/>
      <c r="IO151" s="166"/>
      <c r="IP151" s="166"/>
      <c r="IQ151" s="166"/>
      <c r="IR151" s="166"/>
      <c r="IS151" s="166"/>
      <c r="IT151" s="166"/>
      <c r="IU151" s="166"/>
      <c r="IV151" s="166"/>
    </row>
    <row r="152" spans="1:256" s="220" customFormat="1" ht="30">
      <c r="A152" s="230"/>
      <c r="B152" s="230"/>
      <c r="C152" s="230"/>
      <c r="D152" s="230"/>
      <c r="E152" s="230"/>
      <c r="F152" s="230"/>
      <c r="G152" s="230"/>
      <c r="H152" s="230"/>
      <c r="I152" s="230"/>
      <c r="J152" s="232"/>
      <c r="K152" s="232"/>
      <c r="L152" s="230"/>
      <c r="M152" s="231"/>
      <c r="N152" s="233"/>
      <c r="O152" s="233"/>
      <c r="P152" s="234"/>
      <c r="Q152" s="234"/>
      <c r="R152" s="234"/>
      <c r="S152" s="234"/>
      <c r="T152" s="234"/>
      <c r="U152" s="234"/>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c r="EW152" s="166"/>
      <c r="EX152" s="166"/>
      <c r="EY152" s="166"/>
      <c r="EZ152" s="166"/>
      <c r="FA152" s="166"/>
      <c r="FB152" s="166"/>
      <c r="FC152" s="166"/>
      <c r="FD152" s="166"/>
      <c r="FE152" s="166"/>
      <c r="FF152" s="166"/>
      <c r="FG152" s="166"/>
      <c r="FH152" s="166"/>
      <c r="FI152" s="166"/>
      <c r="FJ152" s="166"/>
      <c r="FK152" s="166"/>
      <c r="FL152" s="166"/>
      <c r="FM152" s="166"/>
      <c r="FN152" s="166"/>
      <c r="FO152" s="166"/>
      <c r="FP152" s="166"/>
      <c r="FQ152" s="166"/>
      <c r="FR152" s="166"/>
      <c r="FS152" s="166"/>
      <c r="FT152" s="166"/>
      <c r="FU152" s="166"/>
      <c r="FV152" s="166"/>
      <c r="FW152" s="166"/>
      <c r="FX152" s="166"/>
      <c r="FY152" s="166"/>
      <c r="FZ152" s="166"/>
      <c r="GA152" s="166"/>
      <c r="GB152" s="166"/>
      <c r="GC152" s="166"/>
      <c r="GD152" s="166"/>
      <c r="GE152" s="166"/>
      <c r="GF152" s="166"/>
      <c r="GG152" s="166"/>
      <c r="GH152" s="166"/>
      <c r="GI152" s="166"/>
      <c r="GJ152" s="166"/>
      <c r="GK152" s="166"/>
      <c r="GL152" s="166"/>
      <c r="GM152" s="166"/>
      <c r="GN152" s="166"/>
      <c r="GO152" s="166"/>
      <c r="GP152" s="166"/>
      <c r="GQ152" s="166"/>
      <c r="GR152" s="166"/>
      <c r="GS152" s="166"/>
      <c r="GT152" s="166"/>
      <c r="GU152" s="166"/>
      <c r="GV152" s="166"/>
      <c r="GW152" s="166"/>
      <c r="GX152" s="166"/>
      <c r="GY152" s="166"/>
      <c r="GZ152" s="166"/>
      <c r="HA152" s="166"/>
      <c r="HB152" s="166"/>
      <c r="HC152" s="166"/>
      <c r="HD152" s="166"/>
      <c r="HE152" s="166"/>
      <c r="HF152" s="166"/>
      <c r="HG152" s="166"/>
      <c r="HH152" s="166"/>
      <c r="HI152" s="166"/>
      <c r="HJ152" s="166"/>
      <c r="HK152" s="166"/>
      <c r="HL152" s="166"/>
      <c r="HM152" s="166"/>
      <c r="HN152" s="166"/>
      <c r="HO152" s="166"/>
      <c r="HP152" s="166"/>
      <c r="HQ152" s="166"/>
      <c r="HR152" s="166"/>
      <c r="HS152" s="166"/>
      <c r="HT152" s="166"/>
      <c r="HU152" s="166"/>
      <c r="HV152" s="166"/>
      <c r="HW152" s="166"/>
      <c r="HX152" s="166"/>
      <c r="HY152" s="166"/>
      <c r="HZ152" s="166"/>
      <c r="IA152" s="166"/>
      <c r="IB152" s="166"/>
      <c r="IC152" s="166"/>
      <c r="ID152" s="166"/>
      <c r="IE152" s="166"/>
      <c r="IF152" s="166"/>
      <c r="IG152" s="166"/>
      <c r="IH152" s="166"/>
      <c r="II152" s="166"/>
      <c r="IJ152" s="166"/>
      <c r="IK152" s="166"/>
      <c r="IL152" s="166"/>
      <c r="IM152" s="166"/>
      <c r="IN152" s="166"/>
      <c r="IO152" s="166"/>
      <c r="IP152" s="166"/>
      <c r="IQ152" s="166"/>
      <c r="IR152" s="166"/>
      <c r="IS152" s="166"/>
      <c r="IT152" s="166"/>
      <c r="IU152" s="166"/>
      <c r="IV152" s="166"/>
    </row>
    <row r="153" spans="1:256" s="220" customFormat="1" ht="30">
      <c r="A153" s="230"/>
      <c r="B153" s="230"/>
      <c r="C153" s="230"/>
      <c r="D153" s="230"/>
      <c r="E153" s="230"/>
      <c r="F153" s="230"/>
      <c r="G153" s="230"/>
      <c r="H153" s="230"/>
      <c r="I153" s="230"/>
      <c r="J153" s="232"/>
      <c r="K153" s="232"/>
      <c r="L153" s="230"/>
      <c r="M153" s="231"/>
      <c r="N153" s="233"/>
      <c r="O153" s="233"/>
      <c r="P153" s="234"/>
      <c r="Q153" s="234"/>
      <c r="R153" s="234"/>
      <c r="S153" s="234"/>
      <c r="T153" s="234"/>
      <c r="U153" s="234"/>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c r="EW153" s="166"/>
      <c r="EX153" s="166"/>
      <c r="EY153" s="166"/>
      <c r="EZ153" s="166"/>
      <c r="FA153" s="166"/>
      <c r="FB153" s="166"/>
      <c r="FC153" s="166"/>
      <c r="FD153" s="166"/>
      <c r="FE153" s="166"/>
      <c r="FF153" s="166"/>
      <c r="FG153" s="166"/>
      <c r="FH153" s="166"/>
      <c r="FI153" s="166"/>
      <c r="FJ153" s="166"/>
      <c r="FK153" s="166"/>
      <c r="FL153" s="166"/>
      <c r="FM153" s="166"/>
      <c r="FN153" s="166"/>
      <c r="FO153" s="166"/>
      <c r="FP153" s="166"/>
      <c r="FQ153" s="166"/>
      <c r="FR153" s="166"/>
      <c r="FS153" s="166"/>
      <c r="FT153" s="166"/>
      <c r="FU153" s="166"/>
      <c r="FV153" s="166"/>
      <c r="FW153" s="166"/>
      <c r="FX153" s="166"/>
      <c r="FY153" s="166"/>
      <c r="FZ153" s="166"/>
      <c r="GA153" s="166"/>
      <c r="GB153" s="166"/>
      <c r="GC153" s="166"/>
      <c r="GD153" s="166"/>
      <c r="GE153" s="166"/>
      <c r="GF153" s="166"/>
      <c r="GG153" s="166"/>
      <c r="GH153" s="166"/>
      <c r="GI153" s="166"/>
      <c r="GJ153" s="166"/>
      <c r="GK153" s="166"/>
      <c r="GL153" s="166"/>
      <c r="GM153" s="166"/>
      <c r="GN153" s="166"/>
      <c r="GO153" s="166"/>
      <c r="GP153" s="166"/>
      <c r="GQ153" s="166"/>
      <c r="GR153" s="166"/>
      <c r="GS153" s="166"/>
      <c r="GT153" s="166"/>
      <c r="GU153" s="166"/>
      <c r="GV153" s="166"/>
      <c r="GW153" s="166"/>
      <c r="GX153" s="166"/>
      <c r="GY153" s="166"/>
      <c r="GZ153" s="166"/>
      <c r="HA153" s="166"/>
      <c r="HB153" s="166"/>
      <c r="HC153" s="166"/>
      <c r="HD153" s="166"/>
      <c r="HE153" s="166"/>
      <c r="HF153" s="166"/>
      <c r="HG153" s="166"/>
      <c r="HH153" s="166"/>
      <c r="HI153" s="166"/>
      <c r="HJ153" s="166"/>
      <c r="HK153" s="166"/>
      <c r="HL153" s="166"/>
      <c r="HM153" s="166"/>
      <c r="HN153" s="166"/>
      <c r="HO153" s="166"/>
      <c r="HP153" s="166"/>
      <c r="HQ153" s="166"/>
      <c r="HR153" s="166"/>
      <c r="HS153" s="166"/>
      <c r="HT153" s="166"/>
      <c r="HU153" s="166"/>
      <c r="HV153" s="166"/>
      <c r="HW153" s="166"/>
      <c r="HX153" s="166"/>
      <c r="HY153" s="166"/>
      <c r="HZ153" s="166"/>
      <c r="IA153" s="166"/>
      <c r="IB153" s="166"/>
      <c r="IC153" s="166"/>
      <c r="ID153" s="166"/>
      <c r="IE153" s="166"/>
      <c r="IF153" s="166"/>
      <c r="IG153" s="166"/>
      <c r="IH153" s="166"/>
      <c r="II153" s="166"/>
      <c r="IJ153" s="166"/>
      <c r="IK153" s="166"/>
      <c r="IL153" s="166"/>
      <c r="IM153" s="166"/>
      <c r="IN153" s="166"/>
      <c r="IO153" s="166"/>
      <c r="IP153" s="166"/>
      <c r="IQ153" s="166"/>
      <c r="IR153" s="166"/>
      <c r="IS153" s="166"/>
      <c r="IT153" s="166"/>
      <c r="IU153" s="166"/>
      <c r="IV153" s="166"/>
    </row>
    <row r="154" spans="1:256" s="220" customFormat="1" ht="30">
      <c r="A154" s="230"/>
      <c r="B154" s="230"/>
      <c r="C154" s="230"/>
      <c r="D154" s="230"/>
      <c r="E154" s="230"/>
      <c r="F154" s="230"/>
      <c r="G154" s="230"/>
      <c r="H154" s="230"/>
      <c r="I154" s="230"/>
      <c r="J154" s="232"/>
      <c r="K154" s="232"/>
      <c r="L154" s="230"/>
      <c r="M154" s="231"/>
      <c r="N154" s="233"/>
      <c r="O154" s="233"/>
      <c r="P154" s="234"/>
      <c r="Q154" s="234"/>
      <c r="R154" s="234"/>
      <c r="S154" s="234"/>
      <c r="T154" s="234"/>
      <c r="U154" s="234"/>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c r="EW154" s="166"/>
      <c r="EX154" s="166"/>
      <c r="EY154" s="166"/>
      <c r="EZ154" s="166"/>
      <c r="FA154" s="166"/>
      <c r="FB154" s="166"/>
      <c r="FC154" s="166"/>
      <c r="FD154" s="166"/>
      <c r="FE154" s="166"/>
      <c r="FF154" s="166"/>
      <c r="FG154" s="166"/>
      <c r="FH154" s="166"/>
      <c r="FI154" s="166"/>
      <c r="FJ154" s="166"/>
      <c r="FK154" s="166"/>
      <c r="FL154" s="166"/>
      <c r="FM154" s="166"/>
      <c r="FN154" s="166"/>
      <c r="FO154" s="166"/>
      <c r="FP154" s="166"/>
      <c r="FQ154" s="166"/>
      <c r="FR154" s="166"/>
      <c r="FS154" s="166"/>
      <c r="FT154" s="166"/>
      <c r="FU154" s="166"/>
      <c r="FV154" s="166"/>
      <c r="FW154" s="166"/>
      <c r="FX154" s="166"/>
      <c r="FY154" s="166"/>
      <c r="FZ154" s="166"/>
      <c r="GA154" s="166"/>
      <c r="GB154" s="166"/>
      <c r="GC154" s="166"/>
      <c r="GD154" s="166"/>
      <c r="GE154" s="166"/>
      <c r="GF154" s="166"/>
      <c r="GG154" s="166"/>
      <c r="GH154" s="166"/>
      <c r="GI154" s="166"/>
      <c r="GJ154" s="166"/>
      <c r="GK154" s="166"/>
      <c r="GL154" s="166"/>
      <c r="GM154" s="166"/>
      <c r="GN154" s="166"/>
      <c r="GO154" s="166"/>
      <c r="GP154" s="166"/>
      <c r="GQ154" s="166"/>
      <c r="GR154" s="166"/>
      <c r="GS154" s="166"/>
      <c r="GT154" s="166"/>
      <c r="GU154" s="166"/>
      <c r="GV154" s="166"/>
      <c r="GW154" s="166"/>
      <c r="GX154" s="166"/>
      <c r="GY154" s="166"/>
      <c r="GZ154" s="166"/>
      <c r="HA154" s="166"/>
      <c r="HB154" s="166"/>
      <c r="HC154" s="166"/>
      <c r="HD154" s="166"/>
      <c r="HE154" s="166"/>
      <c r="HF154" s="166"/>
      <c r="HG154" s="166"/>
      <c r="HH154" s="166"/>
      <c r="HI154" s="166"/>
      <c r="HJ154" s="166"/>
      <c r="HK154" s="166"/>
      <c r="HL154" s="166"/>
      <c r="HM154" s="166"/>
      <c r="HN154" s="166"/>
      <c r="HO154" s="166"/>
      <c r="HP154" s="166"/>
      <c r="HQ154" s="166"/>
      <c r="HR154" s="166"/>
      <c r="HS154" s="166"/>
      <c r="HT154" s="166"/>
      <c r="HU154" s="166"/>
      <c r="HV154" s="166"/>
      <c r="HW154" s="166"/>
      <c r="HX154" s="166"/>
      <c r="HY154" s="166"/>
      <c r="HZ154" s="166"/>
      <c r="IA154" s="166"/>
      <c r="IB154" s="166"/>
      <c r="IC154" s="166"/>
      <c r="ID154" s="166"/>
      <c r="IE154" s="166"/>
      <c r="IF154" s="166"/>
      <c r="IG154" s="166"/>
      <c r="IH154" s="166"/>
      <c r="II154" s="166"/>
      <c r="IJ154" s="166"/>
      <c r="IK154" s="166"/>
      <c r="IL154" s="166"/>
      <c r="IM154" s="166"/>
      <c r="IN154" s="166"/>
      <c r="IO154" s="166"/>
      <c r="IP154" s="166"/>
      <c r="IQ154" s="166"/>
      <c r="IR154" s="166"/>
      <c r="IS154" s="166"/>
      <c r="IT154" s="166"/>
      <c r="IU154" s="166"/>
      <c r="IV154" s="166"/>
    </row>
    <row r="155" spans="1:256" s="220" customFormat="1" ht="30">
      <c r="A155" s="230"/>
      <c r="B155" s="230"/>
      <c r="C155" s="230"/>
      <c r="D155" s="230"/>
      <c r="E155" s="230"/>
      <c r="F155" s="230"/>
      <c r="G155" s="230"/>
      <c r="H155" s="230"/>
      <c r="I155" s="230"/>
      <c r="J155" s="232"/>
      <c r="K155" s="232"/>
      <c r="L155" s="230"/>
      <c r="M155" s="231"/>
      <c r="N155" s="233"/>
      <c r="O155" s="233"/>
      <c r="P155" s="234"/>
      <c r="Q155" s="234"/>
      <c r="R155" s="234"/>
      <c r="S155" s="234"/>
      <c r="T155" s="234"/>
      <c r="U155" s="234"/>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c r="EW155" s="166"/>
      <c r="EX155" s="166"/>
      <c r="EY155" s="166"/>
      <c r="EZ155" s="166"/>
      <c r="FA155" s="166"/>
      <c r="FB155" s="166"/>
      <c r="FC155" s="166"/>
      <c r="FD155" s="166"/>
      <c r="FE155" s="166"/>
      <c r="FF155" s="166"/>
      <c r="FG155" s="166"/>
      <c r="FH155" s="166"/>
      <c r="FI155" s="166"/>
      <c r="FJ155" s="166"/>
      <c r="FK155" s="166"/>
      <c r="FL155" s="166"/>
      <c r="FM155" s="166"/>
      <c r="FN155" s="166"/>
      <c r="FO155" s="166"/>
      <c r="FP155" s="166"/>
      <c r="FQ155" s="166"/>
      <c r="FR155" s="166"/>
      <c r="FS155" s="166"/>
      <c r="FT155" s="166"/>
      <c r="FU155" s="166"/>
      <c r="FV155" s="166"/>
      <c r="FW155" s="166"/>
      <c r="FX155" s="166"/>
      <c r="FY155" s="166"/>
      <c r="FZ155" s="166"/>
      <c r="GA155" s="166"/>
      <c r="GB155" s="166"/>
      <c r="GC155" s="166"/>
      <c r="GD155" s="166"/>
      <c r="GE155" s="166"/>
      <c r="GF155" s="166"/>
      <c r="GG155" s="166"/>
      <c r="GH155" s="166"/>
      <c r="GI155" s="166"/>
      <c r="GJ155" s="166"/>
      <c r="GK155" s="166"/>
      <c r="GL155" s="166"/>
      <c r="GM155" s="166"/>
      <c r="GN155" s="166"/>
      <c r="GO155" s="166"/>
      <c r="GP155" s="166"/>
      <c r="GQ155" s="166"/>
      <c r="GR155" s="166"/>
      <c r="GS155" s="166"/>
      <c r="GT155" s="166"/>
      <c r="GU155" s="166"/>
      <c r="GV155" s="166"/>
      <c r="GW155" s="166"/>
      <c r="GX155" s="166"/>
      <c r="GY155" s="166"/>
      <c r="GZ155" s="166"/>
      <c r="HA155" s="166"/>
      <c r="HB155" s="166"/>
      <c r="HC155" s="166"/>
      <c r="HD155" s="166"/>
      <c r="HE155" s="166"/>
      <c r="HF155" s="166"/>
      <c r="HG155" s="166"/>
      <c r="HH155" s="166"/>
      <c r="HI155" s="166"/>
      <c r="HJ155" s="166"/>
      <c r="HK155" s="166"/>
      <c r="HL155" s="166"/>
      <c r="HM155" s="166"/>
      <c r="HN155" s="166"/>
      <c r="HO155" s="166"/>
      <c r="HP155" s="166"/>
      <c r="HQ155" s="166"/>
      <c r="HR155" s="166"/>
      <c r="HS155" s="166"/>
      <c r="HT155" s="166"/>
      <c r="HU155" s="166"/>
      <c r="HV155" s="166"/>
      <c r="HW155" s="166"/>
      <c r="HX155" s="166"/>
      <c r="HY155" s="166"/>
      <c r="HZ155" s="166"/>
      <c r="IA155" s="166"/>
      <c r="IB155" s="166"/>
      <c r="IC155" s="166"/>
      <c r="ID155" s="166"/>
      <c r="IE155" s="166"/>
      <c r="IF155" s="166"/>
      <c r="IG155" s="166"/>
      <c r="IH155" s="166"/>
      <c r="II155" s="166"/>
      <c r="IJ155" s="166"/>
      <c r="IK155" s="166"/>
      <c r="IL155" s="166"/>
      <c r="IM155" s="166"/>
      <c r="IN155" s="166"/>
      <c r="IO155" s="166"/>
      <c r="IP155" s="166"/>
      <c r="IQ155" s="166"/>
      <c r="IR155" s="166"/>
      <c r="IS155" s="166"/>
      <c r="IT155" s="166"/>
      <c r="IU155" s="166"/>
      <c r="IV155" s="166"/>
    </row>
    <row r="156" spans="1:256" s="220" customFormat="1" ht="30">
      <c r="A156" s="230"/>
      <c r="B156" s="230"/>
      <c r="C156" s="230"/>
      <c r="D156" s="230"/>
      <c r="E156" s="230"/>
      <c r="F156" s="230"/>
      <c r="G156" s="230"/>
      <c r="H156" s="230"/>
      <c r="I156" s="230"/>
      <c r="J156" s="232"/>
      <c r="K156" s="232"/>
      <c r="L156" s="230"/>
      <c r="M156" s="231"/>
      <c r="N156" s="233"/>
      <c r="O156" s="233"/>
      <c r="P156" s="234"/>
      <c r="Q156" s="234"/>
      <c r="R156" s="234"/>
      <c r="S156" s="234"/>
      <c r="T156" s="234"/>
      <c r="U156" s="234"/>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c r="EW156" s="166"/>
      <c r="EX156" s="166"/>
      <c r="EY156" s="166"/>
      <c r="EZ156" s="166"/>
      <c r="FA156" s="166"/>
      <c r="FB156" s="166"/>
      <c r="FC156" s="166"/>
      <c r="FD156" s="166"/>
      <c r="FE156" s="166"/>
      <c r="FF156" s="166"/>
      <c r="FG156" s="166"/>
      <c r="FH156" s="166"/>
      <c r="FI156" s="166"/>
      <c r="FJ156" s="166"/>
      <c r="FK156" s="166"/>
      <c r="FL156" s="166"/>
      <c r="FM156" s="166"/>
      <c r="FN156" s="166"/>
      <c r="FO156" s="166"/>
      <c r="FP156" s="166"/>
      <c r="FQ156" s="166"/>
      <c r="FR156" s="166"/>
      <c r="FS156" s="166"/>
      <c r="FT156" s="166"/>
      <c r="FU156" s="166"/>
      <c r="FV156" s="166"/>
      <c r="FW156" s="166"/>
      <c r="FX156" s="166"/>
      <c r="FY156" s="166"/>
      <c r="FZ156" s="166"/>
      <c r="GA156" s="166"/>
      <c r="GB156" s="166"/>
      <c r="GC156" s="166"/>
      <c r="GD156" s="166"/>
      <c r="GE156" s="166"/>
      <c r="GF156" s="166"/>
      <c r="GG156" s="166"/>
      <c r="GH156" s="166"/>
      <c r="GI156" s="166"/>
      <c r="GJ156" s="166"/>
      <c r="GK156" s="166"/>
      <c r="GL156" s="166"/>
      <c r="GM156" s="166"/>
      <c r="GN156" s="166"/>
      <c r="GO156" s="166"/>
      <c r="GP156" s="166"/>
      <c r="GQ156" s="166"/>
      <c r="GR156" s="166"/>
      <c r="GS156" s="166"/>
      <c r="GT156" s="166"/>
      <c r="GU156" s="166"/>
      <c r="GV156" s="166"/>
      <c r="GW156" s="166"/>
      <c r="GX156" s="166"/>
      <c r="GY156" s="166"/>
      <c r="GZ156" s="166"/>
      <c r="HA156" s="166"/>
      <c r="HB156" s="166"/>
      <c r="HC156" s="166"/>
      <c r="HD156" s="166"/>
      <c r="HE156" s="166"/>
      <c r="HF156" s="166"/>
      <c r="HG156" s="166"/>
      <c r="HH156" s="166"/>
      <c r="HI156" s="166"/>
      <c r="HJ156" s="166"/>
      <c r="HK156" s="166"/>
      <c r="HL156" s="166"/>
      <c r="HM156" s="166"/>
      <c r="HN156" s="166"/>
      <c r="HO156" s="166"/>
      <c r="HP156" s="166"/>
      <c r="HQ156" s="166"/>
      <c r="HR156" s="166"/>
      <c r="HS156" s="166"/>
      <c r="HT156" s="166"/>
      <c r="HU156" s="166"/>
      <c r="HV156" s="166"/>
      <c r="HW156" s="166"/>
      <c r="HX156" s="166"/>
      <c r="HY156" s="166"/>
      <c r="HZ156" s="166"/>
      <c r="IA156" s="166"/>
      <c r="IB156" s="166"/>
      <c r="IC156" s="166"/>
      <c r="ID156" s="166"/>
      <c r="IE156" s="166"/>
      <c r="IF156" s="166"/>
      <c r="IG156" s="166"/>
      <c r="IH156" s="166"/>
      <c r="II156" s="166"/>
      <c r="IJ156" s="166"/>
      <c r="IK156" s="166"/>
      <c r="IL156" s="166"/>
      <c r="IM156" s="166"/>
      <c r="IN156" s="166"/>
      <c r="IO156" s="166"/>
      <c r="IP156" s="166"/>
      <c r="IQ156" s="166"/>
      <c r="IR156" s="166"/>
      <c r="IS156" s="166"/>
      <c r="IT156" s="166"/>
      <c r="IU156" s="166"/>
      <c r="IV156" s="166"/>
    </row>
    <row r="157" spans="1:256" s="220" customFormat="1" ht="30">
      <c r="A157" s="230"/>
      <c r="B157" s="230"/>
      <c r="C157" s="230"/>
      <c r="D157" s="230"/>
      <c r="E157" s="230"/>
      <c r="F157" s="230"/>
      <c r="G157" s="230"/>
      <c r="H157" s="230"/>
      <c r="I157" s="230"/>
      <c r="J157" s="232"/>
      <c r="K157" s="232"/>
      <c r="L157" s="230"/>
      <c r="M157" s="231"/>
      <c r="N157" s="233"/>
      <c r="O157" s="233"/>
      <c r="P157" s="234"/>
      <c r="Q157" s="234"/>
      <c r="R157" s="234"/>
      <c r="S157" s="234"/>
      <c r="T157" s="234"/>
      <c r="U157" s="234"/>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c r="EW157" s="166"/>
      <c r="EX157" s="166"/>
      <c r="EY157" s="166"/>
      <c r="EZ157" s="166"/>
      <c r="FA157" s="166"/>
      <c r="FB157" s="166"/>
      <c r="FC157" s="166"/>
      <c r="FD157" s="166"/>
      <c r="FE157" s="166"/>
      <c r="FF157" s="166"/>
      <c r="FG157" s="166"/>
      <c r="FH157" s="166"/>
      <c r="FI157" s="166"/>
      <c r="FJ157" s="166"/>
      <c r="FK157" s="166"/>
      <c r="FL157" s="166"/>
      <c r="FM157" s="166"/>
      <c r="FN157" s="166"/>
      <c r="FO157" s="166"/>
      <c r="FP157" s="166"/>
      <c r="FQ157" s="166"/>
      <c r="FR157" s="166"/>
      <c r="FS157" s="166"/>
      <c r="FT157" s="166"/>
      <c r="FU157" s="166"/>
      <c r="FV157" s="166"/>
      <c r="FW157" s="166"/>
      <c r="FX157" s="166"/>
      <c r="FY157" s="166"/>
      <c r="FZ157" s="166"/>
      <c r="GA157" s="166"/>
      <c r="GB157" s="166"/>
      <c r="GC157" s="166"/>
      <c r="GD157" s="166"/>
      <c r="GE157" s="166"/>
      <c r="GF157" s="166"/>
      <c r="GG157" s="166"/>
      <c r="GH157" s="166"/>
      <c r="GI157" s="166"/>
      <c r="GJ157" s="166"/>
      <c r="GK157" s="166"/>
      <c r="GL157" s="166"/>
      <c r="GM157" s="166"/>
      <c r="GN157" s="166"/>
      <c r="GO157" s="166"/>
      <c r="GP157" s="166"/>
      <c r="GQ157" s="166"/>
      <c r="GR157" s="166"/>
      <c r="GS157" s="166"/>
      <c r="GT157" s="166"/>
      <c r="GU157" s="166"/>
      <c r="GV157" s="166"/>
      <c r="GW157" s="166"/>
      <c r="GX157" s="166"/>
      <c r="GY157" s="166"/>
      <c r="GZ157" s="166"/>
      <c r="HA157" s="166"/>
      <c r="HB157" s="166"/>
      <c r="HC157" s="166"/>
      <c r="HD157" s="166"/>
      <c r="HE157" s="166"/>
      <c r="HF157" s="166"/>
      <c r="HG157" s="166"/>
      <c r="HH157" s="166"/>
      <c r="HI157" s="166"/>
      <c r="HJ157" s="166"/>
      <c r="HK157" s="166"/>
      <c r="HL157" s="166"/>
      <c r="HM157" s="166"/>
      <c r="HN157" s="166"/>
      <c r="HO157" s="166"/>
      <c r="HP157" s="166"/>
      <c r="HQ157" s="166"/>
      <c r="HR157" s="166"/>
      <c r="HS157" s="166"/>
      <c r="HT157" s="166"/>
      <c r="HU157" s="166"/>
      <c r="HV157" s="166"/>
      <c r="HW157" s="166"/>
      <c r="HX157" s="166"/>
      <c r="HY157" s="166"/>
      <c r="HZ157" s="166"/>
      <c r="IA157" s="166"/>
      <c r="IB157" s="166"/>
      <c r="IC157" s="166"/>
      <c r="ID157" s="166"/>
      <c r="IE157" s="166"/>
      <c r="IF157" s="166"/>
      <c r="IG157" s="166"/>
      <c r="IH157" s="166"/>
      <c r="II157" s="166"/>
      <c r="IJ157" s="166"/>
      <c r="IK157" s="166"/>
      <c r="IL157" s="166"/>
      <c r="IM157" s="166"/>
      <c r="IN157" s="166"/>
      <c r="IO157" s="166"/>
      <c r="IP157" s="166"/>
      <c r="IQ157" s="166"/>
      <c r="IR157" s="166"/>
      <c r="IS157" s="166"/>
      <c r="IT157" s="166"/>
      <c r="IU157" s="166"/>
      <c r="IV157" s="166"/>
    </row>
    <row r="158" spans="1:256" s="220" customFormat="1" ht="20.25">
      <c r="A158" s="230"/>
      <c r="B158" s="230"/>
      <c r="C158" s="230"/>
      <c r="D158" s="230"/>
      <c r="E158" s="230"/>
      <c r="F158" s="230"/>
      <c r="G158" s="230"/>
      <c r="H158" s="230"/>
      <c r="I158" s="230"/>
      <c r="J158" s="230"/>
      <c r="K158" s="230"/>
      <c r="L158" s="230"/>
      <c r="M158" s="231"/>
      <c r="N158" s="233"/>
      <c r="O158" s="233"/>
      <c r="P158" s="234"/>
      <c r="Q158" s="234"/>
      <c r="R158" s="234"/>
      <c r="S158" s="234"/>
      <c r="T158" s="234"/>
      <c r="U158" s="234"/>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c r="EW158" s="166"/>
      <c r="EX158" s="166"/>
      <c r="EY158" s="166"/>
      <c r="EZ158" s="166"/>
      <c r="FA158" s="166"/>
      <c r="FB158" s="166"/>
      <c r="FC158" s="166"/>
      <c r="FD158" s="166"/>
      <c r="FE158" s="166"/>
      <c r="FF158" s="166"/>
      <c r="FG158" s="166"/>
      <c r="FH158" s="166"/>
      <c r="FI158" s="166"/>
      <c r="FJ158" s="166"/>
      <c r="FK158" s="166"/>
      <c r="FL158" s="166"/>
      <c r="FM158" s="166"/>
      <c r="FN158" s="166"/>
      <c r="FO158" s="166"/>
      <c r="FP158" s="166"/>
      <c r="FQ158" s="166"/>
      <c r="FR158" s="166"/>
      <c r="FS158" s="166"/>
      <c r="FT158" s="166"/>
      <c r="FU158" s="166"/>
      <c r="FV158" s="166"/>
      <c r="FW158" s="166"/>
      <c r="FX158" s="166"/>
      <c r="FY158" s="166"/>
      <c r="FZ158" s="166"/>
      <c r="GA158" s="166"/>
      <c r="GB158" s="166"/>
      <c r="GC158" s="166"/>
      <c r="GD158" s="166"/>
      <c r="GE158" s="166"/>
      <c r="GF158" s="166"/>
      <c r="GG158" s="166"/>
      <c r="GH158" s="166"/>
      <c r="GI158" s="166"/>
      <c r="GJ158" s="166"/>
      <c r="GK158" s="166"/>
      <c r="GL158" s="166"/>
      <c r="GM158" s="166"/>
      <c r="GN158" s="166"/>
      <c r="GO158" s="166"/>
      <c r="GP158" s="166"/>
      <c r="GQ158" s="166"/>
      <c r="GR158" s="166"/>
      <c r="GS158" s="166"/>
      <c r="GT158" s="166"/>
      <c r="GU158" s="166"/>
      <c r="GV158" s="166"/>
      <c r="GW158" s="166"/>
      <c r="GX158" s="166"/>
      <c r="GY158" s="166"/>
      <c r="GZ158" s="166"/>
      <c r="HA158" s="166"/>
      <c r="HB158" s="166"/>
      <c r="HC158" s="166"/>
      <c r="HD158" s="166"/>
      <c r="HE158" s="166"/>
      <c r="HF158" s="166"/>
      <c r="HG158" s="166"/>
      <c r="HH158" s="166"/>
      <c r="HI158" s="166"/>
      <c r="HJ158" s="166"/>
      <c r="HK158" s="166"/>
      <c r="HL158" s="166"/>
      <c r="HM158" s="166"/>
      <c r="HN158" s="166"/>
      <c r="HO158" s="166"/>
      <c r="HP158" s="166"/>
      <c r="HQ158" s="166"/>
      <c r="HR158" s="166"/>
      <c r="HS158" s="166"/>
      <c r="HT158" s="166"/>
      <c r="HU158" s="166"/>
      <c r="HV158" s="166"/>
      <c r="HW158" s="166"/>
      <c r="HX158" s="166"/>
      <c r="HY158" s="166"/>
      <c r="HZ158" s="166"/>
      <c r="IA158" s="166"/>
      <c r="IB158" s="166"/>
      <c r="IC158" s="166"/>
      <c r="ID158" s="166"/>
      <c r="IE158" s="166"/>
      <c r="IF158" s="166"/>
      <c r="IG158" s="166"/>
      <c r="IH158" s="166"/>
      <c r="II158" s="166"/>
      <c r="IJ158" s="166"/>
      <c r="IK158" s="166"/>
      <c r="IL158" s="166"/>
      <c r="IM158" s="166"/>
      <c r="IN158" s="166"/>
      <c r="IO158" s="166"/>
      <c r="IP158" s="166"/>
      <c r="IQ158" s="166"/>
      <c r="IR158" s="166"/>
      <c r="IS158" s="166"/>
      <c r="IT158" s="166"/>
      <c r="IU158" s="166"/>
      <c r="IV158" s="166"/>
    </row>
    <row r="159" spans="1:256" s="220" customFormat="1" ht="20.25">
      <c r="A159" s="230"/>
      <c r="B159" s="230"/>
      <c r="C159" s="230"/>
      <c r="D159" s="230"/>
      <c r="E159" s="230"/>
      <c r="F159" s="230"/>
      <c r="G159" s="230"/>
      <c r="H159" s="230"/>
      <c r="I159" s="230"/>
      <c r="J159" s="230"/>
      <c r="K159" s="230"/>
      <c r="L159" s="230"/>
      <c r="M159" s="231"/>
      <c r="N159" s="233"/>
      <c r="O159" s="233"/>
      <c r="P159" s="234"/>
      <c r="Q159" s="234"/>
      <c r="R159" s="234"/>
      <c r="S159" s="234"/>
      <c r="T159" s="234"/>
      <c r="U159" s="234"/>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c r="EW159" s="166"/>
      <c r="EX159" s="166"/>
      <c r="EY159" s="166"/>
      <c r="EZ159" s="166"/>
      <c r="FA159" s="166"/>
      <c r="FB159" s="166"/>
      <c r="FC159" s="166"/>
      <c r="FD159" s="166"/>
      <c r="FE159" s="166"/>
      <c r="FF159" s="166"/>
      <c r="FG159" s="166"/>
      <c r="FH159" s="166"/>
      <c r="FI159" s="166"/>
      <c r="FJ159" s="166"/>
      <c r="FK159" s="166"/>
      <c r="FL159" s="166"/>
      <c r="FM159" s="166"/>
      <c r="FN159" s="166"/>
      <c r="FO159" s="166"/>
      <c r="FP159" s="166"/>
      <c r="FQ159" s="166"/>
      <c r="FR159" s="166"/>
      <c r="FS159" s="166"/>
      <c r="FT159" s="166"/>
      <c r="FU159" s="166"/>
      <c r="FV159" s="166"/>
      <c r="FW159" s="166"/>
      <c r="FX159" s="166"/>
      <c r="FY159" s="166"/>
      <c r="FZ159" s="166"/>
      <c r="GA159" s="166"/>
      <c r="GB159" s="166"/>
      <c r="GC159" s="166"/>
      <c r="GD159" s="166"/>
      <c r="GE159" s="166"/>
      <c r="GF159" s="166"/>
      <c r="GG159" s="166"/>
      <c r="GH159" s="166"/>
      <c r="GI159" s="166"/>
      <c r="GJ159" s="166"/>
      <c r="GK159" s="166"/>
      <c r="GL159" s="166"/>
      <c r="GM159" s="166"/>
      <c r="GN159" s="166"/>
      <c r="GO159" s="166"/>
      <c r="GP159" s="166"/>
      <c r="GQ159" s="166"/>
      <c r="GR159" s="166"/>
      <c r="GS159" s="166"/>
      <c r="GT159" s="166"/>
      <c r="GU159" s="166"/>
      <c r="GV159" s="166"/>
      <c r="GW159" s="166"/>
      <c r="GX159" s="166"/>
      <c r="GY159" s="166"/>
      <c r="GZ159" s="166"/>
      <c r="HA159" s="166"/>
      <c r="HB159" s="166"/>
      <c r="HC159" s="166"/>
      <c r="HD159" s="166"/>
      <c r="HE159" s="166"/>
      <c r="HF159" s="166"/>
      <c r="HG159" s="166"/>
      <c r="HH159" s="166"/>
      <c r="HI159" s="166"/>
      <c r="HJ159" s="166"/>
      <c r="HK159" s="166"/>
      <c r="HL159" s="166"/>
      <c r="HM159" s="166"/>
      <c r="HN159" s="166"/>
      <c r="HO159" s="166"/>
      <c r="HP159" s="166"/>
      <c r="HQ159" s="166"/>
      <c r="HR159" s="166"/>
      <c r="HS159" s="166"/>
      <c r="HT159" s="166"/>
      <c r="HU159" s="166"/>
      <c r="HV159" s="166"/>
      <c r="HW159" s="166"/>
      <c r="HX159" s="166"/>
      <c r="HY159" s="166"/>
      <c r="HZ159" s="166"/>
      <c r="IA159" s="166"/>
      <c r="IB159" s="166"/>
      <c r="IC159" s="166"/>
      <c r="ID159" s="166"/>
      <c r="IE159" s="166"/>
      <c r="IF159" s="166"/>
      <c r="IG159" s="166"/>
      <c r="IH159" s="166"/>
      <c r="II159" s="166"/>
      <c r="IJ159" s="166"/>
      <c r="IK159" s="166"/>
      <c r="IL159" s="166"/>
      <c r="IM159" s="166"/>
      <c r="IN159" s="166"/>
      <c r="IO159" s="166"/>
      <c r="IP159" s="166"/>
      <c r="IQ159" s="166"/>
      <c r="IR159" s="166"/>
      <c r="IS159" s="166"/>
      <c r="IT159" s="166"/>
      <c r="IU159" s="166"/>
      <c r="IV159" s="166"/>
    </row>
    <row r="160" spans="1:256" s="220" customFormat="1" ht="20.25">
      <c r="A160" s="230"/>
      <c r="B160" s="230"/>
      <c r="C160" s="230"/>
      <c r="D160" s="230"/>
      <c r="E160" s="230"/>
      <c r="F160" s="230"/>
      <c r="G160" s="230"/>
      <c r="H160" s="230"/>
      <c r="I160" s="230"/>
      <c r="J160" s="230"/>
      <c r="K160" s="230"/>
      <c r="L160" s="230"/>
      <c r="M160" s="231"/>
      <c r="N160" s="233"/>
      <c r="O160" s="233"/>
      <c r="P160" s="234"/>
      <c r="Q160" s="234"/>
      <c r="R160" s="234"/>
      <c r="S160" s="234"/>
      <c r="T160" s="234"/>
      <c r="U160" s="234"/>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c r="EW160" s="166"/>
      <c r="EX160" s="166"/>
      <c r="EY160" s="166"/>
      <c r="EZ160" s="166"/>
      <c r="FA160" s="166"/>
      <c r="FB160" s="166"/>
      <c r="FC160" s="166"/>
      <c r="FD160" s="166"/>
      <c r="FE160" s="166"/>
      <c r="FF160" s="166"/>
      <c r="FG160" s="166"/>
      <c r="FH160" s="166"/>
      <c r="FI160" s="166"/>
      <c r="FJ160" s="166"/>
      <c r="FK160" s="166"/>
      <c r="FL160" s="166"/>
      <c r="FM160" s="166"/>
      <c r="FN160" s="166"/>
      <c r="FO160" s="166"/>
      <c r="FP160" s="166"/>
      <c r="FQ160" s="166"/>
      <c r="FR160" s="166"/>
      <c r="FS160" s="166"/>
      <c r="FT160" s="166"/>
      <c r="FU160" s="166"/>
      <c r="FV160" s="166"/>
      <c r="FW160" s="166"/>
      <c r="FX160" s="166"/>
      <c r="FY160" s="166"/>
      <c r="FZ160" s="166"/>
      <c r="GA160" s="166"/>
      <c r="GB160" s="166"/>
      <c r="GC160" s="166"/>
      <c r="GD160" s="166"/>
      <c r="GE160" s="166"/>
      <c r="GF160" s="166"/>
      <c r="GG160" s="166"/>
      <c r="GH160" s="166"/>
      <c r="GI160" s="166"/>
      <c r="GJ160" s="166"/>
      <c r="GK160" s="166"/>
      <c r="GL160" s="166"/>
      <c r="GM160" s="166"/>
      <c r="GN160" s="166"/>
      <c r="GO160" s="166"/>
      <c r="GP160" s="166"/>
      <c r="GQ160" s="166"/>
      <c r="GR160" s="166"/>
      <c r="GS160" s="166"/>
      <c r="GT160" s="166"/>
      <c r="GU160" s="166"/>
      <c r="GV160" s="166"/>
      <c r="GW160" s="166"/>
      <c r="GX160" s="166"/>
      <c r="GY160" s="166"/>
      <c r="GZ160" s="166"/>
      <c r="HA160" s="166"/>
      <c r="HB160" s="166"/>
      <c r="HC160" s="166"/>
      <c r="HD160" s="166"/>
      <c r="HE160" s="166"/>
      <c r="HF160" s="166"/>
      <c r="HG160" s="166"/>
      <c r="HH160" s="166"/>
      <c r="HI160" s="166"/>
      <c r="HJ160" s="166"/>
      <c r="HK160" s="166"/>
      <c r="HL160" s="166"/>
      <c r="HM160" s="166"/>
      <c r="HN160" s="166"/>
      <c r="HO160" s="166"/>
      <c r="HP160" s="166"/>
      <c r="HQ160" s="166"/>
      <c r="HR160" s="166"/>
      <c r="HS160" s="166"/>
      <c r="HT160" s="166"/>
      <c r="HU160" s="166"/>
      <c r="HV160" s="166"/>
      <c r="HW160" s="166"/>
      <c r="HX160" s="166"/>
      <c r="HY160" s="166"/>
      <c r="HZ160" s="166"/>
      <c r="IA160" s="166"/>
      <c r="IB160" s="166"/>
      <c r="IC160" s="166"/>
      <c r="ID160" s="166"/>
      <c r="IE160" s="166"/>
      <c r="IF160" s="166"/>
      <c r="IG160" s="166"/>
      <c r="IH160" s="166"/>
      <c r="II160" s="166"/>
      <c r="IJ160" s="166"/>
      <c r="IK160" s="166"/>
      <c r="IL160" s="166"/>
      <c r="IM160" s="166"/>
      <c r="IN160" s="166"/>
      <c r="IO160" s="166"/>
      <c r="IP160" s="166"/>
      <c r="IQ160" s="166"/>
      <c r="IR160" s="166"/>
      <c r="IS160" s="166"/>
      <c r="IT160" s="166"/>
      <c r="IU160" s="166"/>
      <c r="IV160" s="166"/>
    </row>
    <row r="161" spans="1:256" s="220" customFormat="1" ht="20.25">
      <c r="A161" s="230"/>
      <c r="B161" s="230"/>
      <c r="C161" s="230"/>
      <c r="D161" s="230"/>
      <c r="E161" s="230"/>
      <c r="F161" s="230"/>
      <c r="G161" s="230"/>
      <c r="H161" s="230"/>
      <c r="I161" s="230"/>
      <c r="J161" s="230"/>
      <c r="K161" s="230"/>
      <c r="L161" s="230"/>
      <c r="M161" s="231"/>
      <c r="N161" s="233"/>
      <c r="O161" s="233"/>
      <c r="P161" s="234"/>
      <c r="Q161" s="234"/>
      <c r="R161" s="234"/>
      <c r="S161" s="234"/>
      <c r="T161" s="234"/>
      <c r="U161" s="234"/>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c r="EW161" s="166"/>
      <c r="EX161" s="166"/>
      <c r="EY161" s="166"/>
      <c r="EZ161" s="166"/>
      <c r="FA161" s="166"/>
      <c r="FB161" s="166"/>
      <c r="FC161" s="166"/>
      <c r="FD161" s="166"/>
      <c r="FE161" s="166"/>
      <c r="FF161" s="166"/>
      <c r="FG161" s="166"/>
      <c r="FH161" s="166"/>
      <c r="FI161" s="166"/>
      <c r="FJ161" s="166"/>
      <c r="FK161" s="166"/>
      <c r="FL161" s="166"/>
      <c r="FM161" s="166"/>
      <c r="FN161" s="166"/>
      <c r="FO161" s="166"/>
      <c r="FP161" s="166"/>
      <c r="FQ161" s="166"/>
      <c r="FR161" s="166"/>
      <c r="FS161" s="166"/>
      <c r="FT161" s="166"/>
      <c r="FU161" s="166"/>
      <c r="FV161" s="166"/>
      <c r="FW161" s="166"/>
      <c r="FX161" s="166"/>
      <c r="FY161" s="166"/>
      <c r="FZ161" s="166"/>
      <c r="GA161" s="166"/>
      <c r="GB161" s="166"/>
      <c r="GC161" s="166"/>
      <c r="GD161" s="166"/>
      <c r="GE161" s="166"/>
      <c r="GF161" s="166"/>
      <c r="GG161" s="166"/>
      <c r="GH161" s="166"/>
      <c r="GI161" s="166"/>
      <c r="GJ161" s="166"/>
      <c r="GK161" s="166"/>
      <c r="GL161" s="166"/>
      <c r="GM161" s="166"/>
      <c r="GN161" s="166"/>
      <c r="GO161" s="166"/>
      <c r="GP161" s="166"/>
      <c r="GQ161" s="166"/>
      <c r="GR161" s="166"/>
      <c r="GS161" s="166"/>
      <c r="GT161" s="166"/>
      <c r="GU161" s="166"/>
      <c r="GV161" s="166"/>
      <c r="GW161" s="166"/>
      <c r="GX161" s="166"/>
      <c r="GY161" s="166"/>
      <c r="GZ161" s="166"/>
      <c r="HA161" s="166"/>
      <c r="HB161" s="166"/>
      <c r="HC161" s="166"/>
      <c r="HD161" s="166"/>
      <c r="HE161" s="166"/>
      <c r="HF161" s="166"/>
      <c r="HG161" s="166"/>
      <c r="HH161" s="166"/>
      <c r="HI161" s="166"/>
      <c r="HJ161" s="166"/>
      <c r="HK161" s="166"/>
      <c r="HL161" s="166"/>
      <c r="HM161" s="166"/>
      <c r="HN161" s="166"/>
      <c r="HO161" s="166"/>
      <c r="HP161" s="166"/>
      <c r="HQ161" s="166"/>
      <c r="HR161" s="166"/>
      <c r="HS161" s="166"/>
      <c r="HT161" s="166"/>
      <c r="HU161" s="166"/>
      <c r="HV161" s="166"/>
      <c r="HW161" s="166"/>
      <c r="HX161" s="166"/>
      <c r="HY161" s="166"/>
      <c r="HZ161" s="166"/>
      <c r="IA161" s="166"/>
      <c r="IB161" s="166"/>
      <c r="IC161" s="166"/>
      <c r="ID161" s="166"/>
      <c r="IE161" s="166"/>
      <c r="IF161" s="166"/>
      <c r="IG161" s="166"/>
      <c r="IH161" s="166"/>
      <c r="II161" s="166"/>
      <c r="IJ161" s="166"/>
      <c r="IK161" s="166"/>
      <c r="IL161" s="166"/>
      <c r="IM161" s="166"/>
      <c r="IN161" s="166"/>
      <c r="IO161" s="166"/>
      <c r="IP161" s="166"/>
      <c r="IQ161" s="166"/>
      <c r="IR161" s="166"/>
      <c r="IS161" s="166"/>
      <c r="IT161" s="166"/>
      <c r="IU161" s="166"/>
      <c r="IV161" s="166"/>
    </row>
    <row r="162" spans="1:256" s="220" customFormat="1" ht="20.25">
      <c r="A162" s="230"/>
      <c r="B162" s="230"/>
      <c r="C162" s="230"/>
      <c r="D162" s="230"/>
      <c r="E162" s="230"/>
      <c r="F162" s="230"/>
      <c r="G162" s="230"/>
      <c r="H162" s="230"/>
      <c r="I162" s="230"/>
      <c r="J162" s="230"/>
      <c r="K162" s="230"/>
      <c r="L162" s="230"/>
      <c r="M162" s="231"/>
      <c r="N162" s="233"/>
      <c r="O162" s="233"/>
      <c r="P162" s="234"/>
      <c r="Q162" s="234"/>
      <c r="R162" s="234"/>
      <c r="S162" s="234"/>
      <c r="T162" s="234"/>
      <c r="U162" s="234"/>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c r="EW162" s="166"/>
      <c r="EX162" s="166"/>
      <c r="EY162" s="166"/>
      <c r="EZ162" s="166"/>
      <c r="FA162" s="166"/>
      <c r="FB162" s="166"/>
      <c r="FC162" s="166"/>
      <c r="FD162" s="166"/>
      <c r="FE162" s="166"/>
      <c r="FF162" s="166"/>
      <c r="FG162" s="166"/>
      <c r="FH162" s="166"/>
      <c r="FI162" s="166"/>
      <c r="FJ162" s="166"/>
      <c r="FK162" s="166"/>
      <c r="FL162" s="166"/>
      <c r="FM162" s="166"/>
      <c r="FN162" s="166"/>
      <c r="FO162" s="166"/>
      <c r="FP162" s="166"/>
      <c r="FQ162" s="166"/>
      <c r="FR162" s="166"/>
      <c r="FS162" s="166"/>
      <c r="FT162" s="166"/>
      <c r="FU162" s="166"/>
      <c r="FV162" s="166"/>
      <c r="FW162" s="166"/>
      <c r="FX162" s="166"/>
      <c r="FY162" s="166"/>
      <c r="FZ162" s="166"/>
      <c r="GA162" s="166"/>
      <c r="GB162" s="166"/>
      <c r="GC162" s="166"/>
      <c r="GD162" s="166"/>
      <c r="GE162" s="166"/>
      <c r="GF162" s="166"/>
      <c r="GG162" s="166"/>
      <c r="GH162" s="166"/>
      <c r="GI162" s="166"/>
      <c r="GJ162" s="166"/>
      <c r="GK162" s="166"/>
      <c r="GL162" s="166"/>
      <c r="GM162" s="166"/>
      <c r="GN162" s="166"/>
      <c r="GO162" s="166"/>
      <c r="GP162" s="166"/>
      <c r="GQ162" s="166"/>
      <c r="GR162" s="166"/>
      <c r="GS162" s="166"/>
      <c r="GT162" s="166"/>
      <c r="GU162" s="166"/>
      <c r="GV162" s="166"/>
      <c r="GW162" s="166"/>
      <c r="GX162" s="166"/>
      <c r="GY162" s="166"/>
      <c r="GZ162" s="166"/>
      <c r="HA162" s="166"/>
      <c r="HB162" s="166"/>
      <c r="HC162" s="166"/>
      <c r="HD162" s="166"/>
      <c r="HE162" s="166"/>
      <c r="HF162" s="166"/>
      <c r="HG162" s="166"/>
      <c r="HH162" s="166"/>
      <c r="HI162" s="166"/>
      <c r="HJ162" s="166"/>
      <c r="HK162" s="166"/>
      <c r="HL162" s="166"/>
      <c r="HM162" s="166"/>
      <c r="HN162" s="166"/>
      <c r="HO162" s="166"/>
      <c r="HP162" s="166"/>
      <c r="HQ162" s="166"/>
      <c r="HR162" s="166"/>
      <c r="HS162" s="166"/>
      <c r="HT162" s="166"/>
      <c r="HU162" s="166"/>
      <c r="HV162" s="166"/>
      <c r="HW162" s="166"/>
      <c r="HX162" s="166"/>
      <c r="HY162" s="166"/>
      <c r="HZ162" s="166"/>
      <c r="IA162" s="166"/>
      <c r="IB162" s="166"/>
      <c r="IC162" s="166"/>
      <c r="ID162" s="166"/>
      <c r="IE162" s="166"/>
      <c r="IF162" s="166"/>
      <c r="IG162" s="166"/>
      <c r="IH162" s="166"/>
      <c r="II162" s="166"/>
      <c r="IJ162" s="166"/>
      <c r="IK162" s="166"/>
      <c r="IL162" s="166"/>
      <c r="IM162" s="166"/>
      <c r="IN162" s="166"/>
      <c r="IO162" s="166"/>
      <c r="IP162" s="166"/>
      <c r="IQ162" s="166"/>
      <c r="IR162" s="166"/>
      <c r="IS162" s="166"/>
      <c r="IT162" s="166"/>
      <c r="IU162" s="166"/>
      <c r="IV162" s="166"/>
    </row>
    <row r="163" spans="1:256" s="220" customFormat="1" ht="20.25">
      <c r="A163" s="230"/>
      <c r="B163" s="230"/>
      <c r="C163" s="230"/>
      <c r="D163" s="230"/>
      <c r="E163" s="230"/>
      <c r="F163" s="230"/>
      <c r="G163" s="230"/>
      <c r="H163" s="230"/>
      <c r="I163" s="230"/>
      <c r="J163" s="230"/>
      <c r="K163" s="230"/>
      <c r="L163" s="230"/>
      <c r="M163" s="231"/>
      <c r="N163" s="233"/>
      <c r="O163" s="233"/>
      <c r="P163" s="234"/>
      <c r="Q163" s="234"/>
      <c r="R163" s="234"/>
      <c r="S163" s="234"/>
      <c r="T163" s="234"/>
      <c r="U163" s="234"/>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c r="EW163" s="166"/>
      <c r="EX163" s="166"/>
      <c r="EY163" s="166"/>
      <c r="EZ163" s="166"/>
      <c r="FA163" s="166"/>
      <c r="FB163" s="166"/>
      <c r="FC163" s="166"/>
      <c r="FD163" s="166"/>
      <c r="FE163" s="166"/>
      <c r="FF163" s="166"/>
      <c r="FG163" s="166"/>
      <c r="FH163" s="166"/>
      <c r="FI163" s="166"/>
      <c r="FJ163" s="166"/>
      <c r="FK163" s="166"/>
      <c r="FL163" s="166"/>
      <c r="FM163" s="166"/>
      <c r="FN163" s="166"/>
      <c r="FO163" s="166"/>
      <c r="FP163" s="166"/>
      <c r="FQ163" s="166"/>
      <c r="FR163" s="166"/>
      <c r="FS163" s="166"/>
      <c r="FT163" s="166"/>
      <c r="FU163" s="166"/>
      <c r="FV163" s="166"/>
      <c r="FW163" s="166"/>
      <c r="FX163" s="166"/>
      <c r="FY163" s="166"/>
      <c r="FZ163" s="166"/>
      <c r="GA163" s="166"/>
      <c r="GB163" s="166"/>
      <c r="GC163" s="166"/>
      <c r="GD163" s="166"/>
      <c r="GE163" s="166"/>
      <c r="GF163" s="166"/>
      <c r="GG163" s="166"/>
      <c r="GH163" s="166"/>
      <c r="GI163" s="166"/>
      <c r="GJ163" s="166"/>
      <c r="GK163" s="166"/>
      <c r="GL163" s="166"/>
      <c r="GM163" s="166"/>
      <c r="GN163" s="166"/>
      <c r="GO163" s="166"/>
      <c r="GP163" s="166"/>
      <c r="GQ163" s="166"/>
      <c r="GR163" s="166"/>
      <c r="GS163" s="166"/>
      <c r="GT163" s="166"/>
      <c r="GU163" s="166"/>
      <c r="GV163" s="166"/>
      <c r="GW163" s="166"/>
      <c r="GX163" s="166"/>
      <c r="GY163" s="166"/>
      <c r="GZ163" s="166"/>
      <c r="HA163" s="166"/>
      <c r="HB163" s="166"/>
      <c r="HC163" s="166"/>
      <c r="HD163" s="166"/>
      <c r="HE163" s="166"/>
      <c r="HF163" s="166"/>
      <c r="HG163" s="166"/>
      <c r="HH163" s="166"/>
      <c r="HI163" s="166"/>
      <c r="HJ163" s="166"/>
      <c r="HK163" s="166"/>
      <c r="HL163" s="166"/>
      <c r="HM163" s="166"/>
      <c r="HN163" s="166"/>
      <c r="HO163" s="166"/>
      <c r="HP163" s="166"/>
      <c r="HQ163" s="166"/>
      <c r="HR163" s="166"/>
      <c r="HS163" s="166"/>
      <c r="HT163" s="166"/>
      <c r="HU163" s="166"/>
      <c r="HV163" s="166"/>
      <c r="HW163" s="166"/>
      <c r="HX163" s="166"/>
      <c r="HY163" s="166"/>
      <c r="HZ163" s="166"/>
      <c r="IA163" s="166"/>
      <c r="IB163" s="166"/>
      <c r="IC163" s="166"/>
      <c r="ID163" s="166"/>
      <c r="IE163" s="166"/>
      <c r="IF163" s="166"/>
      <c r="IG163" s="166"/>
      <c r="IH163" s="166"/>
      <c r="II163" s="166"/>
      <c r="IJ163" s="166"/>
      <c r="IK163" s="166"/>
      <c r="IL163" s="166"/>
      <c r="IM163" s="166"/>
      <c r="IN163" s="166"/>
      <c r="IO163" s="166"/>
      <c r="IP163" s="166"/>
      <c r="IQ163" s="166"/>
      <c r="IR163" s="166"/>
      <c r="IS163" s="166"/>
      <c r="IT163" s="166"/>
      <c r="IU163" s="166"/>
      <c r="IV163" s="166"/>
    </row>
    <row r="164" spans="1:256" s="220" customFormat="1" ht="20.25">
      <c r="A164" s="230"/>
      <c r="B164" s="230"/>
      <c r="C164" s="230"/>
      <c r="D164" s="230"/>
      <c r="E164" s="230"/>
      <c r="F164" s="230"/>
      <c r="G164" s="230"/>
      <c r="H164" s="230"/>
      <c r="I164" s="230"/>
      <c r="J164" s="230"/>
      <c r="K164" s="230"/>
      <c r="L164" s="230"/>
      <c r="M164" s="231"/>
      <c r="N164" s="233"/>
      <c r="O164" s="233"/>
      <c r="P164" s="234"/>
      <c r="Q164" s="234"/>
      <c r="R164" s="234"/>
      <c r="S164" s="234"/>
      <c r="T164" s="234"/>
      <c r="U164" s="234"/>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c r="EW164" s="166"/>
      <c r="EX164" s="166"/>
      <c r="EY164" s="166"/>
      <c r="EZ164" s="166"/>
      <c r="FA164" s="166"/>
      <c r="FB164" s="166"/>
      <c r="FC164" s="166"/>
      <c r="FD164" s="166"/>
      <c r="FE164" s="166"/>
      <c r="FF164" s="166"/>
      <c r="FG164" s="166"/>
      <c r="FH164" s="166"/>
      <c r="FI164" s="166"/>
      <c r="FJ164" s="166"/>
      <c r="FK164" s="166"/>
      <c r="FL164" s="166"/>
      <c r="FM164" s="166"/>
      <c r="FN164" s="166"/>
      <c r="FO164" s="166"/>
      <c r="FP164" s="166"/>
      <c r="FQ164" s="166"/>
      <c r="FR164" s="166"/>
      <c r="FS164" s="166"/>
      <c r="FT164" s="166"/>
      <c r="FU164" s="166"/>
      <c r="FV164" s="166"/>
      <c r="FW164" s="166"/>
      <c r="FX164" s="166"/>
      <c r="FY164" s="166"/>
      <c r="FZ164" s="166"/>
      <c r="GA164" s="166"/>
      <c r="GB164" s="166"/>
      <c r="GC164" s="166"/>
      <c r="GD164" s="166"/>
      <c r="GE164" s="166"/>
      <c r="GF164" s="166"/>
      <c r="GG164" s="166"/>
      <c r="GH164" s="166"/>
      <c r="GI164" s="166"/>
      <c r="GJ164" s="166"/>
      <c r="GK164" s="166"/>
      <c r="GL164" s="166"/>
      <c r="GM164" s="166"/>
      <c r="GN164" s="166"/>
      <c r="GO164" s="166"/>
      <c r="GP164" s="166"/>
      <c r="GQ164" s="166"/>
      <c r="GR164" s="166"/>
      <c r="GS164" s="166"/>
      <c r="GT164" s="166"/>
      <c r="GU164" s="166"/>
      <c r="GV164" s="166"/>
      <c r="GW164" s="166"/>
      <c r="GX164" s="166"/>
      <c r="GY164" s="166"/>
      <c r="GZ164" s="166"/>
      <c r="HA164" s="166"/>
      <c r="HB164" s="166"/>
      <c r="HC164" s="166"/>
      <c r="HD164" s="166"/>
      <c r="HE164" s="166"/>
      <c r="HF164" s="166"/>
      <c r="HG164" s="166"/>
      <c r="HH164" s="166"/>
      <c r="HI164" s="166"/>
      <c r="HJ164" s="166"/>
      <c r="HK164" s="166"/>
      <c r="HL164" s="166"/>
      <c r="HM164" s="166"/>
      <c r="HN164" s="166"/>
      <c r="HO164" s="166"/>
      <c r="HP164" s="166"/>
      <c r="HQ164" s="166"/>
      <c r="HR164" s="166"/>
      <c r="HS164" s="166"/>
      <c r="HT164" s="166"/>
      <c r="HU164" s="166"/>
      <c r="HV164" s="166"/>
      <c r="HW164" s="166"/>
      <c r="HX164" s="166"/>
      <c r="HY164" s="166"/>
      <c r="HZ164" s="166"/>
      <c r="IA164" s="166"/>
      <c r="IB164" s="166"/>
      <c r="IC164" s="166"/>
      <c r="ID164" s="166"/>
      <c r="IE164" s="166"/>
      <c r="IF164" s="166"/>
      <c r="IG164" s="166"/>
      <c r="IH164" s="166"/>
      <c r="II164" s="166"/>
      <c r="IJ164" s="166"/>
      <c r="IK164" s="166"/>
      <c r="IL164" s="166"/>
      <c r="IM164" s="166"/>
      <c r="IN164" s="166"/>
      <c r="IO164" s="166"/>
      <c r="IP164" s="166"/>
      <c r="IQ164" s="166"/>
      <c r="IR164" s="166"/>
      <c r="IS164" s="166"/>
      <c r="IT164" s="166"/>
      <c r="IU164" s="166"/>
      <c r="IV164" s="166"/>
    </row>
    <row r="165" spans="1:256" s="220" customFormat="1" ht="20.25">
      <c r="A165" s="230"/>
      <c r="B165" s="230"/>
      <c r="C165" s="230"/>
      <c r="D165" s="230"/>
      <c r="E165" s="230"/>
      <c r="F165" s="230"/>
      <c r="G165" s="230"/>
      <c r="H165" s="230"/>
      <c r="I165" s="230"/>
      <c r="J165" s="230"/>
      <c r="K165" s="230"/>
      <c r="L165" s="230"/>
      <c r="M165" s="231"/>
      <c r="N165" s="233"/>
      <c r="O165" s="233"/>
      <c r="P165" s="234"/>
      <c r="Q165" s="234"/>
      <c r="R165" s="234"/>
      <c r="S165" s="234"/>
      <c r="T165" s="234"/>
      <c r="U165" s="234"/>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c r="EW165" s="166"/>
      <c r="EX165" s="166"/>
      <c r="EY165" s="166"/>
      <c r="EZ165" s="166"/>
      <c r="FA165" s="166"/>
      <c r="FB165" s="166"/>
      <c r="FC165" s="166"/>
      <c r="FD165" s="166"/>
      <c r="FE165" s="166"/>
      <c r="FF165" s="166"/>
      <c r="FG165" s="166"/>
      <c r="FH165" s="166"/>
      <c r="FI165" s="166"/>
      <c r="FJ165" s="166"/>
      <c r="FK165" s="166"/>
      <c r="FL165" s="166"/>
      <c r="FM165" s="166"/>
      <c r="FN165" s="166"/>
      <c r="FO165" s="166"/>
      <c r="FP165" s="166"/>
      <c r="FQ165" s="166"/>
      <c r="FR165" s="166"/>
      <c r="FS165" s="166"/>
      <c r="FT165" s="166"/>
      <c r="FU165" s="166"/>
      <c r="FV165" s="166"/>
      <c r="FW165" s="166"/>
      <c r="FX165" s="166"/>
      <c r="FY165" s="166"/>
      <c r="FZ165" s="166"/>
      <c r="GA165" s="166"/>
      <c r="GB165" s="166"/>
      <c r="GC165" s="166"/>
      <c r="GD165" s="166"/>
      <c r="GE165" s="166"/>
      <c r="GF165" s="166"/>
      <c r="GG165" s="166"/>
      <c r="GH165" s="166"/>
      <c r="GI165" s="166"/>
      <c r="GJ165" s="166"/>
      <c r="GK165" s="166"/>
      <c r="GL165" s="166"/>
      <c r="GM165" s="166"/>
      <c r="GN165" s="166"/>
      <c r="GO165" s="166"/>
      <c r="GP165" s="166"/>
      <c r="GQ165" s="166"/>
      <c r="GR165" s="166"/>
      <c r="GS165" s="166"/>
      <c r="GT165" s="166"/>
      <c r="GU165" s="166"/>
      <c r="GV165" s="166"/>
      <c r="GW165" s="166"/>
      <c r="GX165" s="166"/>
      <c r="GY165" s="166"/>
      <c r="GZ165" s="166"/>
      <c r="HA165" s="166"/>
      <c r="HB165" s="166"/>
      <c r="HC165" s="166"/>
      <c r="HD165" s="166"/>
      <c r="HE165" s="166"/>
      <c r="HF165" s="166"/>
      <c r="HG165" s="166"/>
      <c r="HH165" s="166"/>
      <c r="HI165" s="166"/>
      <c r="HJ165" s="166"/>
      <c r="HK165" s="166"/>
      <c r="HL165" s="166"/>
      <c r="HM165" s="166"/>
      <c r="HN165" s="166"/>
      <c r="HO165" s="166"/>
      <c r="HP165" s="166"/>
      <c r="HQ165" s="166"/>
      <c r="HR165" s="166"/>
      <c r="HS165" s="166"/>
      <c r="HT165" s="166"/>
      <c r="HU165" s="166"/>
      <c r="HV165" s="166"/>
      <c r="HW165" s="166"/>
      <c r="HX165" s="166"/>
      <c r="HY165" s="166"/>
      <c r="HZ165" s="166"/>
      <c r="IA165" s="166"/>
      <c r="IB165" s="166"/>
      <c r="IC165" s="166"/>
      <c r="ID165" s="166"/>
      <c r="IE165" s="166"/>
      <c r="IF165" s="166"/>
      <c r="IG165" s="166"/>
      <c r="IH165" s="166"/>
      <c r="II165" s="166"/>
      <c r="IJ165" s="166"/>
      <c r="IK165" s="166"/>
      <c r="IL165" s="166"/>
      <c r="IM165" s="166"/>
      <c r="IN165" s="166"/>
      <c r="IO165" s="166"/>
      <c r="IP165" s="166"/>
      <c r="IQ165" s="166"/>
      <c r="IR165" s="166"/>
      <c r="IS165" s="166"/>
      <c r="IT165" s="166"/>
      <c r="IU165" s="166"/>
      <c r="IV165" s="166"/>
    </row>
    <row r="166" spans="1:256" s="220" customFormat="1" ht="20.25">
      <c r="A166" s="230"/>
      <c r="B166" s="230"/>
      <c r="C166" s="230"/>
      <c r="D166" s="230"/>
      <c r="E166" s="230"/>
      <c r="F166" s="230"/>
      <c r="G166" s="230"/>
      <c r="H166" s="230"/>
      <c r="I166" s="230"/>
      <c r="J166" s="230"/>
      <c r="K166" s="230"/>
      <c r="L166" s="230"/>
      <c r="M166" s="231"/>
      <c r="N166" s="233"/>
      <c r="O166" s="233"/>
      <c r="P166" s="234"/>
      <c r="Q166" s="234"/>
      <c r="R166" s="234"/>
      <c r="S166" s="234"/>
      <c r="T166" s="234"/>
      <c r="U166" s="234"/>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c r="EW166" s="166"/>
      <c r="EX166" s="166"/>
      <c r="EY166" s="166"/>
      <c r="EZ166" s="166"/>
      <c r="FA166" s="166"/>
      <c r="FB166" s="166"/>
      <c r="FC166" s="166"/>
      <c r="FD166" s="166"/>
      <c r="FE166" s="166"/>
      <c r="FF166" s="166"/>
      <c r="FG166" s="166"/>
      <c r="FH166" s="166"/>
      <c r="FI166" s="166"/>
      <c r="FJ166" s="166"/>
      <c r="FK166" s="166"/>
      <c r="FL166" s="166"/>
      <c r="FM166" s="166"/>
      <c r="FN166" s="166"/>
      <c r="FO166" s="166"/>
      <c r="FP166" s="166"/>
      <c r="FQ166" s="166"/>
      <c r="FR166" s="166"/>
      <c r="FS166" s="166"/>
      <c r="FT166" s="166"/>
      <c r="FU166" s="166"/>
      <c r="FV166" s="166"/>
      <c r="FW166" s="166"/>
      <c r="FX166" s="166"/>
      <c r="FY166" s="166"/>
      <c r="FZ166" s="166"/>
      <c r="GA166" s="166"/>
      <c r="GB166" s="166"/>
      <c r="GC166" s="166"/>
      <c r="GD166" s="166"/>
      <c r="GE166" s="166"/>
      <c r="GF166" s="166"/>
      <c r="GG166" s="166"/>
      <c r="GH166" s="166"/>
      <c r="GI166" s="166"/>
      <c r="GJ166" s="166"/>
      <c r="GK166" s="166"/>
      <c r="GL166" s="166"/>
      <c r="GM166" s="166"/>
      <c r="GN166" s="166"/>
      <c r="GO166" s="166"/>
      <c r="GP166" s="166"/>
      <c r="GQ166" s="166"/>
      <c r="GR166" s="166"/>
      <c r="GS166" s="166"/>
      <c r="GT166" s="166"/>
      <c r="GU166" s="166"/>
      <c r="GV166" s="166"/>
      <c r="GW166" s="166"/>
      <c r="GX166" s="166"/>
      <c r="GY166" s="166"/>
      <c r="GZ166" s="166"/>
      <c r="HA166" s="166"/>
      <c r="HB166" s="166"/>
      <c r="HC166" s="166"/>
      <c r="HD166" s="166"/>
      <c r="HE166" s="166"/>
      <c r="HF166" s="166"/>
      <c r="HG166" s="166"/>
      <c r="HH166" s="166"/>
      <c r="HI166" s="166"/>
      <c r="HJ166" s="166"/>
      <c r="HK166" s="166"/>
      <c r="HL166" s="166"/>
      <c r="HM166" s="166"/>
      <c r="HN166" s="166"/>
      <c r="HO166" s="166"/>
      <c r="HP166" s="166"/>
      <c r="HQ166" s="166"/>
      <c r="HR166" s="166"/>
      <c r="HS166" s="166"/>
      <c r="HT166" s="166"/>
      <c r="HU166" s="166"/>
      <c r="HV166" s="166"/>
      <c r="HW166" s="166"/>
      <c r="HX166" s="166"/>
      <c r="HY166" s="166"/>
      <c r="HZ166" s="166"/>
      <c r="IA166" s="166"/>
      <c r="IB166" s="166"/>
      <c r="IC166" s="166"/>
      <c r="ID166" s="166"/>
      <c r="IE166" s="166"/>
      <c r="IF166" s="166"/>
      <c r="IG166" s="166"/>
      <c r="IH166" s="166"/>
      <c r="II166" s="166"/>
      <c r="IJ166" s="166"/>
      <c r="IK166" s="166"/>
      <c r="IL166" s="166"/>
      <c r="IM166" s="166"/>
      <c r="IN166" s="166"/>
      <c r="IO166" s="166"/>
      <c r="IP166" s="166"/>
      <c r="IQ166" s="166"/>
      <c r="IR166" s="166"/>
      <c r="IS166" s="166"/>
      <c r="IT166" s="166"/>
      <c r="IU166" s="166"/>
      <c r="IV166" s="166"/>
    </row>
    <row r="167" spans="1:256" s="220" customFormat="1" ht="20.25">
      <c r="A167" s="230"/>
      <c r="B167" s="230"/>
      <c r="C167" s="230"/>
      <c r="D167" s="230"/>
      <c r="E167" s="230"/>
      <c r="F167" s="230"/>
      <c r="G167" s="230"/>
      <c r="H167" s="230"/>
      <c r="I167" s="230"/>
      <c r="J167" s="230"/>
      <c r="K167" s="230"/>
      <c r="L167" s="230"/>
      <c r="M167" s="231"/>
      <c r="N167" s="233"/>
      <c r="O167" s="233"/>
      <c r="P167" s="234"/>
      <c r="Q167" s="234"/>
      <c r="R167" s="234"/>
      <c r="S167" s="234"/>
      <c r="T167" s="234"/>
      <c r="U167" s="234"/>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c r="EW167" s="166"/>
      <c r="EX167" s="166"/>
      <c r="EY167" s="166"/>
      <c r="EZ167" s="166"/>
      <c r="FA167" s="166"/>
      <c r="FB167" s="166"/>
      <c r="FC167" s="166"/>
      <c r="FD167" s="166"/>
      <c r="FE167" s="166"/>
      <c r="FF167" s="166"/>
      <c r="FG167" s="166"/>
      <c r="FH167" s="166"/>
      <c r="FI167" s="166"/>
      <c r="FJ167" s="166"/>
      <c r="FK167" s="166"/>
      <c r="FL167" s="166"/>
      <c r="FM167" s="166"/>
      <c r="FN167" s="166"/>
      <c r="FO167" s="166"/>
      <c r="FP167" s="166"/>
      <c r="FQ167" s="166"/>
      <c r="FR167" s="166"/>
      <c r="FS167" s="166"/>
      <c r="FT167" s="166"/>
      <c r="FU167" s="166"/>
      <c r="FV167" s="166"/>
      <c r="FW167" s="166"/>
      <c r="FX167" s="166"/>
      <c r="FY167" s="166"/>
      <c r="FZ167" s="166"/>
      <c r="GA167" s="166"/>
      <c r="GB167" s="166"/>
      <c r="GC167" s="166"/>
      <c r="GD167" s="166"/>
      <c r="GE167" s="166"/>
      <c r="GF167" s="166"/>
      <c r="GG167" s="166"/>
      <c r="GH167" s="166"/>
      <c r="GI167" s="166"/>
      <c r="GJ167" s="166"/>
      <c r="GK167" s="166"/>
      <c r="GL167" s="166"/>
      <c r="GM167" s="166"/>
      <c r="GN167" s="166"/>
      <c r="GO167" s="166"/>
      <c r="GP167" s="166"/>
      <c r="GQ167" s="166"/>
      <c r="GR167" s="166"/>
      <c r="GS167" s="166"/>
      <c r="GT167" s="166"/>
      <c r="GU167" s="166"/>
      <c r="GV167" s="166"/>
      <c r="GW167" s="166"/>
      <c r="GX167" s="166"/>
      <c r="GY167" s="166"/>
      <c r="GZ167" s="166"/>
      <c r="HA167" s="166"/>
      <c r="HB167" s="166"/>
      <c r="HC167" s="166"/>
      <c r="HD167" s="166"/>
      <c r="HE167" s="166"/>
      <c r="HF167" s="166"/>
      <c r="HG167" s="166"/>
      <c r="HH167" s="166"/>
      <c r="HI167" s="166"/>
      <c r="HJ167" s="166"/>
      <c r="HK167" s="166"/>
      <c r="HL167" s="166"/>
      <c r="HM167" s="166"/>
      <c r="HN167" s="166"/>
      <c r="HO167" s="166"/>
      <c r="HP167" s="166"/>
      <c r="HQ167" s="166"/>
      <c r="HR167" s="166"/>
      <c r="HS167" s="166"/>
      <c r="HT167" s="166"/>
      <c r="HU167" s="166"/>
      <c r="HV167" s="166"/>
      <c r="HW167" s="166"/>
      <c r="HX167" s="166"/>
      <c r="HY167" s="166"/>
      <c r="HZ167" s="166"/>
      <c r="IA167" s="166"/>
      <c r="IB167" s="166"/>
      <c r="IC167" s="166"/>
      <c r="ID167" s="166"/>
      <c r="IE167" s="166"/>
      <c r="IF167" s="166"/>
      <c r="IG167" s="166"/>
      <c r="IH167" s="166"/>
      <c r="II167" s="166"/>
      <c r="IJ167" s="166"/>
      <c r="IK167" s="166"/>
      <c r="IL167" s="166"/>
      <c r="IM167" s="166"/>
      <c r="IN167" s="166"/>
      <c r="IO167" s="166"/>
      <c r="IP167" s="166"/>
      <c r="IQ167" s="166"/>
      <c r="IR167" s="166"/>
      <c r="IS167" s="166"/>
      <c r="IT167" s="166"/>
      <c r="IU167" s="166"/>
      <c r="IV167" s="166"/>
    </row>
    <row r="168" spans="1:256" s="220" customFormat="1" ht="20.25">
      <c r="A168" s="230"/>
      <c r="B168" s="230"/>
      <c r="C168" s="230"/>
      <c r="D168" s="230"/>
      <c r="E168" s="230"/>
      <c r="F168" s="230"/>
      <c r="G168" s="230"/>
      <c r="H168" s="230"/>
      <c r="I168" s="230"/>
      <c r="J168" s="230"/>
      <c r="K168" s="230"/>
      <c r="L168" s="230"/>
      <c r="M168" s="231"/>
      <c r="N168" s="233"/>
      <c r="O168" s="233"/>
      <c r="P168" s="234"/>
      <c r="Q168" s="234"/>
      <c r="R168" s="234"/>
      <c r="S168" s="234"/>
      <c r="T168" s="234"/>
      <c r="U168" s="234"/>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c r="EW168" s="166"/>
      <c r="EX168" s="166"/>
      <c r="EY168" s="166"/>
      <c r="EZ168" s="166"/>
      <c r="FA168" s="166"/>
      <c r="FB168" s="166"/>
      <c r="FC168" s="166"/>
      <c r="FD168" s="166"/>
      <c r="FE168" s="166"/>
      <c r="FF168" s="166"/>
      <c r="FG168" s="166"/>
      <c r="FH168" s="166"/>
      <c r="FI168" s="166"/>
      <c r="FJ168" s="166"/>
      <c r="FK168" s="166"/>
      <c r="FL168" s="166"/>
      <c r="FM168" s="166"/>
      <c r="FN168" s="166"/>
      <c r="FO168" s="166"/>
      <c r="FP168" s="166"/>
      <c r="FQ168" s="166"/>
      <c r="FR168" s="166"/>
      <c r="FS168" s="166"/>
      <c r="FT168" s="166"/>
      <c r="FU168" s="166"/>
      <c r="FV168" s="166"/>
      <c r="FW168" s="166"/>
      <c r="FX168" s="166"/>
      <c r="FY168" s="166"/>
      <c r="FZ168" s="166"/>
      <c r="GA168" s="166"/>
      <c r="GB168" s="166"/>
      <c r="GC168" s="166"/>
      <c r="GD168" s="166"/>
      <c r="GE168" s="166"/>
      <c r="GF168" s="166"/>
      <c r="GG168" s="166"/>
      <c r="GH168" s="166"/>
      <c r="GI168" s="166"/>
      <c r="GJ168" s="166"/>
      <c r="GK168" s="166"/>
      <c r="GL168" s="166"/>
      <c r="GM168" s="166"/>
      <c r="GN168" s="166"/>
      <c r="GO168" s="166"/>
      <c r="GP168" s="166"/>
      <c r="GQ168" s="166"/>
      <c r="GR168" s="166"/>
      <c r="GS168" s="166"/>
      <c r="GT168" s="166"/>
      <c r="GU168" s="166"/>
      <c r="GV168" s="166"/>
      <c r="GW168" s="166"/>
      <c r="GX168" s="166"/>
      <c r="GY168" s="166"/>
      <c r="GZ168" s="166"/>
      <c r="HA168" s="166"/>
      <c r="HB168" s="166"/>
      <c r="HC168" s="166"/>
      <c r="HD168" s="166"/>
      <c r="HE168" s="166"/>
      <c r="HF168" s="166"/>
      <c r="HG168" s="166"/>
      <c r="HH168" s="166"/>
      <c r="HI168" s="166"/>
      <c r="HJ168" s="166"/>
      <c r="HK168" s="166"/>
      <c r="HL168" s="166"/>
      <c r="HM168" s="166"/>
      <c r="HN168" s="166"/>
      <c r="HO168" s="166"/>
      <c r="HP168" s="166"/>
      <c r="HQ168" s="166"/>
      <c r="HR168" s="166"/>
      <c r="HS168" s="166"/>
      <c r="HT168" s="166"/>
      <c r="HU168" s="166"/>
      <c r="HV168" s="166"/>
      <c r="HW168" s="166"/>
      <c r="HX168" s="166"/>
      <c r="HY168" s="166"/>
      <c r="HZ168" s="166"/>
      <c r="IA168" s="166"/>
      <c r="IB168" s="166"/>
      <c r="IC168" s="166"/>
      <c r="ID168" s="166"/>
      <c r="IE168" s="166"/>
      <c r="IF168" s="166"/>
      <c r="IG168" s="166"/>
      <c r="IH168" s="166"/>
      <c r="II168" s="166"/>
      <c r="IJ168" s="166"/>
      <c r="IK168" s="166"/>
      <c r="IL168" s="166"/>
      <c r="IM168" s="166"/>
      <c r="IN168" s="166"/>
      <c r="IO168" s="166"/>
      <c r="IP168" s="166"/>
      <c r="IQ168" s="166"/>
      <c r="IR168" s="166"/>
      <c r="IS168" s="166"/>
      <c r="IT168" s="166"/>
      <c r="IU168" s="166"/>
      <c r="IV168" s="166"/>
    </row>
    <row r="169" spans="1:256" s="220" customFormat="1" ht="20.25">
      <c r="A169" s="230"/>
      <c r="B169" s="230"/>
      <c r="C169" s="230"/>
      <c r="D169" s="230"/>
      <c r="E169" s="230"/>
      <c r="F169" s="230"/>
      <c r="G169" s="230"/>
      <c r="H169" s="230"/>
      <c r="I169" s="230"/>
      <c r="J169" s="230"/>
      <c r="K169" s="230"/>
      <c r="L169" s="230"/>
      <c r="M169" s="231"/>
      <c r="N169" s="233"/>
      <c r="O169" s="233"/>
      <c r="P169" s="234"/>
      <c r="Q169" s="234"/>
      <c r="R169" s="234"/>
      <c r="S169" s="234"/>
      <c r="T169" s="234"/>
      <c r="U169" s="234"/>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c r="EW169" s="166"/>
      <c r="EX169" s="166"/>
      <c r="EY169" s="166"/>
      <c r="EZ169" s="166"/>
      <c r="FA169" s="166"/>
      <c r="FB169" s="166"/>
      <c r="FC169" s="166"/>
      <c r="FD169" s="166"/>
      <c r="FE169" s="166"/>
      <c r="FF169" s="166"/>
      <c r="FG169" s="166"/>
      <c r="FH169" s="166"/>
      <c r="FI169" s="166"/>
      <c r="FJ169" s="166"/>
      <c r="FK169" s="166"/>
      <c r="FL169" s="166"/>
      <c r="FM169" s="166"/>
      <c r="FN169" s="166"/>
      <c r="FO169" s="166"/>
      <c r="FP169" s="166"/>
      <c r="FQ169" s="166"/>
      <c r="FR169" s="166"/>
      <c r="FS169" s="166"/>
      <c r="FT169" s="166"/>
      <c r="FU169" s="166"/>
      <c r="FV169" s="166"/>
      <c r="FW169" s="166"/>
      <c r="FX169" s="166"/>
      <c r="FY169" s="166"/>
      <c r="FZ169" s="166"/>
      <c r="GA169" s="166"/>
      <c r="GB169" s="166"/>
      <c r="GC169" s="166"/>
      <c r="GD169" s="166"/>
      <c r="GE169" s="166"/>
      <c r="GF169" s="166"/>
      <c r="GG169" s="166"/>
      <c r="GH169" s="166"/>
      <c r="GI169" s="166"/>
      <c r="GJ169" s="166"/>
      <c r="GK169" s="166"/>
      <c r="GL169" s="166"/>
      <c r="GM169" s="166"/>
      <c r="GN169" s="166"/>
      <c r="GO169" s="166"/>
      <c r="GP169" s="166"/>
      <c r="GQ169" s="166"/>
      <c r="GR169" s="166"/>
      <c r="GS169" s="166"/>
      <c r="GT169" s="166"/>
      <c r="GU169" s="166"/>
      <c r="GV169" s="166"/>
      <c r="GW169" s="166"/>
      <c r="GX169" s="166"/>
      <c r="GY169" s="166"/>
      <c r="GZ169" s="166"/>
      <c r="HA169" s="166"/>
      <c r="HB169" s="166"/>
      <c r="HC169" s="166"/>
      <c r="HD169" s="166"/>
      <c r="HE169" s="166"/>
      <c r="HF169" s="166"/>
      <c r="HG169" s="166"/>
      <c r="HH169" s="166"/>
      <c r="HI169" s="166"/>
      <c r="HJ169" s="166"/>
      <c r="HK169" s="166"/>
      <c r="HL169" s="166"/>
      <c r="HM169" s="166"/>
      <c r="HN169" s="166"/>
      <c r="HO169" s="166"/>
      <c r="HP169" s="166"/>
      <c r="HQ169" s="166"/>
      <c r="HR169" s="166"/>
      <c r="HS169" s="166"/>
      <c r="HT169" s="166"/>
      <c r="HU169" s="166"/>
      <c r="HV169" s="166"/>
      <c r="HW169" s="166"/>
      <c r="HX169" s="166"/>
      <c r="HY169" s="166"/>
      <c r="HZ169" s="166"/>
      <c r="IA169" s="166"/>
      <c r="IB169" s="166"/>
      <c r="IC169" s="166"/>
      <c r="ID169" s="166"/>
      <c r="IE169" s="166"/>
      <c r="IF169" s="166"/>
      <c r="IG169" s="166"/>
      <c r="IH169" s="166"/>
      <c r="II169" s="166"/>
      <c r="IJ169" s="166"/>
      <c r="IK169" s="166"/>
      <c r="IL169" s="166"/>
      <c r="IM169" s="166"/>
      <c r="IN169" s="166"/>
      <c r="IO169" s="166"/>
      <c r="IP169" s="166"/>
      <c r="IQ169" s="166"/>
      <c r="IR169" s="166"/>
      <c r="IS169" s="166"/>
      <c r="IT169" s="166"/>
      <c r="IU169" s="166"/>
      <c r="IV169" s="166"/>
    </row>
    <row r="170" spans="1:256" s="220" customFormat="1" ht="20.25">
      <c r="A170" s="230"/>
      <c r="B170" s="230"/>
      <c r="C170" s="230"/>
      <c r="D170" s="230"/>
      <c r="E170" s="230"/>
      <c r="F170" s="230"/>
      <c r="G170" s="230"/>
      <c r="H170" s="230"/>
      <c r="I170" s="230"/>
      <c r="J170" s="230"/>
      <c r="K170" s="230"/>
      <c r="L170" s="230"/>
      <c r="M170" s="231"/>
      <c r="N170" s="233"/>
      <c r="O170" s="233"/>
      <c r="P170" s="234"/>
      <c r="Q170" s="234"/>
      <c r="R170" s="234"/>
      <c r="S170" s="234"/>
      <c r="T170" s="234"/>
      <c r="U170" s="234"/>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c r="EW170" s="166"/>
      <c r="EX170" s="166"/>
      <c r="EY170" s="166"/>
      <c r="EZ170" s="166"/>
      <c r="FA170" s="166"/>
      <c r="FB170" s="166"/>
      <c r="FC170" s="166"/>
      <c r="FD170" s="166"/>
      <c r="FE170" s="166"/>
      <c r="FF170" s="166"/>
      <c r="FG170" s="166"/>
      <c r="FH170" s="166"/>
      <c r="FI170" s="166"/>
      <c r="FJ170" s="166"/>
      <c r="FK170" s="166"/>
      <c r="FL170" s="166"/>
      <c r="FM170" s="166"/>
      <c r="FN170" s="166"/>
      <c r="FO170" s="166"/>
      <c r="FP170" s="166"/>
      <c r="FQ170" s="166"/>
      <c r="FR170" s="166"/>
      <c r="FS170" s="166"/>
      <c r="FT170" s="166"/>
      <c r="FU170" s="166"/>
      <c r="FV170" s="166"/>
      <c r="FW170" s="166"/>
      <c r="FX170" s="166"/>
      <c r="FY170" s="166"/>
      <c r="FZ170" s="166"/>
      <c r="GA170" s="166"/>
      <c r="GB170" s="166"/>
      <c r="GC170" s="166"/>
      <c r="GD170" s="166"/>
      <c r="GE170" s="166"/>
      <c r="GF170" s="166"/>
      <c r="GG170" s="166"/>
      <c r="GH170" s="166"/>
      <c r="GI170" s="166"/>
      <c r="GJ170" s="166"/>
      <c r="GK170" s="166"/>
      <c r="GL170" s="166"/>
      <c r="GM170" s="166"/>
      <c r="GN170" s="166"/>
      <c r="GO170" s="166"/>
      <c r="GP170" s="166"/>
      <c r="GQ170" s="166"/>
      <c r="GR170" s="166"/>
      <c r="GS170" s="166"/>
      <c r="GT170" s="166"/>
      <c r="GU170" s="166"/>
      <c r="GV170" s="166"/>
      <c r="GW170" s="166"/>
      <c r="GX170" s="166"/>
      <c r="GY170" s="166"/>
      <c r="GZ170" s="166"/>
      <c r="HA170" s="166"/>
      <c r="HB170" s="166"/>
      <c r="HC170" s="166"/>
      <c r="HD170" s="166"/>
      <c r="HE170" s="166"/>
      <c r="HF170" s="166"/>
      <c r="HG170" s="166"/>
      <c r="HH170" s="166"/>
      <c r="HI170" s="166"/>
      <c r="HJ170" s="166"/>
      <c r="HK170" s="166"/>
      <c r="HL170" s="166"/>
      <c r="HM170" s="166"/>
      <c r="HN170" s="166"/>
      <c r="HO170" s="166"/>
      <c r="HP170" s="166"/>
      <c r="HQ170" s="166"/>
      <c r="HR170" s="166"/>
      <c r="HS170" s="166"/>
      <c r="HT170" s="166"/>
      <c r="HU170" s="166"/>
      <c r="HV170" s="166"/>
      <c r="HW170" s="166"/>
      <c r="HX170" s="166"/>
      <c r="HY170" s="166"/>
      <c r="HZ170" s="166"/>
      <c r="IA170" s="166"/>
      <c r="IB170" s="166"/>
      <c r="IC170" s="166"/>
      <c r="ID170" s="166"/>
      <c r="IE170" s="166"/>
      <c r="IF170" s="166"/>
      <c r="IG170" s="166"/>
      <c r="IH170" s="166"/>
      <c r="II170" s="166"/>
      <c r="IJ170" s="166"/>
      <c r="IK170" s="166"/>
      <c r="IL170" s="166"/>
      <c r="IM170" s="166"/>
      <c r="IN170" s="166"/>
      <c r="IO170" s="166"/>
      <c r="IP170" s="166"/>
      <c r="IQ170" s="166"/>
      <c r="IR170" s="166"/>
      <c r="IS170" s="166"/>
      <c r="IT170" s="166"/>
      <c r="IU170" s="166"/>
      <c r="IV170" s="166"/>
    </row>
    <row r="171" spans="1:256" s="220" customFormat="1" ht="20.25">
      <c r="A171" s="230"/>
      <c r="B171" s="230"/>
      <c r="C171" s="230"/>
      <c r="D171" s="230"/>
      <c r="E171" s="230"/>
      <c r="F171" s="230"/>
      <c r="G171" s="230"/>
      <c r="H171" s="230"/>
      <c r="I171" s="230"/>
      <c r="J171" s="230"/>
      <c r="K171" s="230"/>
      <c r="L171" s="230"/>
      <c r="M171" s="231"/>
      <c r="N171" s="233"/>
      <c r="O171" s="233"/>
      <c r="P171" s="234"/>
      <c r="Q171" s="234"/>
      <c r="R171" s="234"/>
      <c r="S171" s="234"/>
      <c r="T171" s="234"/>
      <c r="U171" s="234"/>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c r="EW171" s="166"/>
      <c r="EX171" s="166"/>
      <c r="EY171" s="166"/>
      <c r="EZ171" s="166"/>
      <c r="FA171" s="166"/>
      <c r="FB171" s="166"/>
      <c r="FC171" s="166"/>
      <c r="FD171" s="166"/>
      <c r="FE171" s="166"/>
      <c r="FF171" s="166"/>
      <c r="FG171" s="166"/>
      <c r="FH171" s="166"/>
      <c r="FI171" s="166"/>
      <c r="FJ171" s="166"/>
      <c r="FK171" s="166"/>
      <c r="FL171" s="166"/>
      <c r="FM171" s="166"/>
      <c r="FN171" s="166"/>
      <c r="FO171" s="166"/>
      <c r="FP171" s="166"/>
      <c r="FQ171" s="166"/>
      <c r="FR171" s="166"/>
      <c r="FS171" s="166"/>
      <c r="FT171" s="166"/>
      <c r="FU171" s="166"/>
      <c r="FV171" s="166"/>
      <c r="FW171" s="166"/>
      <c r="FX171" s="166"/>
      <c r="FY171" s="166"/>
      <c r="FZ171" s="166"/>
      <c r="GA171" s="166"/>
      <c r="GB171" s="166"/>
      <c r="GC171" s="166"/>
      <c r="GD171" s="166"/>
      <c r="GE171" s="166"/>
      <c r="GF171" s="166"/>
      <c r="GG171" s="166"/>
      <c r="GH171" s="166"/>
      <c r="GI171" s="166"/>
      <c r="GJ171" s="166"/>
      <c r="GK171" s="166"/>
      <c r="GL171" s="166"/>
      <c r="GM171" s="166"/>
      <c r="GN171" s="166"/>
      <c r="GO171" s="166"/>
      <c r="GP171" s="166"/>
      <c r="GQ171" s="166"/>
      <c r="GR171" s="166"/>
      <c r="GS171" s="166"/>
      <c r="GT171" s="166"/>
      <c r="GU171" s="166"/>
      <c r="GV171" s="166"/>
      <c r="GW171" s="166"/>
      <c r="GX171" s="166"/>
      <c r="GY171" s="166"/>
      <c r="GZ171" s="166"/>
      <c r="HA171" s="166"/>
      <c r="HB171" s="166"/>
      <c r="HC171" s="166"/>
      <c r="HD171" s="166"/>
      <c r="HE171" s="166"/>
      <c r="HF171" s="166"/>
      <c r="HG171" s="166"/>
      <c r="HH171" s="166"/>
      <c r="HI171" s="166"/>
      <c r="HJ171" s="166"/>
      <c r="HK171" s="166"/>
      <c r="HL171" s="166"/>
      <c r="HM171" s="166"/>
      <c r="HN171" s="166"/>
      <c r="HO171" s="166"/>
      <c r="HP171" s="166"/>
      <c r="HQ171" s="166"/>
      <c r="HR171" s="166"/>
      <c r="HS171" s="166"/>
      <c r="HT171" s="166"/>
      <c r="HU171" s="166"/>
      <c r="HV171" s="166"/>
      <c r="HW171" s="166"/>
      <c r="HX171" s="166"/>
      <c r="HY171" s="166"/>
      <c r="HZ171" s="166"/>
      <c r="IA171" s="166"/>
      <c r="IB171" s="166"/>
      <c r="IC171" s="166"/>
      <c r="ID171" s="166"/>
      <c r="IE171" s="166"/>
      <c r="IF171" s="166"/>
      <c r="IG171" s="166"/>
      <c r="IH171" s="166"/>
      <c r="II171" s="166"/>
      <c r="IJ171" s="166"/>
      <c r="IK171" s="166"/>
      <c r="IL171" s="166"/>
      <c r="IM171" s="166"/>
      <c r="IN171" s="166"/>
      <c r="IO171" s="166"/>
      <c r="IP171" s="166"/>
      <c r="IQ171" s="166"/>
      <c r="IR171" s="166"/>
      <c r="IS171" s="166"/>
      <c r="IT171" s="166"/>
      <c r="IU171" s="166"/>
      <c r="IV171" s="166"/>
    </row>
    <row r="172" spans="1:256" s="220" customFormat="1" ht="20.25">
      <c r="A172" s="230"/>
      <c r="B172" s="230"/>
      <c r="C172" s="230"/>
      <c r="D172" s="230"/>
      <c r="E172" s="230"/>
      <c r="F172" s="230"/>
      <c r="G172" s="230"/>
      <c r="H172" s="230"/>
      <c r="I172" s="230"/>
      <c r="J172" s="230"/>
      <c r="K172" s="230"/>
      <c r="L172" s="230"/>
      <c r="M172" s="231"/>
      <c r="N172" s="233"/>
      <c r="O172" s="233"/>
      <c r="P172" s="234"/>
      <c r="Q172" s="234"/>
      <c r="R172" s="234"/>
      <c r="S172" s="234"/>
      <c r="T172" s="234"/>
      <c r="U172" s="234"/>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c r="EW172" s="166"/>
      <c r="EX172" s="166"/>
      <c r="EY172" s="166"/>
      <c r="EZ172" s="166"/>
      <c r="FA172" s="166"/>
      <c r="FB172" s="166"/>
      <c r="FC172" s="166"/>
      <c r="FD172" s="166"/>
      <c r="FE172" s="166"/>
      <c r="FF172" s="166"/>
      <c r="FG172" s="166"/>
      <c r="FH172" s="166"/>
      <c r="FI172" s="166"/>
      <c r="FJ172" s="166"/>
      <c r="FK172" s="166"/>
      <c r="FL172" s="166"/>
      <c r="FM172" s="166"/>
      <c r="FN172" s="166"/>
      <c r="FO172" s="166"/>
      <c r="FP172" s="166"/>
      <c r="FQ172" s="166"/>
      <c r="FR172" s="166"/>
      <c r="FS172" s="166"/>
      <c r="FT172" s="166"/>
      <c r="FU172" s="166"/>
      <c r="FV172" s="166"/>
      <c r="FW172" s="166"/>
      <c r="FX172" s="166"/>
      <c r="FY172" s="166"/>
      <c r="FZ172" s="166"/>
      <c r="GA172" s="166"/>
      <c r="GB172" s="166"/>
      <c r="GC172" s="166"/>
      <c r="GD172" s="166"/>
      <c r="GE172" s="166"/>
      <c r="GF172" s="166"/>
      <c r="GG172" s="166"/>
      <c r="GH172" s="166"/>
      <c r="GI172" s="166"/>
      <c r="GJ172" s="166"/>
      <c r="GK172" s="166"/>
      <c r="GL172" s="166"/>
      <c r="GM172" s="166"/>
      <c r="GN172" s="166"/>
      <c r="GO172" s="166"/>
      <c r="GP172" s="166"/>
      <c r="GQ172" s="166"/>
      <c r="GR172" s="166"/>
      <c r="GS172" s="166"/>
      <c r="GT172" s="166"/>
      <c r="GU172" s="166"/>
      <c r="GV172" s="166"/>
      <c r="GW172" s="166"/>
      <c r="GX172" s="166"/>
      <c r="GY172" s="166"/>
      <c r="GZ172" s="166"/>
      <c r="HA172" s="166"/>
      <c r="HB172" s="166"/>
      <c r="HC172" s="166"/>
      <c r="HD172" s="166"/>
      <c r="HE172" s="166"/>
      <c r="HF172" s="166"/>
      <c r="HG172" s="166"/>
      <c r="HH172" s="166"/>
      <c r="HI172" s="166"/>
      <c r="HJ172" s="166"/>
      <c r="HK172" s="166"/>
      <c r="HL172" s="166"/>
      <c r="HM172" s="166"/>
      <c r="HN172" s="166"/>
      <c r="HO172" s="166"/>
      <c r="HP172" s="166"/>
      <c r="HQ172" s="166"/>
      <c r="HR172" s="166"/>
      <c r="HS172" s="166"/>
      <c r="HT172" s="166"/>
      <c r="HU172" s="166"/>
      <c r="HV172" s="166"/>
      <c r="HW172" s="166"/>
      <c r="HX172" s="166"/>
      <c r="HY172" s="166"/>
      <c r="HZ172" s="166"/>
      <c r="IA172" s="166"/>
      <c r="IB172" s="166"/>
      <c r="IC172" s="166"/>
      <c r="ID172" s="166"/>
      <c r="IE172" s="166"/>
      <c r="IF172" s="166"/>
      <c r="IG172" s="166"/>
      <c r="IH172" s="166"/>
      <c r="II172" s="166"/>
      <c r="IJ172" s="166"/>
      <c r="IK172" s="166"/>
      <c r="IL172" s="166"/>
      <c r="IM172" s="166"/>
      <c r="IN172" s="166"/>
      <c r="IO172" s="166"/>
      <c r="IP172" s="166"/>
      <c r="IQ172" s="166"/>
      <c r="IR172" s="166"/>
      <c r="IS172" s="166"/>
      <c r="IT172" s="166"/>
      <c r="IU172" s="166"/>
      <c r="IV172" s="166"/>
    </row>
    <row r="173" spans="1:256" s="220" customFormat="1" ht="20.25">
      <c r="A173" s="230"/>
      <c r="B173" s="230"/>
      <c r="C173" s="230"/>
      <c r="D173" s="230"/>
      <c r="E173" s="230"/>
      <c r="F173" s="230"/>
      <c r="G173" s="230"/>
      <c r="H173" s="230"/>
      <c r="I173" s="230"/>
      <c r="J173" s="230"/>
      <c r="K173" s="230"/>
      <c r="L173" s="230"/>
      <c r="M173" s="231"/>
      <c r="N173" s="233"/>
      <c r="O173" s="233"/>
      <c r="P173" s="234"/>
      <c r="Q173" s="234"/>
      <c r="R173" s="234"/>
      <c r="S173" s="234"/>
      <c r="T173" s="234"/>
      <c r="U173" s="234"/>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c r="EW173" s="166"/>
      <c r="EX173" s="166"/>
      <c r="EY173" s="166"/>
      <c r="EZ173" s="166"/>
      <c r="FA173" s="166"/>
      <c r="FB173" s="166"/>
      <c r="FC173" s="166"/>
      <c r="FD173" s="166"/>
      <c r="FE173" s="166"/>
      <c r="FF173" s="166"/>
      <c r="FG173" s="166"/>
      <c r="FH173" s="166"/>
      <c r="FI173" s="166"/>
      <c r="FJ173" s="166"/>
      <c r="FK173" s="166"/>
      <c r="FL173" s="166"/>
      <c r="FM173" s="166"/>
      <c r="FN173" s="166"/>
      <c r="FO173" s="166"/>
      <c r="FP173" s="166"/>
      <c r="FQ173" s="166"/>
      <c r="FR173" s="166"/>
      <c r="FS173" s="166"/>
      <c r="FT173" s="166"/>
      <c r="FU173" s="166"/>
      <c r="FV173" s="166"/>
      <c r="FW173" s="166"/>
      <c r="FX173" s="166"/>
      <c r="FY173" s="166"/>
      <c r="FZ173" s="166"/>
      <c r="GA173" s="166"/>
      <c r="GB173" s="166"/>
      <c r="GC173" s="166"/>
      <c r="GD173" s="166"/>
      <c r="GE173" s="166"/>
      <c r="GF173" s="166"/>
      <c r="GG173" s="166"/>
      <c r="GH173" s="166"/>
      <c r="GI173" s="166"/>
      <c r="GJ173" s="166"/>
      <c r="GK173" s="166"/>
      <c r="GL173" s="166"/>
      <c r="GM173" s="166"/>
      <c r="GN173" s="166"/>
      <c r="GO173" s="166"/>
      <c r="GP173" s="166"/>
      <c r="GQ173" s="166"/>
      <c r="GR173" s="166"/>
      <c r="GS173" s="166"/>
      <c r="GT173" s="166"/>
      <c r="GU173" s="166"/>
      <c r="GV173" s="166"/>
      <c r="GW173" s="166"/>
      <c r="GX173" s="166"/>
      <c r="GY173" s="166"/>
      <c r="GZ173" s="166"/>
      <c r="HA173" s="166"/>
      <c r="HB173" s="166"/>
      <c r="HC173" s="166"/>
      <c r="HD173" s="166"/>
      <c r="HE173" s="166"/>
      <c r="HF173" s="166"/>
      <c r="HG173" s="166"/>
      <c r="HH173" s="166"/>
      <c r="HI173" s="166"/>
      <c r="HJ173" s="166"/>
      <c r="HK173" s="166"/>
      <c r="HL173" s="166"/>
      <c r="HM173" s="166"/>
      <c r="HN173" s="166"/>
      <c r="HO173" s="166"/>
      <c r="HP173" s="166"/>
      <c r="HQ173" s="166"/>
      <c r="HR173" s="166"/>
      <c r="HS173" s="166"/>
      <c r="HT173" s="166"/>
      <c r="HU173" s="166"/>
      <c r="HV173" s="166"/>
      <c r="HW173" s="166"/>
      <c r="HX173" s="166"/>
      <c r="HY173" s="166"/>
      <c r="HZ173" s="166"/>
      <c r="IA173" s="166"/>
      <c r="IB173" s="166"/>
      <c r="IC173" s="166"/>
      <c r="ID173" s="166"/>
      <c r="IE173" s="166"/>
      <c r="IF173" s="166"/>
      <c r="IG173" s="166"/>
      <c r="IH173" s="166"/>
      <c r="II173" s="166"/>
      <c r="IJ173" s="166"/>
      <c r="IK173" s="166"/>
      <c r="IL173" s="166"/>
      <c r="IM173" s="166"/>
      <c r="IN173" s="166"/>
      <c r="IO173" s="166"/>
      <c r="IP173" s="166"/>
      <c r="IQ173" s="166"/>
      <c r="IR173" s="166"/>
      <c r="IS173" s="166"/>
      <c r="IT173" s="166"/>
      <c r="IU173" s="166"/>
      <c r="IV173" s="166"/>
    </row>
    <row r="174" spans="1:256" s="220" customFormat="1" ht="20.25">
      <c r="A174" s="230"/>
      <c r="B174" s="230"/>
      <c r="C174" s="230"/>
      <c r="D174" s="230"/>
      <c r="E174" s="230"/>
      <c r="F174" s="230"/>
      <c r="G174" s="230"/>
      <c r="H174" s="230"/>
      <c r="I174" s="230"/>
      <c r="J174" s="230"/>
      <c r="K174" s="230"/>
      <c r="L174" s="230"/>
      <c r="M174" s="231"/>
      <c r="N174" s="233"/>
      <c r="O174" s="233"/>
      <c r="P174" s="234"/>
      <c r="Q174" s="234"/>
      <c r="R174" s="234"/>
      <c r="S174" s="234"/>
      <c r="T174" s="234"/>
      <c r="U174" s="234"/>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c r="EW174" s="166"/>
      <c r="EX174" s="166"/>
      <c r="EY174" s="166"/>
      <c r="EZ174" s="166"/>
      <c r="FA174" s="166"/>
      <c r="FB174" s="166"/>
      <c r="FC174" s="166"/>
      <c r="FD174" s="166"/>
      <c r="FE174" s="166"/>
      <c r="FF174" s="166"/>
      <c r="FG174" s="166"/>
      <c r="FH174" s="166"/>
      <c r="FI174" s="166"/>
      <c r="FJ174" s="166"/>
      <c r="FK174" s="166"/>
      <c r="FL174" s="166"/>
      <c r="FM174" s="166"/>
      <c r="FN174" s="166"/>
      <c r="FO174" s="166"/>
      <c r="FP174" s="166"/>
      <c r="FQ174" s="166"/>
      <c r="FR174" s="166"/>
      <c r="FS174" s="166"/>
      <c r="FT174" s="166"/>
      <c r="FU174" s="166"/>
      <c r="FV174" s="166"/>
      <c r="FW174" s="166"/>
      <c r="FX174" s="166"/>
      <c r="FY174" s="166"/>
      <c r="FZ174" s="166"/>
      <c r="GA174" s="166"/>
      <c r="GB174" s="166"/>
      <c r="GC174" s="166"/>
      <c r="GD174" s="166"/>
      <c r="GE174" s="166"/>
      <c r="GF174" s="166"/>
      <c r="GG174" s="166"/>
      <c r="GH174" s="166"/>
      <c r="GI174" s="166"/>
      <c r="GJ174" s="166"/>
      <c r="GK174" s="166"/>
      <c r="GL174" s="166"/>
      <c r="GM174" s="166"/>
      <c r="GN174" s="166"/>
      <c r="GO174" s="166"/>
      <c r="GP174" s="166"/>
      <c r="GQ174" s="166"/>
      <c r="GR174" s="166"/>
      <c r="GS174" s="166"/>
      <c r="GT174" s="166"/>
      <c r="GU174" s="166"/>
      <c r="GV174" s="166"/>
      <c r="GW174" s="166"/>
      <c r="GX174" s="166"/>
      <c r="GY174" s="166"/>
      <c r="GZ174" s="166"/>
      <c r="HA174" s="166"/>
      <c r="HB174" s="166"/>
      <c r="HC174" s="166"/>
      <c r="HD174" s="166"/>
      <c r="HE174" s="166"/>
      <c r="HF174" s="166"/>
      <c r="HG174" s="166"/>
      <c r="HH174" s="166"/>
      <c r="HI174" s="166"/>
      <c r="HJ174" s="166"/>
      <c r="HK174" s="166"/>
      <c r="HL174" s="166"/>
      <c r="HM174" s="166"/>
      <c r="HN174" s="166"/>
      <c r="HO174" s="166"/>
      <c r="HP174" s="166"/>
      <c r="HQ174" s="166"/>
      <c r="HR174" s="166"/>
      <c r="HS174" s="166"/>
      <c r="HT174" s="166"/>
      <c r="HU174" s="166"/>
      <c r="HV174" s="166"/>
      <c r="HW174" s="166"/>
      <c r="HX174" s="166"/>
      <c r="HY174" s="166"/>
      <c r="HZ174" s="166"/>
      <c r="IA174" s="166"/>
      <c r="IB174" s="166"/>
      <c r="IC174" s="166"/>
      <c r="ID174" s="166"/>
      <c r="IE174" s="166"/>
      <c r="IF174" s="166"/>
      <c r="IG174" s="166"/>
      <c r="IH174" s="166"/>
      <c r="II174" s="166"/>
      <c r="IJ174" s="166"/>
      <c r="IK174" s="166"/>
      <c r="IL174" s="166"/>
      <c r="IM174" s="166"/>
      <c r="IN174" s="166"/>
      <c r="IO174" s="166"/>
      <c r="IP174" s="166"/>
      <c r="IQ174" s="166"/>
      <c r="IR174" s="166"/>
      <c r="IS174" s="166"/>
      <c r="IT174" s="166"/>
      <c r="IU174" s="166"/>
      <c r="IV174" s="166"/>
    </row>
    <row r="175" spans="1:256" s="220" customFormat="1" ht="20.25">
      <c r="A175" s="230"/>
      <c r="B175" s="230"/>
      <c r="C175" s="230"/>
      <c r="D175" s="230"/>
      <c r="E175" s="230"/>
      <c r="F175" s="230"/>
      <c r="G175" s="230"/>
      <c r="H175" s="230"/>
      <c r="I175" s="230"/>
      <c r="J175" s="230"/>
      <c r="K175" s="230"/>
      <c r="L175" s="230"/>
      <c r="M175" s="231"/>
      <c r="N175" s="233"/>
      <c r="O175" s="233"/>
      <c r="P175" s="234"/>
      <c r="Q175" s="234"/>
      <c r="R175" s="234"/>
      <c r="S175" s="234"/>
      <c r="T175" s="234"/>
      <c r="U175" s="234"/>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c r="EW175" s="166"/>
      <c r="EX175" s="166"/>
      <c r="EY175" s="166"/>
      <c r="EZ175" s="166"/>
      <c r="FA175" s="166"/>
      <c r="FB175" s="166"/>
      <c r="FC175" s="166"/>
      <c r="FD175" s="166"/>
      <c r="FE175" s="166"/>
      <c r="FF175" s="166"/>
      <c r="FG175" s="166"/>
      <c r="FH175" s="166"/>
      <c r="FI175" s="166"/>
      <c r="FJ175" s="166"/>
      <c r="FK175" s="166"/>
      <c r="FL175" s="166"/>
      <c r="FM175" s="166"/>
      <c r="FN175" s="166"/>
      <c r="FO175" s="166"/>
      <c r="FP175" s="166"/>
      <c r="FQ175" s="166"/>
      <c r="FR175" s="166"/>
      <c r="FS175" s="166"/>
      <c r="FT175" s="166"/>
      <c r="FU175" s="166"/>
      <c r="FV175" s="166"/>
      <c r="FW175" s="166"/>
      <c r="FX175" s="166"/>
      <c r="FY175" s="166"/>
      <c r="FZ175" s="166"/>
      <c r="GA175" s="166"/>
      <c r="GB175" s="166"/>
      <c r="GC175" s="166"/>
      <c r="GD175" s="166"/>
      <c r="GE175" s="166"/>
      <c r="GF175" s="166"/>
      <c r="GG175" s="166"/>
      <c r="GH175" s="166"/>
      <c r="GI175" s="166"/>
      <c r="GJ175" s="166"/>
      <c r="GK175" s="166"/>
      <c r="GL175" s="166"/>
      <c r="GM175" s="166"/>
      <c r="GN175" s="166"/>
      <c r="GO175" s="166"/>
      <c r="GP175" s="166"/>
      <c r="GQ175" s="166"/>
      <c r="GR175" s="166"/>
      <c r="GS175" s="166"/>
      <c r="GT175" s="166"/>
      <c r="GU175" s="166"/>
      <c r="GV175" s="166"/>
      <c r="GW175" s="166"/>
      <c r="GX175" s="166"/>
      <c r="GY175" s="166"/>
      <c r="GZ175" s="166"/>
      <c r="HA175" s="166"/>
      <c r="HB175" s="166"/>
      <c r="HC175" s="166"/>
      <c r="HD175" s="166"/>
      <c r="HE175" s="166"/>
      <c r="HF175" s="166"/>
      <c r="HG175" s="166"/>
      <c r="HH175" s="166"/>
      <c r="HI175" s="166"/>
      <c r="HJ175" s="166"/>
      <c r="HK175" s="166"/>
      <c r="HL175" s="166"/>
      <c r="HM175" s="166"/>
      <c r="HN175" s="166"/>
      <c r="HO175" s="166"/>
      <c r="HP175" s="166"/>
      <c r="HQ175" s="166"/>
      <c r="HR175" s="166"/>
      <c r="HS175" s="166"/>
      <c r="HT175" s="166"/>
      <c r="HU175" s="166"/>
      <c r="HV175" s="166"/>
      <c r="HW175" s="166"/>
      <c r="HX175" s="166"/>
      <c r="HY175" s="166"/>
      <c r="HZ175" s="166"/>
      <c r="IA175" s="166"/>
      <c r="IB175" s="166"/>
      <c r="IC175" s="166"/>
      <c r="ID175" s="166"/>
      <c r="IE175" s="166"/>
      <c r="IF175" s="166"/>
      <c r="IG175" s="166"/>
      <c r="IH175" s="166"/>
      <c r="II175" s="166"/>
      <c r="IJ175" s="166"/>
      <c r="IK175" s="166"/>
      <c r="IL175" s="166"/>
      <c r="IM175" s="166"/>
      <c r="IN175" s="166"/>
      <c r="IO175" s="166"/>
      <c r="IP175" s="166"/>
      <c r="IQ175" s="166"/>
      <c r="IR175" s="166"/>
      <c r="IS175" s="166"/>
      <c r="IT175" s="166"/>
      <c r="IU175" s="166"/>
      <c r="IV175" s="166"/>
    </row>
    <row r="176" spans="1:256" s="220" customFormat="1" ht="20.25">
      <c r="A176" s="230"/>
      <c r="B176" s="230"/>
      <c r="C176" s="230"/>
      <c r="D176" s="230"/>
      <c r="E176" s="230"/>
      <c r="F176" s="230"/>
      <c r="G176" s="230"/>
      <c r="H176" s="230"/>
      <c r="I176" s="230"/>
      <c r="J176" s="230"/>
      <c r="K176" s="230"/>
      <c r="L176" s="230"/>
      <c r="M176" s="231"/>
      <c r="N176" s="233"/>
      <c r="O176" s="233"/>
      <c r="P176" s="234"/>
      <c r="Q176" s="234"/>
      <c r="R176" s="234"/>
      <c r="S176" s="234"/>
      <c r="T176" s="234"/>
      <c r="U176" s="234"/>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c r="EW176" s="166"/>
      <c r="EX176" s="166"/>
      <c r="EY176" s="166"/>
      <c r="EZ176" s="166"/>
      <c r="FA176" s="166"/>
      <c r="FB176" s="166"/>
      <c r="FC176" s="166"/>
      <c r="FD176" s="166"/>
      <c r="FE176" s="166"/>
      <c r="FF176" s="166"/>
      <c r="FG176" s="166"/>
      <c r="FH176" s="166"/>
      <c r="FI176" s="166"/>
      <c r="FJ176" s="166"/>
      <c r="FK176" s="166"/>
      <c r="FL176" s="166"/>
      <c r="FM176" s="166"/>
      <c r="FN176" s="166"/>
      <c r="FO176" s="166"/>
      <c r="FP176" s="166"/>
      <c r="FQ176" s="166"/>
      <c r="FR176" s="166"/>
      <c r="FS176" s="166"/>
      <c r="FT176" s="166"/>
      <c r="FU176" s="166"/>
      <c r="FV176" s="166"/>
      <c r="FW176" s="166"/>
      <c r="FX176" s="166"/>
      <c r="FY176" s="166"/>
      <c r="FZ176" s="166"/>
      <c r="GA176" s="166"/>
      <c r="GB176" s="166"/>
      <c r="GC176" s="166"/>
      <c r="GD176" s="166"/>
      <c r="GE176" s="166"/>
      <c r="GF176" s="166"/>
      <c r="GG176" s="166"/>
      <c r="GH176" s="166"/>
      <c r="GI176" s="166"/>
      <c r="GJ176" s="166"/>
      <c r="GK176" s="166"/>
      <c r="GL176" s="166"/>
      <c r="GM176" s="166"/>
      <c r="GN176" s="166"/>
      <c r="GO176" s="166"/>
      <c r="GP176" s="166"/>
      <c r="GQ176" s="166"/>
      <c r="GR176" s="166"/>
      <c r="GS176" s="166"/>
      <c r="GT176" s="166"/>
      <c r="GU176" s="166"/>
      <c r="GV176" s="166"/>
      <c r="GW176" s="166"/>
      <c r="GX176" s="166"/>
      <c r="GY176" s="166"/>
      <c r="GZ176" s="166"/>
      <c r="HA176" s="166"/>
      <c r="HB176" s="166"/>
      <c r="HC176" s="166"/>
      <c r="HD176" s="166"/>
      <c r="HE176" s="166"/>
      <c r="HF176" s="166"/>
      <c r="HG176" s="166"/>
      <c r="HH176" s="166"/>
      <c r="HI176" s="166"/>
      <c r="HJ176" s="166"/>
      <c r="HK176" s="166"/>
      <c r="HL176" s="166"/>
      <c r="HM176" s="166"/>
      <c r="HN176" s="166"/>
      <c r="HO176" s="166"/>
      <c r="HP176" s="166"/>
      <c r="HQ176" s="166"/>
      <c r="HR176" s="166"/>
      <c r="HS176" s="166"/>
      <c r="HT176" s="166"/>
      <c r="HU176" s="166"/>
      <c r="HV176" s="166"/>
      <c r="HW176" s="166"/>
      <c r="HX176" s="166"/>
      <c r="HY176" s="166"/>
      <c r="HZ176" s="166"/>
      <c r="IA176" s="166"/>
      <c r="IB176" s="166"/>
      <c r="IC176" s="166"/>
      <c r="ID176" s="166"/>
      <c r="IE176" s="166"/>
      <c r="IF176" s="166"/>
      <c r="IG176" s="166"/>
      <c r="IH176" s="166"/>
      <c r="II176" s="166"/>
      <c r="IJ176" s="166"/>
      <c r="IK176" s="166"/>
      <c r="IL176" s="166"/>
      <c r="IM176" s="166"/>
      <c r="IN176" s="166"/>
      <c r="IO176" s="166"/>
      <c r="IP176" s="166"/>
      <c r="IQ176" s="166"/>
      <c r="IR176" s="166"/>
      <c r="IS176" s="166"/>
      <c r="IT176" s="166"/>
      <c r="IU176" s="166"/>
      <c r="IV176" s="166"/>
    </row>
    <row r="177" spans="1:256" s="220" customFormat="1" ht="20.25">
      <c r="A177" s="230"/>
      <c r="B177" s="230"/>
      <c r="C177" s="230"/>
      <c r="D177" s="230"/>
      <c r="E177" s="230"/>
      <c r="F177" s="230"/>
      <c r="G177" s="230"/>
      <c r="H177" s="230"/>
      <c r="I177" s="230"/>
      <c r="J177" s="230"/>
      <c r="K177" s="230"/>
      <c r="L177" s="230"/>
      <c r="M177" s="231"/>
      <c r="N177" s="233"/>
      <c r="O177" s="233"/>
      <c r="P177" s="234"/>
      <c r="Q177" s="234"/>
      <c r="R177" s="234"/>
      <c r="S177" s="234"/>
      <c r="T177" s="234"/>
      <c r="U177" s="234"/>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c r="EW177" s="166"/>
      <c r="EX177" s="166"/>
      <c r="EY177" s="166"/>
      <c r="EZ177" s="166"/>
      <c r="FA177" s="166"/>
      <c r="FB177" s="166"/>
      <c r="FC177" s="166"/>
      <c r="FD177" s="166"/>
      <c r="FE177" s="166"/>
      <c r="FF177" s="166"/>
      <c r="FG177" s="166"/>
      <c r="FH177" s="166"/>
      <c r="FI177" s="166"/>
      <c r="FJ177" s="166"/>
      <c r="FK177" s="166"/>
      <c r="FL177" s="166"/>
      <c r="FM177" s="166"/>
      <c r="FN177" s="166"/>
      <c r="FO177" s="166"/>
      <c r="FP177" s="166"/>
      <c r="FQ177" s="166"/>
      <c r="FR177" s="166"/>
      <c r="FS177" s="166"/>
      <c r="FT177" s="166"/>
      <c r="FU177" s="166"/>
      <c r="FV177" s="166"/>
      <c r="FW177" s="166"/>
      <c r="FX177" s="166"/>
      <c r="FY177" s="166"/>
      <c r="FZ177" s="166"/>
      <c r="GA177" s="166"/>
      <c r="GB177" s="166"/>
      <c r="GC177" s="166"/>
      <c r="GD177" s="166"/>
      <c r="GE177" s="166"/>
      <c r="GF177" s="166"/>
      <c r="GG177" s="166"/>
      <c r="GH177" s="166"/>
      <c r="GI177" s="166"/>
      <c r="GJ177" s="166"/>
      <c r="GK177" s="166"/>
      <c r="GL177" s="166"/>
      <c r="GM177" s="166"/>
      <c r="GN177" s="166"/>
      <c r="GO177" s="166"/>
      <c r="GP177" s="166"/>
      <c r="GQ177" s="166"/>
      <c r="GR177" s="166"/>
      <c r="GS177" s="166"/>
      <c r="GT177" s="166"/>
      <c r="GU177" s="166"/>
      <c r="GV177" s="166"/>
      <c r="GW177" s="166"/>
      <c r="GX177" s="166"/>
      <c r="GY177" s="166"/>
      <c r="GZ177" s="166"/>
      <c r="HA177" s="166"/>
      <c r="HB177" s="166"/>
      <c r="HC177" s="166"/>
      <c r="HD177" s="166"/>
      <c r="HE177" s="166"/>
      <c r="HF177" s="166"/>
      <c r="HG177" s="166"/>
      <c r="HH177" s="166"/>
      <c r="HI177" s="166"/>
      <c r="HJ177" s="166"/>
      <c r="HK177" s="166"/>
      <c r="HL177" s="166"/>
      <c r="HM177" s="166"/>
      <c r="HN177" s="166"/>
      <c r="HO177" s="166"/>
      <c r="HP177" s="166"/>
      <c r="HQ177" s="166"/>
      <c r="HR177" s="166"/>
      <c r="HS177" s="166"/>
      <c r="HT177" s="166"/>
      <c r="HU177" s="166"/>
      <c r="HV177" s="166"/>
      <c r="HW177" s="166"/>
      <c r="HX177" s="166"/>
      <c r="HY177" s="166"/>
      <c r="HZ177" s="166"/>
      <c r="IA177" s="166"/>
      <c r="IB177" s="166"/>
      <c r="IC177" s="166"/>
      <c r="ID177" s="166"/>
      <c r="IE177" s="166"/>
      <c r="IF177" s="166"/>
      <c r="IG177" s="166"/>
      <c r="IH177" s="166"/>
      <c r="II177" s="166"/>
      <c r="IJ177" s="166"/>
      <c r="IK177" s="166"/>
      <c r="IL177" s="166"/>
      <c r="IM177" s="166"/>
      <c r="IN177" s="166"/>
      <c r="IO177" s="166"/>
      <c r="IP177" s="166"/>
      <c r="IQ177" s="166"/>
      <c r="IR177" s="166"/>
      <c r="IS177" s="166"/>
      <c r="IT177" s="166"/>
      <c r="IU177" s="166"/>
      <c r="IV177" s="166"/>
    </row>
    <row r="178" spans="1:256" s="220" customFormat="1" ht="20.25">
      <c r="A178" s="230"/>
      <c r="B178" s="230"/>
      <c r="C178" s="230"/>
      <c r="D178" s="230"/>
      <c r="E178" s="230"/>
      <c r="F178" s="230"/>
      <c r="G178" s="230"/>
      <c r="H178" s="230"/>
      <c r="I178" s="230"/>
      <c r="J178" s="230"/>
      <c r="K178" s="230"/>
      <c r="L178" s="230"/>
      <c r="M178" s="231"/>
      <c r="N178" s="233"/>
      <c r="O178" s="233"/>
      <c r="P178" s="234"/>
      <c r="Q178" s="234"/>
      <c r="R178" s="234"/>
      <c r="S178" s="234"/>
      <c r="T178" s="234"/>
      <c r="U178" s="234"/>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c r="EW178" s="166"/>
      <c r="EX178" s="166"/>
      <c r="EY178" s="166"/>
      <c r="EZ178" s="166"/>
      <c r="FA178" s="166"/>
      <c r="FB178" s="166"/>
      <c r="FC178" s="166"/>
      <c r="FD178" s="166"/>
      <c r="FE178" s="166"/>
      <c r="FF178" s="166"/>
      <c r="FG178" s="166"/>
      <c r="FH178" s="166"/>
      <c r="FI178" s="166"/>
      <c r="FJ178" s="166"/>
      <c r="FK178" s="166"/>
      <c r="FL178" s="166"/>
      <c r="FM178" s="166"/>
      <c r="FN178" s="166"/>
      <c r="FO178" s="166"/>
      <c r="FP178" s="166"/>
      <c r="FQ178" s="166"/>
      <c r="FR178" s="166"/>
      <c r="FS178" s="166"/>
      <c r="FT178" s="166"/>
      <c r="FU178" s="166"/>
      <c r="FV178" s="166"/>
      <c r="FW178" s="166"/>
      <c r="FX178" s="166"/>
      <c r="FY178" s="166"/>
      <c r="FZ178" s="166"/>
      <c r="GA178" s="166"/>
      <c r="GB178" s="166"/>
      <c r="GC178" s="166"/>
      <c r="GD178" s="166"/>
      <c r="GE178" s="166"/>
      <c r="GF178" s="166"/>
      <c r="GG178" s="166"/>
      <c r="GH178" s="166"/>
      <c r="GI178" s="166"/>
      <c r="GJ178" s="166"/>
      <c r="GK178" s="166"/>
      <c r="GL178" s="166"/>
      <c r="GM178" s="166"/>
      <c r="GN178" s="166"/>
      <c r="GO178" s="166"/>
      <c r="GP178" s="166"/>
      <c r="GQ178" s="166"/>
      <c r="GR178" s="166"/>
      <c r="GS178" s="166"/>
      <c r="GT178" s="166"/>
      <c r="GU178" s="166"/>
      <c r="GV178" s="166"/>
      <c r="GW178" s="166"/>
      <c r="GX178" s="166"/>
      <c r="GY178" s="166"/>
      <c r="GZ178" s="166"/>
      <c r="HA178" s="166"/>
      <c r="HB178" s="166"/>
      <c r="HC178" s="166"/>
      <c r="HD178" s="166"/>
      <c r="HE178" s="166"/>
      <c r="HF178" s="166"/>
      <c r="HG178" s="166"/>
      <c r="HH178" s="166"/>
      <c r="HI178" s="166"/>
      <c r="HJ178" s="166"/>
      <c r="HK178" s="166"/>
      <c r="HL178" s="166"/>
      <c r="HM178" s="166"/>
      <c r="HN178" s="166"/>
      <c r="HO178" s="166"/>
      <c r="HP178" s="166"/>
      <c r="HQ178" s="166"/>
      <c r="HR178" s="166"/>
      <c r="HS178" s="166"/>
      <c r="HT178" s="166"/>
      <c r="HU178" s="166"/>
      <c r="HV178" s="166"/>
      <c r="HW178" s="166"/>
      <c r="HX178" s="166"/>
      <c r="HY178" s="166"/>
      <c r="HZ178" s="166"/>
      <c r="IA178" s="166"/>
      <c r="IB178" s="166"/>
      <c r="IC178" s="166"/>
      <c r="ID178" s="166"/>
      <c r="IE178" s="166"/>
      <c r="IF178" s="166"/>
      <c r="IG178" s="166"/>
      <c r="IH178" s="166"/>
      <c r="II178" s="166"/>
      <c r="IJ178" s="166"/>
      <c r="IK178" s="166"/>
      <c r="IL178" s="166"/>
      <c r="IM178" s="166"/>
      <c r="IN178" s="166"/>
      <c r="IO178" s="166"/>
      <c r="IP178" s="166"/>
      <c r="IQ178" s="166"/>
      <c r="IR178" s="166"/>
      <c r="IS178" s="166"/>
      <c r="IT178" s="166"/>
      <c r="IU178" s="166"/>
      <c r="IV178" s="166"/>
    </row>
    <row r="179" spans="1:256" s="220" customFormat="1" ht="20.25">
      <c r="A179" s="230"/>
      <c r="B179" s="230"/>
      <c r="C179" s="230"/>
      <c r="D179" s="230"/>
      <c r="E179" s="230"/>
      <c r="F179" s="230"/>
      <c r="G179" s="230"/>
      <c r="H179" s="230"/>
      <c r="I179" s="230"/>
      <c r="J179" s="230"/>
      <c r="K179" s="230"/>
      <c r="L179" s="230"/>
      <c r="M179" s="231"/>
      <c r="N179" s="233"/>
      <c r="O179" s="233"/>
      <c r="P179" s="234"/>
      <c r="Q179" s="234"/>
      <c r="R179" s="234"/>
      <c r="S179" s="234"/>
      <c r="T179" s="234"/>
      <c r="U179" s="234"/>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c r="EW179" s="166"/>
      <c r="EX179" s="166"/>
      <c r="EY179" s="166"/>
      <c r="EZ179" s="166"/>
      <c r="FA179" s="166"/>
      <c r="FB179" s="166"/>
      <c r="FC179" s="166"/>
      <c r="FD179" s="166"/>
      <c r="FE179" s="166"/>
      <c r="FF179" s="166"/>
      <c r="FG179" s="166"/>
      <c r="FH179" s="166"/>
      <c r="FI179" s="166"/>
      <c r="FJ179" s="166"/>
      <c r="FK179" s="166"/>
      <c r="FL179" s="166"/>
      <c r="FM179" s="166"/>
      <c r="FN179" s="166"/>
      <c r="FO179" s="166"/>
      <c r="FP179" s="166"/>
      <c r="FQ179" s="166"/>
      <c r="FR179" s="166"/>
      <c r="FS179" s="166"/>
      <c r="FT179" s="166"/>
      <c r="FU179" s="166"/>
      <c r="FV179" s="166"/>
      <c r="FW179" s="166"/>
      <c r="FX179" s="166"/>
      <c r="FY179" s="166"/>
      <c r="FZ179" s="166"/>
      <c r="GA179" s="166"/>
      <c r="GB179" s="166"/>
      <c r="GC179" s="166"/>
      <c r="GD179" s="166"/>
      <c r="GE179" s="166"/>
      <c r="GF179" s="166"/>
      <c r="GG179" s="166"/>
      <c r="GH179" s="166"/>
      <c r="GI179" s="166"/>
      <c r="GJ179" s="166"/>
      <c r="GK179" s="166"/>
      <c r="GL179" s="166"/>
      <c r="GM179" s="166"/>
      <c r="GN179" s="166"/>
      <c r="GO179" s="166"/>
      <c r="GP179" s="166"/>
      <c r="GQ179" s="166"/>
      <c r="GR179" s="166"/>
      <c r="GS179" s="166"/>
      <c r="GT179" s="166"/>
      <c r="GU179" s="166"/>
      <c r="GV179" s="166"/>
      <c r="GW179" s="166"/>
      <c r="GX179" s="166"/>
      <c r="GY179" s="166"/>
      <c r="GZ179" s="166"/>
      <c r="HA179" s="166"/>
      <c r="HB179" s="166"/>
      <c r="HC179" s="166"/>
      <c r="HD179" s="166"/>
      <c r="HE179" s="166"/>
      <c r="HF179" s="166"/>
      <c r="HG179" s="166"/>
      <c r="HH179" s="166"/>
      <c r="HI179" s="166"/>
      <c r="HJ179" s="166"/>
      <c r="HK179" s="166"/>
      <c r="HL179" s="166"/>
      <c r="HM179" s="166"/>
      <c r="HN179" s="166"/>
      <c r="HO179" s="166"/>
      <c r="HP179" s="166"/>
      <c r="HQ179" s="166"/>
      <c r="HR179" s="166"/>
      <c r="HS179" s="166"/>
      <c r="HT179" s="166"/>
      <c r="HU179" s="166"/>
      <c r="HV179" s="166"/>
      <c r="HW179" s="166"/>
      <c r="HX179" s="166"/>
      <c r="HY179" s="166"/>
      <c r="HZ179" s="166"/>
      <c r="IA179" s="166"/>
      <c r="IB179" s="166"/>
      <c r="IC179" s="166"/>
      <c r="ID179" s="166"/>
      <c r="IE179" s="166"/>
      <c r="IF179" s="166"/>
      <c r="IG179" s="166"/>
      <c r="IH179" s="166"/>
      <c r="II179" s="166"/>
      <c r="IJ179" s="166"/>
      <c r="IK179" s="166"/>
      <c r="IL179" s="166"/>
      <c r="IM179" s="166"/>
      <c r="IN179" s="166"/>
      <c r="IO179" s="166"/>
      <c r="IP179" s="166"/>
      <c r="IQ179" s="166"/>
      <c r="IR179" s="166"/>
      <c r="IS179" s="166"/>
      <c r="IT179" s="166"/>
      <c r="IU179" s="166"/>
      <c r="IV179" s="166"/>
    </row>
    <row r="180" spans="1:256" s="220" customFormat="1" ht="20.25">
      <c r="A180" s="230"/>
      <c r="B180" s="230"/>
      <c r="C180" s="230"/>
      <c r="D180" s="230"/>
      <c r="E180" s="230"/>
      <c r="F180" s="230"/>
      <c r="G180" s="230"/>
      <c r="H180" s="230"/>
      <c r="I180" s="230"/>
      <c r="J180" s="230"/>
      <c r="K180" s="230"/>
      <c r="L180" s="230"/>
      <c r="M180" s="231"/>
      <c r="N180" s="233"/>
      <c r="O180" s="233"/>
      <c r="P180" s="234"/>
      <c r="Q180" s="234"/>
      <c r="R180" s="234"/>
      <c r="S180" s="234"/>
      <c r="T180" s="234"/>
      <c r="U180" s="234"/>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c r="EW180" s="166"/>
      <c r="EX180" s="166"/>
      <c r="EY180" s="166"/>
      <c r="EZ180" s="166"/>
      <c r="FA180" s="166"/>
      <c r="FB180" s="166"/>
      <c r="FC180" s="166"/>
      <c r="FD180" s="166"/>
      <c r="FE180" s="166"/>
      <c r="FF180" s="166"/>
      <c r="FG180" s="166"/>
      <c r="FH180" s="166"/>
      <c r="FI180" s="166"/>
      <c r="FJ180" s="166"/>
      <c r="FK180" s="166"/>
      <c r="FL180" s="166"/>
      <c r="FM180" s="166"/>
      <c r="FN180" s="166"/>
      <c r="FO180" s="166"/>
      <c r="FP180" s="166"/>
      <c r="FQ180" s="166"/>
      <c r="FR180" s="166"/>
      <c r="FS180" s="166"/>
      <c r="FT180" s="166"/>
      <c r="FU180" s="166"/>
      <c r="FV180" s="166"/>
      <c r="FW180" s="166"/>
      <c r="FX180" s="166"/>
      <c r="FY180" s="166"/>
      <c r="FZ180" s="166"/>
      <c r="GA180" s="166"/>
      <c r="GB180" s="166"/>
      <c r="GC180" s="166"/>
      <c r="GD180" s="166"/>
      <c r="GE180" s="166"/>
      <c r="GF180" s="166"/>
      <c r="GG180" s="166"/>
      <c r="GH180" s="166"/>
      <c r="GI180" s="166"/>
      <c r="GJ180" s="166"/>
      <c r="GK180" s="166"/>
      <c r="GL180" s="166"/>
      <c r="GM180" s="166"/>
      <c r="GN180" s="166"/>
      <c r="GO180" s="166"/>
      <c r="GP180" s="166"/>
      <c r="GQ180" s="166"/>
      <c r="GR180" s="166"/>
      <c r="GS180" s="166"/>
      <c r="GT180" s="166"/>
      <c r="GU180" s="166"/>
      <c r="GV180" s="166"/>
      <c r="GW180" s="166"/>
      <c r="GX180" s="166"/>
      <c r="GY180" s="166"/>
      <c r="GZ180" s="166"/>
      <c r="HA180" s="166"/>
      <c r="HB180" s="166"/>
      <c r="HC180" s="166"/>
      <c r="HD180" s="166"/>
      <c r="HE180" s="166"/>
      <c r="HF180" s="166"/>
      <c r="HG180" s="166"/>
      <c r="HH180" s="166"/>
      <c r="HI180" s="166"/>
      <c r="HJ180" s="166"/>
      <c r="HK180" s="166"/>
      <c r="HL180" s="166"/>
      <c r="HM180" s="166"/>
      <c r="HN180" s="166"/>
      <c r="HO180" s="166"/>
      <c r="HP180" s="166"/>
      <c r="HQ180" s="166"/>
      <c r="HR180" s="166"/>
      <c r="HS180" s="166"/>
      <c r="HT180" s="166"/>
      <c r="HU180" s="166"/>
      <c r="HV180" s="166"/>
      <c r="HW180" s="166"/>
      <c r="HX180" s="166"/>
      <c r="HY180" s="166"/>
      <c r="HZ180" s="166"/>
      <c r="IA180" s="166"/>
      <c r="IB180" s="166"/>
      <c r="IC180" s="166"/>
      <c r="ID180" s="166"/>
      <c r="IE180" s="166"/>
      <c r="IF180" s="166"/>
      <c r="IG180" s="166"/>
      <c r="IH180" s="166"/>
      <c r="II180" s="166"/>
      <c r="IJ180" s="166"/>
      <c r="IK180" s="166"/>
      <c r="IL180" s="166"/>
      <c r="IM180" s="166"/>
      <c r="IN180" s="166"/>
      <c r="IO180" s="166"/>
      <c r="IP180" s="166"/>
      <c r="IQ180" s="166"/>
      <c r="IR180" s="166"/>
      <c r="IS180" s="166"/>
      <c r="IT180" s="166"/>
      <c r="IU180" s="166"/>
      <c r="IV180" s="166"/>
    </row>
    <row r="181" spans="1:256" s="220" customFormat="1" ht="20.25">
      <c r="A181" s="230"/>
      <c r="B181" s="230"/>
      <c r="C181" s="230"/>
      <c r="D181" s="230"/>
      <c r="E181" s="230"/>
      <c r="F181" s="230"/>
      <c r="G181" s="230"/>
      <c r="H181" s="230"/>
      <c r="I181" s="230"/>
      <c r="J181" s="230"/>
      <c r="K181" s="230"/>
      <c r="L181" s="230"/>
      <c r="M181" s="231"/>
      <c r="N181" s="233"/>
      <c r="O181" s="233"/>
      <c r="P181" s="234"/>
      <c r="Q181" s="234"/>
      <c r="R181" s="234"/>
      <c r="S181" s="234"/>
      <c r="T181" s="234"/>
      <c r="U181" s="234"/>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c r="EW181" s="166"/>
      <c r="EX181" s="166"/>
      <c r="EY181" s="166"/>
      <c r="EZ181" s="166"/>
      <c r="FA181" s="166"/>
      <c r="FB181" s="166"/>
      <c r="FC181" s="166"/>
      <c r="FD181" s="166"/>
      <c r="FE181" s="166"/>
      <c r="FF181" s="166"/>
      <c r="FG181" s="166"/>
      <c r="FH181" s="166"/>
      <c r="FI181" s="166"/>
      <c r="FJ181" s="166"/>
      <c r="FK181" s="166"/>
      <c r="FL181" s="166"/>
      <c r="FM181" s="166"/>
      <c r="FN181" s="166"/>
      <c r="FO181" s="166"/>
      <c r="FP181" s="166"/>
      <c r="FQ181" s="166"/>
      <c r="FR181" s="166"/>
      <c r="FS181" s="166"/>
      <c r="FT181" s="166"/>
      <c r="FU181" s="166"/>
      <c r="FV181" s="166"/>
      <c r="FW181" s="166"/>
      <c r="FX181" s="166"/>
      <c r="FY181" s="166"/>
      <c r="FZ181" s="166"/>
      <c r="GA181" s="166"/>
      <c r="GB181" s="166"/>
      <c r="GC181" s="166"/>
      <c r="GD181" s="166"/>
      <c r="GE181" s="166"/>
      <c r="GF181" s="166"/>
      <c r="GG181" s="166"/>
      <c r="GH181" s="166"/>
      <c r="GI181" s="166"/>
      <c r="GJ181" s="166"/>
      <c r="GK181" s="166"/>
      <c r="GL181" s="166"/>
      <c r="GM181" s="166"/>
      <c r="GN181" s="166"/>
      <c r="GO181" s="166"/>
      <c r="GP181" s="166"/>
      <c r="GQ181" s="166"/>
      <c r="GR181" s="166"/>
      <c r="GS181" s="166"/>
      <c r="GT181" s="166"/>
      <c r="GU181" s="166"/>
      <c r="GV181" s="166"/>
      <c r="GW181" s="166"/>
      <c r="GX181" s="166"/>
      <c r="GY181" s="166"/>
      <c r="GZ181" s="166"/>
      <c r="HA181" s="166"/>
      <c r="HB181" s="166"/>
      <c r="HC181" s="166"/>
      <c r="HD181" s="166"/>
      <c r="HE181" s="166"/>
      <c r="HF181" s="166"/>
      <c r="HG181" s="166"/>
      <c r="HH181" s="166"/>
      <c r="HI181" s="166"/>
      <c r="HJ181" s="166"/>
      <c r="HK181" s="166"/>
      <c r="HL181" s="166"/>
      <c r="HM181" s="166"/>
      <c r="HN181" s="166"/>
      <c r="HO181" s="166"/>
      <c r="HP181" s="166"/>
      <c r="HQ181" s="166"/>
      <c r="HR181" s="166"/>
      <c r="HS181" s="166"/>
      <c r="HT181" s="166"/>
      <c r="HU181" s="166"/>
      <c r="HV181" s="166"/>
      <c r="HW181" s="166"/>
      <c r="HX181" s="166"/>
      <c r="HY181" s="166"/>
      <c r="HZ181" s="166"/>
      <c r="IA181" s="166"/>
      <c r="IB181" s="166"/>
      <c r="IC181" s="166"/>
      <c r="ID181" s="166"/>
      <c r="IE181" s="166"/>
      <c r="IF181" s="166"/>
      <c r="IG181" s="166"/>
      <c r="IH181" s="166"/>
      <c r="II181" s="166"/>
      <c r="IJ181" s="166"/>
      <c r="IK181" s="166"/>
      <c r="IL181" s="166"/>
      <c r="IM181" s="166"/>
      <c r="IN181" s="166"/>
      <c r="IO181" s="166"/>
      <c r="IP181" s="166"/>
      <c r="IQ181" s="166"/>
      <c r="IR181" s="166"/>
      <c r="IS181" s="166"/>
      <c r="IT181" s="166"/>
      <c r="IU181" s="166"/>
      <c r="IV181" s="166"/>
    </row>
    <row r="182" spans="1:256" s="220" customFormat="1" ht="20.25">
      <c r="A182" s="230"/>
      <c r="B182" s="230"/>
      <c r="C182" s="230"/>
      <c r="D182" s="230"/>
      <c r="E182" s="230"/>
      <c r="F182" s="230"/>
      <c r="G182" s="230"/>
      <c r="H182" s="230"/>
      <c r="I182" s="230"/>
      <c r="J182" s="230"/>
      <c r="K182" s="230"/>
      <c r="L182" s="230"/>
      <c r="M182" s="231"/>
      <c r="N182" s="233"/>
      <c r="O182" s="233"/>
      <c r="P182" s="234"/>
      <c r="Q182" s="234"/>
      <c r="R182" s="234"/>
      <c r="S182" s="234"/>
      <c r="T182" s="234"/>
      <c r="U182" s="234"/>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s="166"/>
      <c r="DJ182" s="166"/>
      <c r="DK182" s="166"/>
      <c r="DL182" s="166"/>
      <c r="DM182" s="166"/>
      <c r="DN182" s="166"/>
      <c r="DO182" s="166"/>
      <c r="DP182" s="166"/>
      <c r="DQ182" s="166"/>
      <c r="DR182" s="166"/>
      <c r="DS182" s="166"/>
      <c r="DT182" s="166"/>
      <c r="DU182" s="166"/>
      <c r="DV182" s="166"/>
      <c r="DW182" s="166"/>
      <c r="DX182" s="166"/>
      <c r="DY182" s="166"/>
      <c r="DZ182" s="166"/>
      <c r="EA182" s="166"/>
      <c r="EB182" s="166"/>
      <c r="EC182" s="166"/>
      <c r="ED182" s="166"/>
      <c r="EE182" s="166"/>
      <c r="EF182" s="166"/>
      <c r="EG182" s="166"/>
      <c r="EH182" s="166"/>
      <c r="EI182" s="166"/>
      <c r="EJ182" s="166"/>
      <c r="EK182" s="166"/>
      <c r="EL182" s="166"/>
      <c r="EM182" s="166"/>
      <c r="EN182" s="166"/>
      <c r="EO182" s="166"/>
      <c r="EP182" s="166"/>
      <c r="EQ182" s="166"/>
      <c r="ER182" s="166"/>
      <c r="ES182" s="166"/>
      <c r="ET182" s="166"/>
      <c r="EU182" s="166"/>
      <c r="EV182" s="166"/>
      <c r="EW182" s="166"/>
      <c r="EX182" s="166"/>
      <c r="EY182" s="166"/>
      <c r="EZ182" s="166"/>
      <c r="FA182" s="166"/>
      <c r="FB182" s="166"/>
      <c r="FC182" s="166"/>
      <c r="FD182" s="166"/>
      <c r="FE182" s="166"/>
      <c r="FF182" s="166"/>
      <c r="FG182" s="166"/>
      <c r="FH182" s="166"/>
      <c r="FI182" s="166"/>
      <c r="FJ182" s="166"/>
      <c r="FK182" s="166"/>
      <c r="FL182" s="166"/>
      <c r="FM182" s="166"/>
      <c r="FN182" s="166"/>
      <c r="FO182" s="166"/>
      <c r="FP182" s="166"/>
      <c r="FQ182" s="166"/>
      <c r="FR182" s="166"/>
      <c r="FS182" s="166"/>
      <c r="FT182" s="166"/>
      <c r="FU182" s="166"/>
      <c r="FV182" s="166"/>
      <c r="FW182" s="166"/>
      <c r="FX182" s="166"/>
      <c r="FY182" s="166"/>
      <c r="FZ182" s="166"/>
      <c r="GA182" s="166"/>
      <c r="GB182" s="166"/>
      <c r="GC182" s="166"/>
      <c r="GD182" s="166"/>
      <c r="GE182" s="166"/>
      <c r="GF182" s="166"/>
      <c r="GG182" s="166"/>
      <c r="GH182" s="166"/>
      <c r="GI182" s="166"/>
      <c r="GJ182" s="166"/>
      <c r="GK182" s="166"/>
      <c r="GL182" s="166"/>
      <c r="GM182" s="166"/>
      <c r="GN182" s="166"/>
      <c r="GO182" s="166"/>
      <c r="GP182" s="166"/>
      <c r="GQ182" s="166"/>
      <c r="GR182" s="166"/>
      <c r="GS182" s="166"/>
      <c r="GT182" s="166"/>
      <c r="GU182" s="166"/>
      <c r="GV182" s="166"/>
      <c r="GW182" s="166"/>
      <c r="GX182" s="166"/>
      <c r="GY182" s="166"/>
      <c r="GZ182" s="166"/>
      <c r="HA182" s="166"/>
      <c r="HB182" s="166"/>
      <c r="HC182" s="166"/>
      <c r="HD182" s="166"/>
      <c r="HE182" s="166"/>
      <c r="HF182" s="166"/>
      <c r="HG182" s="166"/>
      <c r="HH182" s="166"/>
      <c r="HI182" s="166"/>
      <c r="HJ182" s="166"/>
      <c r="HK182" s="166"/>
      <c r="HL182" s="166"/>
      <c r="HM182" s="166"/>
      <c r="HN182" s="166"/>
      <c r="HO182" s="166"/>
      <c r="HP182" s="166"/>
      <c r="HQ182" s="166"/>
      <c r="HR182" s="166"/>
      <c r="HS182" s="166"/>
      <c r="HT182" s="166"/>
      <c r="HU182" s="166"/>
      <c r="HV182" s="166"/>
      <c r="HW182" s="166"/>
      <c r="HX182" s="166"/>
      <c r="HY182" s="166"/>
      <c r="HZ182" s="166"/>
      <c r="IA182" s="166"/>
      <c r="IB182" s="166"/>
      <c r="IC182" s="166"/>
      <c r="ID182" s="166"/>
      <c r="IE182" s="166"/>
      <c r="IF182" s="166"/>
      <c r="IG182" s="166"/>
      <c r="IH182" s="166"/>
      <c r="II182" s="166"/>
      <c r="IJ182" s="166"/>
      <c r="IK182" s="166"/>
      <c r="IL182" s="166"/>
      <c r="IM182" s="166"/>
      <c r="IN182" s="166"/>
      <c r="IO182" s="166"/>
      <c r="IP182" s="166"/>
      <c r="IQ182" s="166"/>
      <c r="IR182" s="166"/>
      <c r="IS182" s="166"/>
      <c r="IT182" s="166"/>
      <c r="IU182" s="166"/>
      <c r="IV182" s="166"/>
    </row>
    <row r="183" spans="1:256" s="220" customFormat="1" ht="20.25">
      <c r="A183" s="230"/>
      <c r="B183" s="230"/>
      <c r="C183" s="230"/>
      <c r="D183" s="230"/>
      <c r="E183" s="230"/>
      <c r="F183" s="230"/>
      <c r="G183" s="230"/>
      <c r="H183" s="230"/>
      <c r="I183" s="230"/>
      <c r="J183" s="230"/>
      <c r="K183" s="230"/>
      <c r="L183" s="230"/>
      <c r="M183" s="231"/>
      <c r="N183" s="233"/>
      <c r="O183" s="233"/>
      <c r="P183" s="234"/>
      <c r="Q183" s="234"/>
      <c r="R183" s="234"/>
      <c r="S183" s="234"/>
      <c r="T183" s="234"/>
      <c r="U183" s="234"/>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c r="CY183" s="166"/>
      <c r="CZ183" s="166"/>
      <c r="DA183" s="166"/>
      <c r="DB183" s="166"/>
      <c r="DC183" s="166"/>
      <c r="DD183" s="166"/>
      <c r="DE183" s="166"/>
      <c r="DF183" s="166"/>
      <c r="DG183" s="166"/>
      <c r="DH183" s="166"/>
      <c r="DI183" s="166"/>
      <c r="DJ183" s="166"/>
      <c r="DK183" s="166"/>
      <c r="DL183" s="166"/>
      <c r="DM183" s="166"/>
      <c r="DN183" s="166"/>
      <c r="DO183" s="166"/>
      <c r="DP183" s="166"/>
      <c r="DQ183" s="166"/>
      <c r="DR183" s="166"/>
      <c r="DS183" s="166"/>
      <c r="DT183" s="166"/>
      <c r="DU183" s="166"/>
      <c r="DV183" s="166"/>
      <c r="DW183" s="166"/>
      <c r="DX183" s="166"/>
      <c r="DY183" s="166"/>
      <c r="DZ183" s="166"/>
      <c r="EA183" s="166"/>
      <c r="EB183" s="166"/>
      <c r="EC183" s="166"/>
      <c r="ED183" s="166"/>
      <c r="EE183" s="166"/>
      <c r="EF183" s="166"/>
      <c r="EG183" s="166"/>
      <c r="EH183" s="166"/>
      <c r="EI183" s="166"/>
      <c r="EJ183" s="166"/>
      <c r="EK183" s="166"/>
      <c r="EL183" s="166"/>
      <c r="EM183" s="166"/>
      <c r="EN183" s="166"/>
      <c r="EO183" s="166"/>
      <c r="EP183" s="166"/>
      <c r="EQ183" s="166"/>
      <c r="ER183" s="166"/>
      <c r="ES183" s="166"/>
      <c r="ET183" s="166"/>
      <c r="EU183" s="166"/>
      <c r="EV183" s="166"/>
      <c r="EW183" s="166"/>
      <c r="EX183" s="166"/>
      <c r="EY183" s="166"/>
      <c r="EZ183" s="166"/>
      <c r="FA183" s="166"/>
      <c r="FB183" s="166"/>
      <c r="FC183" s="166"/>
      <c r="FD183" s="166"/>
      <c r="FE183" s="166"/>
      <c r="FF183" s="166"/>
      <c r="FG183" s="166"/>
      <c r="FH183" s="166"/>
      <c r="FI183" s="166"/>
      <c r="FJ183" s="166"/>
      <c r="FK183" s="166"/>
      <c r="FL183" s="166"/>
      <c r="FM183" s="166"/>
      <c r="FN183" s="166"/>
      <c r="FO183" s="166"/>
      <c r="FP183" s="166"/>
      <c r="FQ183" s="166"/>
      <c r="FR183" s="166"/>
      <c r="FS183" s="166"/>
      <c r="FT183" s="166"/>
      <c r="FU183" s="166"/>
      <c r="FV183" s="166"/>
      <c r="FW183" s="166"/>
      <c r="FX183" s="166"/>
      <c r="FY183" s="166"/>
      <c r="FZ183" s="166"/>
      <c r="GA183" s="166"/>
      <c r="GB183" s="166"/>
      <c r="GC183" s="166"/>
      <c r="GD183" s="166"/>
      <c r="GE183" s="166"/>
      <c r="GF183" s="166"/>
      <c r="GG183" s="166"/>
      <c r="GH183" s="166"/>
      <c r="GI183" s="166"/>
      <c r="GJ183" s="166"/>
      <c r="GK183" s="166"/>
      <c r="GL183" s="166"/>
      <c r="GM183" s="166"/>
      <c r="GN183" s="166"/>
      <c r="GO183" s="166"/>
      <c r="GP183" s="166"/>
      <c r="GQ183" s="166"/>
      <c r="GR183" s="166"/>
      <c r="GS183" s="166"/>
      <c r="GT183" s="166"/>
      <c r="GU183" s="166"/>
      <c r="GV183" s="166"/>
      <c r="GW183" s="166"/>
      <c r="GX183" s="166"/>
      <c r="GY183" s="166"/>
      <c r="GZ183" s="166"/>
      <c r="HA183" s="166"/>
      <c r="HB183" s="166"/>
      <c r="HC183" s="166"/>
      <c r="HD183" s="166"/>
      <c r="HE183" s="166"/>
      <c r="HF183" s="166"/>
      <c r="HG183" s="166"/>
      <c r="HH183" s="166"/>
      <c r="HI183" s="166"/>
      <c r="HJ183" s="166"/>
      <c r="HK183" s="166"/>
      <c r="HL183" s="166"/>
      <c r="HM183" s="166"/>
      <c r="HN183" s="166"/>
      <c r="HO183" s="166"/>
      <c r="HP183" s="166"/>
      <c r="HQ183" s="166"/>
      <c r="HR183" s="166"/>
      <c r="HS183" s="166"/>
      <c r="HT183" s="166"/>
      <c r="HU183" s="166"/>
      <c r="HV183" s="166"/>
      <c r="HW183" s="166"/>
      <c r="HX183" s="166"/>
      <c r="HY183" s="166"/>
      <c r="HZ183" s="166"/>
      <c r="IA183" s="166"/>
      <c r="IB183" s="166"/>
      <c r="IC183" s="166"/>
      <c r="ID183" s="166"/>
      <c r="IE183" s="166"/>
      <c r="IF183" s="166"/>
      <c r="IG183" s="166"/>
      <c r="IH183" s="166"/>
      <c r="II183" s="166"/>
      <c r="IJ183" s="166"/>
      <c r="IK183" s="166"/>
      <c r="IL183" s="166"/>
      <c r="IM183" s="166"/>
      <c r="IN183" s="166"/>
      <c r="IO183" s="166"/>
      <c r="IP183" s="166"/>
      <c r="IQ183" s="166"/>
      <c r="IR183" s="166"/>
      <c r="IS183" s="166"/>
      <c r="IT183" s="166"/>
      <c r="IU183" s="166"/>
      <c r="IV183" s="166"/>
    </row>
    <row r="184" spans="1:256" s="220" customFormat="1" ht="20.25">
      <c r="A184" s="230"/>
      <c r="B184" s="230"/>
      <c r="C184" s="230"/>
      <c r="D184" s="230"/>
      <c r="E184" s="230"/>
      <c r="F184" s="230"/>
      <c r="G184" s="230"/>
      <c r="H184" s="230"/>
      <c r="I184" s="230"/>
      <c r="J184" s="230"/>
      <c r="K184" s="230"/>
      <c r="L184" s="230"/>
      <c r="M184" s="231"/>
      <c r="N184" s="233"/>
      <c r="O184" s="233"/>
      <c r="P184" s="234"/>
      <c r="Q184" s="234"/>
      <c r="R184" s="234"/>
      <c r="S184" s="234"/>
      <c r="T184" s="234"/>
      <c r="U184" s="234"/>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c r="CF184" s="166"/>
      <c r="CG184" s="166"/>
      <c r="CH184" s="166"/>
      <c r="CI184" s="166"/>
      <c r="CJ184" s="166"/>
      <c r="CK184" s="166"/>
      <c r="CL184" s="166"/>
      <c r="CM184" s="166"/>
      <c r="CN184" s="166"/>
      <c r="CO184" s="166"/>
      <c r="CP184" s="166"/>
      <c r="CQ184" s="166"/>
      <c r="CR184" s="166"/>
      <c r="CS184" s="166"/>
      <c r="CT184" s="166"/>
      <c r="CU184" s="166"/>
      <c r="CV184" s="166"/>
      <c r="CW184" s="166"/>
      <c r="CX184" s="166"/>
      <c r="CY184" s="166"/>
      <c r="CZ184" s="166"/>
      <c r="DA184" s="166"/>
      <c r="DB184" s="166"/>
      <c r="DC184" s="166"/>
      <c r="DD184" s="166"/>
      <c r="DE184" s="166"/>
      <c r="DF184" s="166"/>
      <c r="DG184" s="166"/>
      <c r="DH184" s="166"/>
      <c r="DI184" s="166"/>
      <c r="DJ184" s="166"/>
      <c r="DK184" s="166"/>
      <c r="DL184" s="166"/>
      <c r="DM184" s="166"/>
      <c r="DN184" s="166"/>
      <c r="DO184" s="166"/>
      <c r="DP184" s="166"/>
      <c r="DQ184" s="166"/>
      <c r="DR184" s="166"/>
      <c r="DS184" s="166"/>
      <c r="DT184" s="166"/>
      <c r="DU184" s="166"/>
      <c r="DV184" s="166"/>
      <c r="DW184" s="166"/>
      <c r="DX184" s="166"/>
      <c r="DY184" s="166"/>
      <c r="DZ184" s="166"/>
      <c r="EA184" s="166"/>
      <c r="EB184" s="166"/>
      <c r="EC184" s="166"/>
      <c r="ED184" s="166"/>
      <c r="EE184" s="166"/>
      <c r="EF184" s="166"/>
      <c r="EG184" s="166"/>
      <c r="EH184" s="166"/>
      <c r="EI184" s="166"/>
      <c r="EJ184" s="166"/>
      <c r="EK184" s="166"/>
      <c r="EL184" s="166"/>
      <c r="EM184" s="166"/>
      <c r="EN184" s="166"/>
      <c r="EO184" s="166"/>
      <c r="EP184" s="166"/>
      <c r="EQ184" s="166"/>
      <c r="ER184" s="166"/>
      <c r="ES184" s="166"/>
      <c r="ET184" s="166"/>
      <c r="EU184" s="166"/>
      <c r="EV184" s="166"/>
      <c r="EW184" s="166"/>
      <c r="EX184" s="166"/>
      <c r="EY184" s="166"/>
      <c r="EZ184" s="166"/>
      <c r="FA184" s="166"/>
      <c r="FB184" s="166"/>
      <c r="FC184" s="166"/>
      <c r="FD184" s="166"/>
      <c r="FE184" s="166"/>
      <c r="FF184" s="166"/>
      <c r="FG184" s="166"/>
      <c r="FH184" s="166"/>
      <c r="FI184" s="166"/>
      <c r="FJ184" s="166"/>
      <c r="FK184" s="166"/>
      <c r="FL184" s="166"/>
      <c r="FM184" s="166"/>
      <c r="FN184" s="166"/>
      <c r="FO184" s="166"/>
      <c r="FP184" s="166"/>
      <c r="FQ184" s="166"/>
      <c r="FR184" s="166"/>
      <c r="FS184" s="166"/>
      <c r="FT184" s="166"/>
      <c r="FU184" s="166"/>
      <c r="FV184" s="166"/>
      <c r="FW184" s="166"/>
      <c r="FX184" s="166"/>
      <c r="FY184" s="166"/>
      <c r="FZ184" s="166"/>
      <c r="GA184" s="166"/>
      <c r="GB184" s="166"/>
      <c r="GC184" s="166"/>
      <c r="GD184" s="166"/>
      <c r="GE184" s="166"/>
      <c r="GF184" s="166"/>
      <c r="GG184" s="166"/>
      <c r="GH184" s="166"/>
      <c r="GI184" s="166"/>
      <c r="GJ184" s="166"/>
      <c r="GK184" s="166"/>
      <c r="GL184" s="166"/>
      <c r="GM184" s="166"/>
      <c r="GN184" s="166"/>
      <c r="GO184" s="166"/>
      <c r="GP184" s="166"/>
      <c r="GQ184" s="166"/>
      <c r="GR184" s="166"/>
      <c r="GS184" s="166"/>
      <c r="GT184" s="166"/>
      <c r="GU184" s="166"/>
      <c r="GV184" s="166"/>
      <c r="GW184" s="166"/>
      <c r="GX184" s="166"/>
      <c r="GY184" s="166"/>
      <c r="GZ184" s="166"/>
      <c r="HA184" s="166"/>
      <c r="HB184" s="166"/>
      <c r="HC184" s="166"/>
      <c r="HD184" s="166"/>
      <c r="HE184" s="166"/>
      <c r="HF184" s="166"/>
      <c r="HG184" s="166"/>
      <c r="HH184" s="166"/>
      <c r="HI184" s="166"/>
      <c r="HJ184" s="166"/>
      <c r="HK184" s="166"/>
      <c r="HL184" s="166"/>
      <c r="HM184" s="166"/>
      <c r="HN184" s="166"/>
      <c r="HO184" s="166"/>
      <c r="HP184" s="166"/>
      <c r="HQ184" s="166"/>
      <c r="HR184" s="166"/>
      <c r="HS184" s="166"/>
      <c r="HT184" s="166"/>
      <c r="HU184" s="166"/>
      <c r="HV184" s="166"/>
      <c r="HW184" s="166"/>
      <c r="HX184" s="166"/>
      <c r="HY184" s="166"/>
      <c r="HZ184" s="166"/>
      <c r="IA184" s="166"/>
      <c r="IB184" s="166"/>
      <c r="IC184" s="166"/>
      <c r="ID184" s="166"/>
      <c r="IE184" s="166"/>
      <c r="IF184" s="166"/>
      <c r="IG184" s="166"/>
      <c r="IH184" s="166"/>
      <c r="II184" s="166"/>
      <c r="IJ184" s="166"/>
      <c r="IK184" s="166"/>
      <c r="IL184" s="166"/>
      <c r="IM184" s="166"/>
      <c r="IN184" s="166"/>
      <c r="IO184" s="166"/>
      <c r="IP184" s="166"/>
      <c r="IQ184" s="166"/>
      <c r="IR184" s="166"/>
      <c r="IS184" s="166"/>
      <c r="IT184" s="166"/>
      <c r="IU184" s="166"/>
      <c r="IV184" s="166"/>
    </row>
    <row r="185" spans="1:256" s="220" customFormat="1" ht="20.25">
      <c r="A185" s="230"/>
      <c r="B185" s="230"/>
      <c r="C185" s="230"/>
      <c r="D185" s="230"/>
      <c r="E185" s="230"/>
      <c r="F185" s="230"/>
      <c r="G185" s="230"/>
      <c r="H185" s="230"/>
      <c r="I185" s="230"/>
      <c r="J185" s="230"/>
      <c r="K185" s="230"/>
      <c r="L185" s="230"/>
      <c r="M185" s="231"/>
      <c r="N185" s="233"/>
      <c r="O185" s="233"/>
      <c r="P185" s="234"/>
      <c r="Q185" s="234"/>
      <c r="R185" s="234"/>
      <c r="S185" s="234"/>
      <c r="T185" s="234"/>
      <c r="U185" s="234"/>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s="166"/>
      <c r="DJ185" s="166"/>
      <c r="DK185" s="166"/>
      <c r="DL185" s="166"/>
      <c r="DM185" s="166"/>
      <c r="DN185" s="166"/>
      <c r="DO185" s="166"/>
      <c r="DP185" s="166"/>
      <c r="DQ185" s="166"/>
      <c r="DR185" s="166"/>
      <c r="DS185" s="166"/>
      <c r="DT185" s="166"/>
      <c r="DU185" s="166"/>
      <c r="DV185" s="166"/>
      <c r="DW185" s="166"/>
      <c r="DX185" s="166"/>
      <c r="DY185" s="166"/>
      <c r="DZ185" s="166"/>
      <c r="EA185" s="166"/>
      <c r="EB185" s="166"/>
      <c r="EC185" s="166"/>
      <c r="ED185" s="166"/>
      <c r="EE185" s="166"/>
      <c r="EF185" s="166"/>
      <c r="EG185" s="166"/>
      <c r="EH185" s="166"/>
      <c r="EI185" s="166"/>
      <c r="EJ185" s="166"/>
      <c r="EK185" s="166"/>
      <c r="EL185" s="166"/>
      <c r="EM185" s="166"/>
      <c r="EN185" s="166"/>
      <c r="EO185" s="166"/>
      <c r="EP185" s="166"/>
      <c r="EQ185" s="166"/>
      <c r="ER185" s="166"/>
      <c r="ES185" s="166"/>
      <c r="ET185" s="166"/>
      <c r="EU185" s="166"/>
      <c r="EV185" s="166"/>
      <c r="EW185" s="166"/>
      <c r="EX185" s="166"/>
      <c r="EY185" s="166"/>
      <c r="EZ185" s="166"/>
      <c r="FA185" s="166"/>
      <c r="FB185" s="166"/>
      <c r="FC185" s="166"/>
      <c r="FD185" s="166"/>
      <c r="FE185" s="166"/>
      <c r="FF185" s="166"/>
      <c r="FG185" s="166"/>
      <c r="FH185" s="166"/>
      <c r="FI185" s="166"/>
      <c r="FJ185" s="166"/>
      <c r="FK185" s="166"/>
      <c r="FL185" s="166"/>
      <c r="FM185" s="166"/>
      <c r="FN185" s="166"/>
      <c r="FO185" s="166"/>
      <c r="FP185" s="166"/>
      <c r="FQ185" s="166"/>
      <c r="FR185" s="166"/>
      <c r="FS185" s="166"/>
      <c r="FT185" s="166"/>
      <c r="FU185" s="166"/>
      <c r="FV185" s="166"/>
      <c r="FW185" s="166"/>
      <c r="FX185" s="166"/>
      <c r="FY185" s="166"/>
      <c r="FZ185" s="166"/>
      <c r="GA185" s="166"/>
      <c r="GB185" s="166"/>
      <c r="GC185" s="166"/>
      <c r="GD185" s="166"/>
      <c r="GE185" s="166"/>
      <c r="GF185" s="166"/>
      <c r="GG185" s="166"/>
      <c r="GH185" s="166"/>
      <c r="GI185" s="166"/>
      <c r="GJ185" s="166"/>
      <c r="GK185" s="166"/>
      <c r="GL185" s="166"/>
      <c r="GM185" s="166"/>
      <c r="GN185" s="166"/>
      <c r="GO185" s="166"/>
      <c r="GP185" s="166"/>
      <c r="GQ185" s="166"/>
      <c r="GR185" s="166"/>
      <c r="GS185" s="166"/>
      <c r="GT185" s="166"/>
      <c r="GU185" s="166"/>
      <c r="GV185" s="166"/>
      <c r="GW185" s="166"/>
      <c r="GX185" s="166"/>
      <c r="GY185" s="166"/>
      <c r="GZ185" s="166"/>
      <c r="HA185" s="166"/>
      <c r="HB185" s="166"/>
      <c r="HC185" s="166"/>
      <c r="HD185" s="166"/>
      <c r="HE185" s="166"/>
      <c r="HF185" s="166"/>
      <c r="HG185" s="166"/>
      <c r="HH185" s="166"/>
      <c r="HI185" s="166"/>
      <c r="HJ185" s="166"/>
      <c r="HK185" s="166"/>
      <c r="HL185" s="166"/>
      <c r="HM185" s="166"/>
      <c r="HN185" s="166"/>
      <c r="HO185" s="166"/>
      <c r="HP185" s="166"/>
      <c r="HQ185" s="166"/>
      <c r="HR185" s="166"/>
      <c r="HS185" s="166"/>
      <c r="HT185" s="166"/>
      <c r="HU185" s="166"/>
      <c r="HV185" s="166"/>
      <c r="HW185" s="166"/>
      <c r="HX185" s="166"/>
      <c r="HY185" s="166"/>
      <c r="HZ185" s="166"/>
      <c r="IA185" s="166"/>
      <c r="IB185" s="166"/>
      <c r="IC185" s="166"/>
      <c r="ID185" s="166"/>
      <c r="IE185" s="166"/>
      <c r="IF185" s="166"/>
      <c r="IG185" s="166"/>
      <c r="IH185" s="166"/>
      <c r="II185" s="166"/>
      <c r="IJ185" s="166"/>
      <c r="IK185" s="166"/>
      <c r="IL185" s="166"/>
      <c r="IM185" s="166"/>
      <c r="IN185" s="166"/>
      <c r="IO185" s="166"/>
      <c r="IP185" s="166"/>
      <c r="IQ185" s="166"/>
      <c r="IR185" s="166"/>
      <c r="IS185" s="166"/>
      <c r="IT185" s="166"/>
      <c r="IU185" s="166"/>
      <c r="IV185" s="166"/>
    </row>
    <row r="186" spans="1:256" s="220" customFormat="1" ht="20.25">
      <c r="A186" s="230"/>
      <c r="B186" s="230"/>
      <c r="C186" s="230"/>
      <c r="D186" s="230"/>
      <c r="E186" s="230"/>
      <c r="F186" s="230"/>
      <c r="G186" s="230"/>
      <c r="H186" s="230"/>
      <c r="I186" s="230"/>
      <c r="J186" s="230"/>
      <c r="K186" s="230"/>
      <c r="L186" s="230"/>
      <c r="M186" s="231"/>
      <c r="N186" s="233"/>
      <c r="O186" s="233"/>
      <c r="P186" s="234"/>
      <c r="Q186" s="234"/>
      <c r="R186" s="234"/>
      <c r="S186" s="234"/>
      <c r="T186" s="234"/>
      <c r="U186" s="234"/>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s="166"/>
      <c r="DJ186" s="166"/>
      <c r="DK186" s="166"/>
      <c r="DL186" s="166"/>
      <c r="DM186" s="166"/>
      <c r="DN186" s="166"/>
      <c r="DO186" s="166"/>
      <c r="DP186" s="166"/>
      <c r="DQ186" s="166"/>
      <c r="DR186" s="166"/>
      <c r="DS186" s="166"/>
      <c r="DT186" s="166"/>
      <c r="DU186" s="166"/>
      <c r="DV186" s="166"/>
      <c r="DW186" s="166"/>
      <c r="DX186" s="166"/>
      <c r="DY186" s="166"/>
      <c r="DZ186" s="166"/>
      <c r="EA186" s="166"/>
      <c r="EB186" s="166"/>
      <c r="EC186" s="166"/>
      <c r="ED186" s="166"/>
      <c r="EE186" s="166"/>
      <c r="EF186" s="166"/>
      <c r="EG186" s="166"/>
      <c r="EH186" s="166"/>
      <c r="EI186" s="166"/>
      <c r="EJ186" s="166"/>
      <c r="EK186" s="166"/>
      <c r="EL186" s="166"/>
      <c r="EM186" s="166"/>
      <c r="EN186" s="166"/>
      <c r="EO186" s="166"/>
      <c r="EP186" s="166"/>
      <c r="EQ186" s="166"/>
      <c r="ER186" s="166"/>
      <c r="ES186" s="166"/>
      <c r="ET186" s="166"/>
      <c r="EU186" s="166"/>
      <c r="EV186" s="166"/>
      <c r="EW186" s="166"/>
      <c r="EX186" s="166"/>
      <c r="EY186" s="166"/>
      <c r="EZ186" s="166"/>
      <c r="FA186" s="166"/>
      <c r="FB186" s="166"/>
      <c r="FC186" s="166"/>
      <c r="FD186" s="166"/>
      <c r="FE186" s="166"/>
      <c r="FF186" s="166"/>
      <c r="FG186" s="166"/>
      <c r="FH186" s="166"/>
      <c r="FI186" s="166"/>
      <c r="FJ186" s="166"/>
      <c r="FK186" s="166"/>
      <c r="FL186" s="166"/>
      <c r="FM186" s="166"/>
      <c r="FN186" s="166"/>
      <c r="FO186" s="166"/>
      <c r="FP186" s="166"/>
      <c r="FQ186" s="166"/>
      <c r="FR186" s="166"/>
      <c r="FS186" s="166"/>
      <c r="FT186" s="166"/>
      <c r="FU186" s="166"/>
      <c r="FV186" s="166"/>
      <c r="FW186" s="166"/>
      <c r="FX186" s="166"/>
      <c r="FY186" s="166"/>
      <c r="FZ186" s="166"/>
      <c r="GA186" s="166"/>
      <c r="GB186" s="166"/>
      <c r="GC186" s="166"/>
      <c r="GD186" s="166"/>
      <c r="GE186" s="166"/>
      <c r="GF186" s="166"/>
      <c r="GG186" s="166"/>
      <c r="GH186" s="166"/>
      <c r="GI186" s="166"/>
      <c r="GJ186" s="166"/>
      <c r="GK186" s="166"/>
      <c r="GL186" s="166"/>
      <c r="GM186" s="166"/>
      <c r="GN186" s="166"/>
      <c r="GO186" s="166"/>
      <c r="GP186" s="166"/>
      <c r="GQ186" s="166"/>
      <c r="GR186" s="166"/>
      <c r="GS186" s="166"/>
      <c r="GT186" s="166"/>
      <c r="GU186" s="166"/>
      <c r="GV186" s="166"/>
      <c r="GW186" s="166"/>
      <c r="GX186" s="166"/>
      <c r="GY186" s="166"/>
      <c r="GZ186" s="166"/>
      <c r="HA186" s="166"/>
      <c r="HB186" s="166"/>
      <c r="HC186" s="166"/>
      <c r="HD186" s="166"/>
      <c r="HE186" s="166"/>
      <c r="HF186" s="166"/>
      <c r="HG186" s="166"/>
      <c r="HH186" s="166"/>
      <c r="HI186" s="166"/>
      <c r="HJ186" s="166"/>
      <c r="HK186" s="166"/>
      <c r="HL186" s="166"/>
      <c r="HM186" s="166"/>
      <c r="HN186" s="166"/>
      <c r="HO186" s="166"/>
      <c r="HP186" s="166"/>
      <c r="HQ186" s="166"/>
      <c r="HR186" s="166"/>
      <c r="HS186" s="166"/>
      <c r="HT186" s="166"/>
      <c r="HU186" s="166"/>
      <c r="HV186" s="166"/>
      <c r="HW186" s="166"/>
      <c r="HX186" s="166"/>
      <c r="HY186" s="166"/>
      <c r="HZ186" s="166"/>
      <c r="IA186" s="166"/>
      <c r="IB186" s="166"/>
      <c r="IC186" s="166"/>
      <c r="ID186" s="166"/>
      <c r="IE186" s="166"/>
      <c r="IF186" s="166"/>
      <c r="IG186" s="166"/>
      <c r="IH186" s="166"/>
      <c r="II186" s="166"/>
      <c r="IJ186" s="166"/>
      <c r="IK186" s="166"/>
      <c r="IL186" s="166"/>
      <c r="IM186" s="166"/>
      <c r="IN186" s="166"/>
      <c r="IO186" s="166"/>
      <c r="IP186" s="166"/>
      <c r="IQ186" s="166"/>
      <c r="IR186" s="166"/>
      <c r="IS186" s="166"/>
      <c r="IT186" s="166"/>
      <c r="IU186" s="166"/>
      <c r="IV186" s="166"/>
    </row>
    <row r="187" spans="1:256" s="220" customFormat="1" ht="20.25">
      <c r="A187" s="230"/>
      <c r="B187" s="230"/>
      <c r="C187" s="230"/>
      <c r="D187" s="230"/>
      <c r="E187" s="230"/>
      <c r="F187" s="230"/>
      <c r="G187" s="230"/>
      <c r="H187" s="230"/>
      <c r="I187" s="230"/>
      <c r="J187" s="230"/>
      <c r="K187" s="230"/>
      <c r="L187" s="230"/>
      <c r="M187" s="231"/>
      <c r="N187" s="233"/>
      <c r="O187" s="233"/>
      <c r="P187" s="234"/>
      <c r="Q187" s="234"/>
      <c r="R187" s="234"/>
      <c r="S187" s="234"/>
      <c r="T187" s="234"/>
      <c r="U187" s="234"/>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c r="CH187" s="166"/>
      <c r="CI187" s="166"/>
      <c r="CJ187" s="166"/>
      <c r="CK187" s="166"/>
      <c r="CL187" s="166"/>
      <c r="CM187" s="166"/>
      <c r="CN187" s="166"/>
      <c r="CO187" s="166"/>
      <c r="CP187" s="166"/>
      <c r="CQ187" s="166"/>
      <c r="CR187" s="166"/>
      <c r="CS187" s="166"/>
      <c r="CT187" s="166"/>
      <c r="CU187" s="166"/>
      <c r="CV187" s="166"/>
      <c r="CW187" s="166"/>
      <c r="CX187" s="166"/>
      <c r="CY187" s="166"/>
      <c r="CZ187" s="166"/>
      <c r="DA187" s="166"/>
      <c r="DB187" s="166"/>
      <c r="DC187" s="166"/>
      <c r="DD187" s="166"/>
      <c r="DE187" s="166"/>
      <c r="DF187" s="166"/>
      <c r="DG187" s="166"/>
      <c r="DH187" s="166"/>
      <c r="DI187" s="166"/>
      <c r="DJ187" s="166"/>
      <c r="DK187" s="166"/>
      <c r="DL187" s="166"/>
      <c r="DM187" s="166"/>
      <c r="DN187" s="166"/>
      <c r="DO187" s="166"/>
      <c r="DP187" s="166"/>
      <c r="DQ187" s="166"/>
      <c r="DR187" s="166"/>
      <c r="DS187" s="166"/>
      <c r="DT187" s="166"/>
      <c r="DU187" s="166"/>
      <c r="DV187" s="166"/>
      <c r="DW187" s="166"/>
      <c r="DX187" s="166"/>
      <c r="DY187" s="166"/>
      <c r="DZ187" s="166"/>
      <c r="EA187" s="166"/>
      <c r="EB187" s="166"/>
      <c r="EC187" s="166"/>
      <c r="ED187" s="166"/>
      <c r="EE187" s="166"/>
      <c r="EF187" s="166"/>
      <c r="EG187" s="166"/>
      <c r="EH187" s="166"/>
      <c r="EI187" s="166"/>
      <c r="EJ187" s="166"/>
      <c r="EK187" s="166"/>
      <c r="EL187" s="166"/>
      <c r="EM187" s="166"/>
      <c r="EN187" s="166"/>
      <c r="EO187" s="166"/>
      <c r="EP187" s="166"/>
      <c r="EQ187" s="166"/>
      <c r="ER187" s="166"/>
      <c r="ES187" s="166"/>
      <c r="ET187" s="166"/>
      <c r="EU187" s="166"/>
      <c r="EV187" s="166"/>
      <c r="EW187" s="166"/>
      <c r="EX187" s="166"/>
      <c r="EY187" s="166"/>
      <c r="EZ187" s="166"/>
      <c r="FA187" s="166"/>
      <c r="FB187" s="166"/>
      <c r="FC187" s="166"/>
      <c r="FD187" s="166"/>
      <c r="FE187" s="166"/>
      <c r="FF187" s="166"/>
      <c r="FG187" s="166"/>
      <c r="FH187" s="166"/>
      <c r="FI187" s="166"/>
      <c r="FJ187" s="166"/>
      <c r="FK187" s="166"/>
      <c r="FL187" s="166"/>
      <c r="FM187" s="166"/>
      <c r="FN187" s="166"/>
      <c r="FO187" s="166"/>
      <c r="FP187" s="166"/>
      <c r="FQ187" s="166"/>
      <c r="FR187" s="166"/>
      <c r="FS187" s="166"/>
      <c r="FT187" s="166"/>
      <c r="FU187" s="166"/>
      <c r="FV187" s="166"/>
      <c r="FW187" s="166"/>
      <c r="FX187" s="166"/>
      <c r="FY187" s="166"/>
      <c r="FZ187" s="166"/>
      <c r="GA187" s="166"/>
      <c r="GB187" s="166"/>
      <c r="GC187" s="166"/>
      <c r="GD187" s="166"/>
      <c r="GE187" s="166"/>
      <c r="GF187" s="166"/>
      <c r="GG187" s="166"/>
      <c r="GH187" s="166"/>
      <c r="GI187" s="166"/>
      <c r="GJ187" s="166"/>
      <c r="GK187" s="166"/>
      <c r="GL187" s="166"/>
      <c r="GM187" s="166"/>
      <c r="GN187" s="166"/>
      <c r="GO187" s="166"/>
      <c r="GP187" s="166"/>
      <c r="GQ187" s="166"/>
      <c r="GR187" s="166"/>
      <c r="GS187" s="166"/>
      <c r="GT187" s="166"/>
      <c r="GU187" s="166"/>
      <c r="GV187" s="166"/>
      <c r="GW187" s="166"/>
      <c r="GX187" s="166"/>
      <c r="GY187" s="166"/>
      <c r="GZ187" s="166"/>
      <c r="HA187" s="166"/>
      <c r="HB187" s="166"/>
      <c r="HC187" s="166"/>
      <c r="HD187" s="166"/>
      <c r="HE187" s="166"/>
      <c r="HF187" s="166"/>
      <c r="HG187" s="166"/>
      <c r="HH187" s="166"/>
      <c r="HI187" s="166"/>
      <c r="HJ187" s="166"/>
      <c r="HK187" s="166"/>
      <c r="HL187" s="166"/>
      <c r="HM187" s="166"/>
      <c r="HN187" s="166"/>
      <c r="HO187" s="166"/>
      <c r="HP187" s="166"/>
      <c r="HQ187" s="166"/>
      <c r="HR187" s="166"/>
      <c r="HS187" s="166"/>
      <c r="HT187" s="166"/>
      <c r="HU187" s="166"/>
      <c r="HV187" s="166"/>
      <c r="HW187" s="166"/>
      <c r="HX187" s="166"/>
      <c r="HY187" s="166"/>
      <c r="HZ187" s="166"/>
      <c r="IA187" s="166"/>
      <c r="IB187" s="166"/>
      <c r="IC187" s="166"/>
      <c r="ID187" s="166"/>
      <c r="IE187" s="166"/>
      <c r="IF187" s="166"/>
      <c r="IG187" s="166"/>
      <c r="IH187" s="166"/>
      <c r="II187" s="166"/>
      <c r="IJ187" s="166"/>
      <c r="IK187" s="166"/>
      <c r="IL187" s="166"/>
      <c r="IM187" s="166"/>
      <c r="IN187" s="166"/>
      <c r="IO187" s="166"/>
      <c r="IP187" s="166"/>
      <c r="IQ187" s="166"/>
      <c r="IR187" s="166"/>
      <c r="IS187" s="166"/>
      <c r="IT187" s="166"/>
      <c r="IU187" s="166"/>
      <c r="IV187" s="166"/>
    </row>
    <row r="188" spans="1:256" s="220" customFormat="1" ht="20.25">
      <c r="A188" s="230"/>
      <c r="B188" s="230"/>
      <c r="C188" s="230"/>
      <c r="D188" s="230"/>
      <c r="E188" s="230"/>
      <c r="F188" s="230"/>
      <c r="G188" s="230"/>
      <c r="H188" s="230"/>
      <c r="I188" s="230"/>
      <c r="J188" s="230"/>
      <c r="K188" s="230"/>
      <c r="L188" s="230"/>
      <c r="M188" s="231"/>
      <c r="N188" s="233"/>
      <c r="O188" s="233"/>
      <c r="P188" s="234"/>
      <c r="Q188" s="234"/>
      <c r="R188" s="234"/>
      <c r="S188" s="234"/>
      <c r="T188" s="234"/>
      <c r="U188" s="234"/>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c r="EB188" s="166"/>
      <c r="EC188" s="166"/>
      <c r="ED188" s="166"/>
      <c r="EE188" s="166"/>
      <c r="EF188" s="166"/>
      <c r="EG188" s="166"/>
      <c r="EH188" s="166"/>
      <c r="EI188" s="166"/>
      <c r="EJ188" s="166"/>
      <c r="EK188" s="166"/>
      <c r="EL188" s="166"/>
      <c r="EM188" s="166"/>
      <c r="EN188" s="166"/>
      <c r="EO188" s="166"/>
      <c r="EP188" s="166"/>
      <c r="EQ188" s="166"/>
      <c r="ER188" s="166"/>
      <c r="ES188" s="166"/>
      <c r="ET188" s="166"/>
      <c r="EU188" s="166"/>
      <c r="EV188" s="166"/>
      <c r="EW188" s="166"/>
      <c r="EX188" s="166"/>
      <c r="EY188" s="166"/>
      <c r="EZ188" s="166"/>
      <c r="FA188" s="166"/>
      <c r="FB188" s="166"/>
      <c r="FC188" s="166"/>
      <c r="FD188" s="166"/>
      <c r="FE188" s="166"/>
      <c r="FF188" s="166"/>
      <c r="FG188" s="166"/>
      <c r="FH188" s="166"/>
      <c r="FI188" s="166"/>
      <c r="FJ188" s="166"/>
      <c r="FK188" s="166"/>
      <c r="FL188" s="166"/>
      <c r="FM188" s="166"/>
      <c r="FN188" s="166"/>
      <c r="FO188" s="166"/>
      <c r="FP188" s="166"/>
      <c r="FQ188" s="166"/>
      <c r="FR188" s="166"/>
      <c r="FS188" s="166"/>
      <c r="FT188" s="166"/>
      <c r="FU188" s="166"/>
      <c r="FV188" s="166"/>
      <c r="FW188" s="166"/>
      <c r="FX188" s="166"/>
      <c r="FY188" s="166"/>
      <c r="FZ188" s="166"/>
      <c r="GA188" s="166"/>
      <c r="GB188" s="166"/>
      <c r="GC188" s="166"/>
      <c r="GD188" s="166"/>
      <c r="GE188" s="166"/>
      <c r="GF188" s="166"/>
      <c r="GG188" s="166"/>
      <c r="GH188" s="166"/>
      <c r="GI188" s="166"/>
      <c r="GJ188" s="166"/>
      <c r="GK188" s="166"/>
      <c r="GL188" s="166"/>
      <c r="GM188" s="166"/>
      <c r="GN188" s="166"/>
      <c r="GO188" s="166"/>
      <c r="GP188" s="166"/>
      <c r="GQ188" s="166"/>
      <c r="GR188" s="166"/>
      <c r="GS188" s="166"/>
      <c r="GT188" s="166"/>
      <c r="GU188" s="166"/>
      <c r="GV188" s="166"/>
      <c r="GW188" s="166"/>
      <c r="GX188" s="166"/>
      <c r="GY188" s="166"/>
      <c r="GZ188" s="166"/>
      <c r="HA188" s="166"/>
      <c r="HB188" s="166"/>
      <c r="HC188" s="166"/>
      <c r="HD188" s="166"/>
      <c r="HE188" s="166"/>
      <c r="HF188" s="166"/>
      <c r="HG188" s="166"/>
      <c r="HH188" s="166"/>
      <c r="HI188" s="166"/>
      <c r="HJ188" s="166"/>
      <c r="HK188" s="166"/>
      <c r="HL188" s="166"/>
      <c r="HM188" s="166"/>
      <c r="HN188" s="166"/>
      <c r="HO188" s="166"/>
      <c r="HP188" s="166"/>
      <c r="HQ188" s="166"/>
      <c r="HR188" s="166"/>
      <c r="HS188" s="166"/>
      <c r="HT188" s="166"/>
      <c r="HU188" s="166"/>
      <c r="HV188" s="166"/>
      <c r="HW188" s="166"/>
      <c r="HX188" s="166"/>
      <c r="HY188" s="166"/>
      <c r="HZ188" s="166"/>
      <c r="IA188" s="166"/>
      <c r="IB188" s="166"/>
      <c r="IC188" s="166"/>
      <c r="ID188" s="166"/>
      <c r="IE188" s="166"/>
      <c r="IF188" s="166"/>
      <c r="IG188" s="166"/>
      <c r="IH188" s="166"/>
      <c r="II188" s="166"/>
      <c r="IJ188" s="166"/>
      <c r="IK188" s="166"/>
      <c r="IL188" s="166"/>
      <c r="IM188" s="166"/>
      <c r="IN188" s="166"/>
      <c r="IO188" s="166"/>
      <c r="IP188" s="166"/>
      <c r="IQ188" s="166"/>
      <c r="IR188" s="166"/>
      <c r="IS188" s="166"/>
      <c r="IT188" s="166"/>
      <c r="IU188" s="166"/>
      <c r="IV188" s="166"/>
    </row>
    <row r="189" spans="1:256" s="220" customFormat="1" ht="20.25">
      <c r="A189" s="230"/>
      <c r="B189" s="230"/>
      <c r="C189" s="230"/>
      <c r="D189" s="230"/>
      <c r="E189" s="230"/>
      <c r="F189" s="230"/>
      <c r="G189" s="230"/>
      <c r="H189" s="230"/>
      <c r="I189" s="230"/>
      <c r="J189" s="230"/>
      <c r="K189" s="230"/>
      <c r="L189" s="230"/>
      <c r="M189" s="231"/>
      <c r="N189" s="233"/>
      <c r="O189" s="233"/>
      <c r="P189" s="234"/>
      <c r="Q189" s="234"/>
      <c r="R189" s="234"/>
      <c r="S189" s="234"/>
      <c r="T189" s="234"/>
      <c r="U189" s="234"/>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s="166"/>
      <c r="DJ189" s="166"/>
      <c r="DK189" s="166"/>
      <c r="DL189" s="166"/>
      <c r="DM189" s="166"/>
      <c r="DN189" s="166"/>
      <c r="DO189" s="166"/>
      <c r="DP189" s="166"/>
      <c r="DQ189" s="166"/>
      <c r="DR189" s="166"/>
      <c r="DS189" s="166"/>
      <c r="DT189" s="166"/>
      <c r="DU189" s="166"/>
      <c r="DV189" s="166"/>
      <c r="DW189" s="166"/>
      <c r="DX189" s="166"/>
      <c r="DY189" s="166"/>
      <c r="DZ189" s="166"/>
      <c r="EA189" s="166"/>
      <c r="EB189" s="166"/>
      <c r="EC189" s="166"/>
      <c r="ED189" s="166"/>
      <c r="EE189" s="166"/>
      <c r="EF189" s="166"/>
      <c r="EG189" s="166"/>
      <c r="EH189" s="166"/>
      <c r="EI189" s="166"/>
      <c r="EJ189" s="166"/>
      <c r="EK189" s="166"/>
      <c r="EL189" s="166"/>
      <c r="EM189" s="166"/>
      <c r="EN189" s="166"/>
      <c r="EO189" s="166"/>
      <c r="EP189" s="166"/>
      <c r="EQ189" s="166"/>
      <c r="ER189" s="166"/>
      <c r="ES189" s="166"/>
      <c r="ET189" s="166"/>
      <c r="EU189" s="166"/>
      <c r="EV189" s="166"/>
      <c r="EW189" s="166"/>
      <c r="EX189" s="166"/>
      <c r="EY189" s="166"/>
      <c r="EZ189" s="166"/>
      <c r="FA189" s="166"/>
      <c r="FB189" s="166"/>
      <c r="FC189" s="166"/>
      <c r="FD189" s="166"/>
      <c r="FE189" s="166"/>
      <c r="FF189" s="166"/>
      <c r="FG189" s="166"/>
      <c r="FH189" s="166"/>
      <c r="FI189" s="166"/>
      <c r="FJ189" s="166"/>
      <c r="FK189" s="166"/>
      <c r="FL189" s="166"/>
      <c r="FM189" s="166"/>
      <c r="FN189" s="166"/>
      <c r="FO189" s="166"/>
      <c r="FP189" s="166"/>
      <c r="FQ189" s="166"/>
      <c r="FR189" s="166"/>
      <c r="FS189" s="166"/>
      <c r="FT189" s="166"/>
      <c r="FU189" s="166"/>
      <c r="FV189" s="166"/>
      <c r="FW189" s="166"/>
      <c r="FX189" s="166"/>
      <c r="FY189" s="166"/>
      <c r="FZ189" s="166"/>
      <c r="GA189" s="166"/>
      <c r="GB189" s="166"/>
      <c r="GC189" s="166"/>
      <c r="GD189" s="166"/>
      <c r="GE189" s="166"/>
      <c r="GF189" s="166"/>
      <c r="GG189" s="166"/>
      <c r="GH189" s="166"/>
      <c r="GI189" s="166"/>
      <c r="GJ189" s="166"/>
      <c r="GK189" s="166"/>
      <c r="GL189" s="166"/>
      <c r="GM189" s="166"/>
      <c r="GN189" s="166"/>
      <c r="GO189" s="166"/>
      <c r="GP189" s="166"/>
      <c r="GQ189" s="166"/>
      <c r="GR189" s="166"/>
      <c r="GS189" s="166"/>
      <c r="GT189" s="166"/>
      <c r="GU189" s="166"/>
      <c r="GV189" s="166"/>
      <c r="GW189" s="166"/>
      <c r="GX189" s="166"/>
      <c r="GY189" s="166"/>
      <c r="GZ189" s="166"/>
      <c r="HA189" s="166"/>
      <c r="HB189" s="166"/>
      <c r="HC189" s="166"/>
      <c r="HD189" s="166"/>
      <c r="HE189" s="166"/>
      <c r="HF189" s="166"/>
      <c r="HG189" s="166"/>
      <c r="HH189" s="166"/>
      <c r="HI189" s="166"/>
      <c r="HJ189" s="166"/>
      <c r="HK189" s="166"/>
      <c r="HL189" s="166"/>
      <c r="HM189" s="166"/>
      <c r="HN189" s="166"/>
      <c r="HO189" s="166"/>
      <c r="HP189" s="166"/>
      <c r="HQ189" s="166"/>
      <c r="HR189" s="166"/>
      <c r="HS189" s="166"/>
      <c r="HT189" s="166"/>
      <c r="HU189" s="166"/>
      <c r="HV189" s="166"/>
      <c r="HW189" s="166"/>
      <c r="HX189" s="166"/>
      <c r="HY189" s="166"/>
      <c r="HZ189" s="166"/>
      <c r="IA189" s="166"/>
      <c r="IB189" s="166"/>
      <c r="IC189" s="166"/>
      <c r="ID189" s="166"/>
      <c r="IE189" s="166"/>
      <c r="IF189" s="166"/>
      <c r="IG189" s="166"/>
      <c r="IH189" s="166"/>
      <c r="II189" s="166"/>
      <c r="IJ189" s="166"/>
      <c r="IK189" s="166"/>
      <c r="IL189" s="166"/>
      <c r="IM189" s="166"/>
      <c r="IN189" s="166"/>
      <c r="IO189" s="166"/>
      <c r="IP189" s="166"/>
      <c r="IQ189" s="166"/>
      <c r="IR189" s="166"/>
      <c r="IS189" s="166"/>
      <c r="IT189" s="166"/>
      <c r="IU189" s="166"/>
      <c r="IV189" s="166"/>
    </row>
    <row r="190" spans="1:256" s="220" customFormat="1" ht="20.25">
      <c r="A190" s="230"/>
      <c r="B190" s="230"/>
      <c r="C190" s="230"/>
      <c r="D190" s="230"/>
      <c r="E190" s="230"/>
      <c r="F190" s="230"/>
      <c r="G190" s="230"/>
      <c r="H190" s="230"/>
      <c r="I190" s="230"/>
      <c r="J190" s="230"/>
      <c r="K190" s="230"/>
      <c r="L190" s="230"/>
      <c r="M190" s="231"/>
      <c r="N190" s="233"/>
      <c r="O190" s="233"/>
      <c r="P190" s="234"/>
      <c r="Q190" s="234"/>
      <c r="R190" s="234"/>
      <c r="S190" s="234"/>
      <c r="T190" s="234"/>
      <c r="U190" s="234"/>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s="166"/>
      <c r="DJ190" s="166"/>
      <c r="DK190" s="166"/>
      <c r="DL190" s="166"/>
      <c r="DM190" s="166"/>
      <c r="DN190" s="166"/>
      <c r="DO190" s="166"/>
      <c r="DP190" s="166"/>
      <c r="DQ190" s="166"/>
      <c r="DR190" s="166"/>
      <c r="DS190" s="166"/>
      <c r="DT190" s="166"/>
      <c r="DU190" s="166"/>
      <c r="DV190" s="166"/>
      <c r="DW190" s="166"/>
      <c r="DX190" s="166"/>
      <c r="DY190" s="166"/>
      <c r="DZ190" s="166"/>
      <c r="EA190" s="166"/>
      <c r="EB190" s="166"/>
      <c r="EC190" s="166"/>
      <c r="ED190" s="166"/>
      <c r="EE190" s="166"/>
      <c r="EF190" s="166"/>
      <c r="EG190" s="166"/>
      <c r="EH190" s="166"/>
      <c r="EI190" s="166"/>
      <c r="EJ190" s="166"/>
      <c r="EK190" s="166"/>
      <c r="EL190" s="166"/>
      <c r="EM190" s="166"/>
      <c r="EN190" s="166"/>
      <c r="EO190" s="166"/>
      <c r="EP190" s="166"/>
      <c r="EQ190" s="166"/>
      <c r="ER190" s="166"/>
      <c r="ES190" s="166"/>
      <c r="ET190" s="166"/>
      <c r="EU190" s="166"/>
      <c r="EV190" s="166"/>
      <c r="EW190" s="166"/>
      <c r="EX190" s="166"/>
      <c r="EY190" s="166"/>
      <c r="EZ190" s="166"/>
      <c r="FA190" s="166"/>
      <c r="FB190" s="166"/>
      <c r="FC190" s="166"/>
      <c r="FD190" s="166"/>
      <c r="FE190" s="166"/>
      <c r="FF190" s="166"/>
      <c r="FG190" s="166"/>
      <c r="FH190" s="166"/>
      <c r="FI190" s="166"/>
      <c r="FJ190" s="166"/>
      <c r="FK190" s="166"/>
      <c r="FL190" s="166"/>
      <c r="FM190" s="166"/>
      <c r="FN190" s="166"/>
      <c r="FO190" s="166"/>
      <c r="FP190" s="166"/>
      <c r="FQ190" s="166"/>
      <c r="FR190" s="166"/>
      <c r="FS190" s="166"/>
      <c r="FT190" s="166"/>
      <c r="FU190" s="166"/>
      <c r="FV190" s="166"/>
      <c r="FW190" s="166"/>
      <c r="FX190" s="166"/>
      <c r="FY190" s="166"/>
      <c r="FZ190" s="166"/>
      <c r="GA190" s="166"/>
      <c r="GB190" s="166"/>
      <c r="GC190" s="166"/>
      <c r="GD190" s="166"/>
      <c r="GE190" s="166"/>
      <c r="GF190" s="166"/>
      <c r="GG190" s="166"/>
      <c r="GH190" s="166"/>
      <c r="GI190" s="166"/>
      <c r="GJ190" s="166"/>
      <c r="GK190" s="166"/>
      <c r="GL190" s="166"/>
      <c r="GM190" s="166"/>
      <c r="GN190" s="166"/>
      <c r="GO190" s="166"/>
      <c r="GP190" s="166"/>
      <c r="GQ190" s="166"/>
      <c r="GR190" s="166"/>
      <c r="GS190" s="166"/>
      <c r="GT190" s="166"/>
      <c r="GU190" s="166"/>
      <c r="GV190" s="166"/>
      <c r="GW190" s="166"/>
      <c r="GX190" s="166"/>
      <c r="GY190" s="166"/>
      <c r="GZ190" s="166"/>
      <c r="HA190" s="166"/>
      <c r="HB190" s="166"/>
      <c r="HC190" s="166"/>
      <c r="HD190" s="166"/>
      <c r="HE190" s="166"/>
      <c r="HF190" s="166"/>
      <c r="HG190" s="166"/>
      <c r="HH190" s="166"/>
      <c r="HI190" s="166"/>
      <c r="HJ190" s="166"/>
      <c r="HK190" s="166"/>
      <c r="HL190" s="166"/>
      <c r="HM190" s="166"/>
      <c r="HN190" s="166"/>
      <c r="HO190" s="166"/>
      <c r="HP190" s="166"/>
      <c r="HQ190" s="166"/>
      <c r="HR190" s="166"/>
      <c r="HS190" s="166"/>
      <c r="HT190" s="166"/>
      <c r="HU190" s="166"/>
      <c r="HV190" s="166"/>
      <c r="HW190" s="166"/>
      <c r="HX190" s="166"/>
      <c r="HY190" s="166"/>
      <c r="HZ190" s="166"/>
      <c r="IA190" s="166"/>
      <c r="IB190" s="166"/>
      <c r="IC190" s="166"/>
      <c r="ID190" s="166"/>
      <c r="IE190" s="166"/>
      <c r="IF190" s="166"/>
      <c r="IG190" s="166"/>
      <c r="IH190" s="166"/>
      <c r="II190" s="166"/>
      <c r="IJ190" s="166"/>
      <c r="IK190" s="166"/>
      <c r="IL190" s="166"/>
      <c r="IM190" s="166"/>
      <c r="IN190" s="166"/>
      <c r="IO190" s="166"/>
      <c r="IP190" s="166"/>
      <c r="IQ190" s="166"/>
      <c r="IR190" s="166"/>
      <c r="IS190" s="166"/>
      <c r="IT190" s="166"/>
      <c r="IU190" s="166"/>
      <c r="IV190" s="166"/>
    </row>
    <row r="191" spans="1:256" s="220" customFormat="1" ht="20.25">
      <c r="A191" s="230"/>
      <c r="B191" s="230"/>
      <c r="C191" s="230"/>
      <c r="D191" s="230"/>
      <c r="E191" s="230"/>
      <c r="F191" s="230"/>
      <c r="G191" s="230"/>
      <c r="H191" s="230"/>
      <c r="I191" s="230"/>
      <c r="J191" s="230"/>
      <c r="K191" s="230"/>
      <c r="L191" s="230"/>
      <c r="M191" s="231"/>
      <c r="N191" s="233"/>
      <c r="O191" s="233"/>
      <c r="P191" s="234"/>
      <c r="Q191" s="234"/>
      <c r="R191" s="234"/>
      <c r="S191" s="234"/>
      <c r="T191" s="234"/>
      <c r="U191" s="234"/>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c r="DB191" s="166"/>
      <c r="DC191" s="166"/>
      <c r="DD191" s="166"/>
      <c r="DE191" s="166"/>
      <c r="DF191" s="166"/>
      <c r="DG191" s="166"/>
      <c r="DH191" s="166"/>
      <c r="DI191" s="166"/>
      <c r="DJ191" s="166"/>
      <c r="DK191" s="166"/>
      <c r="DL191" s="166"/>
      <c r="DM191" s="166"/>
      <c r="DN191" s="166"/>
      <c r="DO191" s="166"/>
      <c r="DP191" s="166"/>
      <c r="DQ191" s="166"/>
      <c r="DR191" s="166"/>
      <c r="DS191" s="166"/>
      <c r="DT191" s="166"/>
      <c r="DU191" s="166"/>
      <c r="DV191" s="166"/>
      <c r="DW191" s="166"/>
      <c r="DX191" s="166"/>
      <c r="DY191" s="166"/>
      <c r="DZ191" s="166"/>
      <c r="EA191" s="166"/>
      <c r="EB191" s="166"/>
      <c r="EC191" s="166"/>
      <c r="ED191" s="166"/>
      <c r="EE191" s="166"/>
      <c r="EF191" s="166"/>
      <c r="EG191" s="166"/>
      <c r="EH191" s="166"/>
      <c r="EI191" s="166"/>
      <c r="EJ191" s="166"/>
      <c r="EK191" s="166"/>
      <c r="EL191" s="166"/>
      <c r="EM191" s="166"/>
      <c r="EN191" s="166"/>
      <c r="EO191" s="166"/>
      <c r="EP191" s="166"/>
      <c r="EQ191" s="166"/>
      <c r="ER191" s="166"/>
      <c r="ES191" s="166"/>
      <c r="ET191" s="166"/>
      <c r="EU191" s="166"/>
      <c r="EV191" s="166"/>
      <c r="EW191" s="166"/>
      <c r="EX191" s="166"/>
      <c r="EY191" s="166"/>
      <c r="EZ191" s="166"/>
      <c r="FA191" s="166"/>
      <c r="FB191" s="166"/>
      <c r="FC191" s="166"/>
      <c r="FD191" s="166"/>
      <c r="FE191" s="166"/>
      <c r="FF191" s="166"/>
      <c r="FG191" s="166"/>
      <c r="FH191" s="166"/>
      <c r="FI191" s="166"/>
      <c r="FJ191" s="166"/>
      <c r="FK191" s="166"/>
      <c r="FL191" s="166"/>
      <c r="FM191" s="166"/>
      <c r="FN191" s="166"/>
      <c r="FO191" s="166"/>
      <c r="FP191" s="166"/>
      <c r="FQ191" s="166"/>
      <c r="FR191" s="166"/>
      <c r="FS191" s="166"/>
      <c r="FT191" s="166"/>
      <c r="FU191" s="166"/>
      <c r="FV191" s="166"/>
      <c r="FW191" s="166"/>
      <c r="FX191" s="166"/>
      <c r="FY191" s="166"/>
      <c r="FZ191" s="166"/>
      <c r="GA191" s="166"/>
      <c r="GB191" s="166"/>
      <c r="GC191" s="166"/>
      <c r="GD191" s="166"/>
      <c r="GE191" s="166"/>
      <c r="GF191" s="166"/>
      <c r="GG191" s="166"/>
      <c r="GH191" s="166"/>
      <c r="GI191" s="166"/>
      <c r="GJ191" s="166"/>
      <c r="GK191" s="166"/>
      <c r="GL191" s="166"/>
      <c r="GM191" s="166"/>
      <c r="GN191" s="166"/>
      <c r="GO191" s="166"/>
      <c r="GP191" s="166"/>
      <c r="GQ191" s="166"/>
      <c r="GR191" s="166"/>
      <c r="GS191" s="166"/>
      <c r="GT191" s="166"/>
      <c r="GU191" s="166"/>
      <c r="GV191" s="166"/>
      <c r="GW191" s="166"/>
      <c r="GX191" s="166"/>
      <c r="GY191" s="166"/>
      <c r="GZ191" s="166"/>
      <c r="HA191" s="166"/>
      <c r="HB191" s="166"/>
      <c r="HC191" s="166"/>
      <c r="HD191" s="166"/>
      <c r="HE191" s="166"/>
      <c r="HF191" s="166"/>
      <c r="HG191" s="166"/>
      <c r="HH191" s="166"/>
      <c r="HI191" s="166"/>
      <c r="HJ191" s="166"/>
      <c r="HK191" s="166"/>
      <c r="HL191" s="166"/>
      <c r="HM191" s="166"/>
      <c r="HN191" s="166"/>
      <c r="HO191" s="166"/>
      <c r="HP191" s="166"/>
      <c r="HQ191" s="166"/>
      <c r="HR191" s="166"/>
      <c r="HS191" s="166"/>
      <c r="HT191" s="166"/>
      <c r="HU191" s="166"/>
      <c r="HV191" s="166"/>
      <c r="HW191" s="166"/>
      <c r="HX191" s="166"/>
      <c r="HY191" s="166"/>
      <c r="HZ191" s="166"/>
      <c r="IA191" s="166"/>
      <c r="IB191" s="166"/>
      <c r="IC191" s="166"/>
      <c r="ID191" s="166"/>
      <c r="IE191" s="166"/>
      <c r="IF191" s="166"/>
      <c r="IG191" s="166"/>
      <c r="IH191" s="166"/>
      <c r="II191" s="166"/>
      <c r="IJ191" s="166"/>
      <c r="IK191" s="166"/>
      <c r="IL191" s="166"/>
      <c r="IM191" s="166"/>
      <c r="IN191" s="166"/>
      <c r="IO191" s="166"/>
      <c r="IP191" s="166"/>
      <c r="IQ191" s="166"/>
      <c r="IR191" s="166"/>
      <c r="IS191" s="166"/>
      <c r="IT191" s="166"/>
      <c r="IU191" s="166"/>
      <c r="IV191" s="166"/>
    </row>
    <row r="192" spans="1:256" s="220" customFormat="1" ht="20.25">
      <c r="A192" s="230"/>
      <c r="B192" s="230"/>
      <c r="C192" s="230"/>
      <c r="D192" s="230"/>
      <c r="E192" s="230"/>
      <c r="F192" s="230"/>
      <c r="G192" s="230"/>
      <c r="H192" s="230"/>
      <c r="I192" s="230"/>
      <c r="J192" s="230"/>
      <c r="K192" s="230"/>
      <c r="L192" s="230"/>
      <c r="M192" s="231"/>
      <c r="N192" s="233"/>
      <c r="O192" s="233"/>
      <c r="P192" s="234"/>
      <c r="Q192" s="234"/>
      <c r="R192" s="234"/>
      <c r="S192" s="234"/>
      <c r="T192" s="234"/>
      <c r="U192" s="234"/>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166"/>
      <c r="DK192" s="166"/>
      <c r="DL192" s="166"/>
      <c r="DM192" s="166"/>
      <c r="DN192" s="166"/>
      <c r="DO192" s="166"/>
      <c r="DP192" s="166"/>
      <c r="DQ192" s="166"/>
      <c r="DR192" s="166"/>
      <c r="DS192" s="166"/>
      <c r="DT192" s="166"/>
      <c r="DU192" s="166"/>
      <c r="DV192" s="166"/>
      <c r="DW192" s="166"/>
      <c r="DX192" s="166"/>
      <c r="DY192" s="166"/>
      <c r="DZ192" s="166"/>
      <c r="EA192" s="166"/>
      <c r="EB192" s="166"/>
      <c r="EC192" s="166"/>
      <c r="ED192" s="166"/>
      <c r="EE192" s="166"/>
      <c r="EF192" s="166"/>
      <c r="EG192" s="166"/>
      <c r="EH192" s="166"/>
      <c r="EI192" s="166"/>
      <c r="EJ192" s="166"/>
      <c r="EK192" s="166"/>
      <c r="EL192" s="166"/>
      <c r="EM192" s="166"/>
      <c r="EN192" s="166"/>
      <c r="EO192" s="166"/>
      <c r="EP192" s="166"/>
      <c r="EQ192" s="166"/>
      <c r="ER192" s="166"/>
      <c r="ES192" s="166"/>
      <c r="ET192" s="166"/>
      <c r="EU192" s="166"/>
      <c r="EV192" s="166"/>
      <c r="EW192" s="166"/>
      <c r="EX192" s="166"/>
      <c r="EY192" s="166"/>
      <c r="EZ192" s="166"/>
      <c r="FA192" s="166"/>
      <c r="FB192" s="166"/>
      <c r="FC192" s="166"/>
      <c r="FD192" s="166"/>
      <c r="FE192" s="166"/>
      <c r="FF192" s="166"/>
      <c r="FG192" s="166"/>
      <c r="FH192" s="166"/>
      <c r="FI192" s="166"/>
      <c r="FJ192" s="166"/>
      <c r="FK192" s="166"/>
      <c r="FL192" s="166"/>
      <c r="FM192" s="166"/>
      <c r="FN192" s="166"/>
      <c r="FO192" s="166"/>
      <c r="FP192" s="166"/>
      <c r="FQ192" s="166"/>
      <c r="FR192" s="166"/>
      <c r="FS192" s="166"/>
      <c r="FT192" s="166"/>
      <c r="FU192" s="166"/>
      <c r="FV192" s="166"/>
      <c r="FW192" s="166"/>
      <c r="FX192" s="166"/>
      <c r="FY192" s="166"/>
      <c r="FZ192" s="166"/>
      <c r="GA192" s="166"/>
      <c r="GB192" s="166"/>
      <c r="GC192" s="166"/>
      <c r="GD192" s="166"/>
      <c r="GE192" s="166"/>
      <c r="GF192" s="166"/>
      <c r="GG192" s="166"/>
      <c r="GH192" s="166"/>
      <c r="GI192" s="166"/>
      <c r="GJ192" s="166"/>
      <c r="GK192" s="166"/>
      <c r="GL192" s="166"/>
      <c r="GM192" s="166"/>
      <c r="GN192" s="166"/>
      <c r="GO192" s="166"/>
      <c r="GP192" s="166"/>
      <c r="GQ192" s="166"/>
      <c r="GR192" s="166"/>
      <c r="GS192" s="166"/>
      <c r="GT192" s="166"/>
      <c r="GU192" s="166"/>
      <c r="GV192" s="166"/>
      <c r="GW192" s="166"/>
      <c r="GX192" s="166"/>
      <c r="GY192" s="166"/>
      <c r="GZ192" s="166"/>
      <c r="HA192" s="166"/>
      <c r="HB192" s="166"/>
      <c r="HC192" s="166"/>
      <c r="HD192" s="166"/>
      <c r="HE192" s="166"/>
      <c r="HF192" s="166"/>
      <c r="HG192" s="166"/>
      <c r="HH192" s="166"/>
      <c r="HI192" s="166"/>
      <c r="HJ192" s="166"/>
      <c r="HK192" s="166"/>
      <c r="HL192" s="166"/>
      <c r="HM192" s="166"/>
      <c r="HN192" s="166"/>
      <c r="HO192" s="166"/>
      <c r="HP192" s="166"/>
      <c r="HQ192" s="166"/>
      <c r="HR192" s="166"/>
      <c r="HS192" s="166"/>
      <c r="HT192" s="166"/>
      <c r="HU192" s="166"/>
      <c r="HV192" s="166"/>
      <c r="HW192" s="166"/>
      <c r="HX192" s="166"/>
      <c r="HY192" s="166"/>
      <c r="HZ192" s="166"/>
      <c r="IA192" s="166"/>
      <c r="IB192" s="166"/>
      <c r="IC192" s="166"/>
      <c r="ID192" s="166"/>
      <c r="IE192" s="166"/>
      <c r="IF192" s="166"/>
      <c r="IG192" s="166"/>
      <c r="IH192" s="166"/>
      <c r="II192" s="166"/>
      <c r="IJ192" s="166"/>
      <c r="IK192" s="166"/>
      <c r="IL192" s="166"/>
      <c r="IM192" s="166"/>
      <c r="IN192" s="166"/>
      <c r="IO192" s="166"/>
      <c r="IP192" s="166"/>
      <c r="IQ192" s="166"/>
      <c r="IR192" s="166"/>
      <c r="IS192" s="166"/>
      <c r="IT192" s="166"/>
      <c r="IU192" s="166"/>
      <c r="IV192" s="166"/>
    </row>
    <row r="193" spans="1:256" s="220" customFormat="1" ht="20.25">
      <c r="A193" s="230"/>
      <c r="B193" s="230"/>
      <c r="C193" s="230"/>
      <c r="D193" s="230"/>
      <c r="E193" s="230"/>
      <c r="F193" s="230"/>
      <c r="G193" s="230"/>
      <c r="H193" s="230"/>
      <c r="I193" s="230"/>
      <c r="J193" s="230"/>
      <c r="K193" s="230"/>
      <c r="L193" s="230"/>
      <c r="M193" s="231"/>
      <c r="N193" s="233"/>
      <c r="O193" s="233"/>
      <c r="P193" s="234"/>
      <c r="Q193" s="234"/>
      <c r="R193" s="234"/>
      <c r="S193" s="234"/>
      <c r="T193" s="234"/>
      <c r="U193" s="234"/>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s="166"/>
      <c r="DJ193" s="166"/>
      <c r="DK193" s="166"/>
      <c r="DL193" s="166"/>
      <c r="DM193" s="166"/>
      <c r="DN193" s="166"/>
      <c r="DO193" s="166"/>
      <c r="DP193" s="166"/>
      <c r="DQ193" s="166"/>
      <c r="DR193" s="166"/>
      <c r="DS193" s="166"/>
      <c r="DT193" s="166"/>
      <c r="DU193" s="166"/>
      <c r="DV193" s="166"/>
      <c r="DW193" s="166"/>
      <c r="DX193" s="166"/>
      <c r="DY193" s="166"/>
      <c r="DZ193" s="166"/>
      <c r="EA193" s="166"/>
      <c r="EB193" s="166"/>
      <c r="EC193" s="166"/>
      <c r="ED193" s="166"/>
      <c r="EE193" s="166"/>
      <c r="EF193" s="166"/>
      <c r="EG193" s="166"/>
      <c r="EH193" s="166"/>
      <c r="EI193" s="166"/>
      <c r="EJ193" s="166"/>
      <c r="EK193" s="166"/>
      <c r="EL193" s="166"/>
      <c r="EM193" s="166"/>
      <c r="EN193" s="166"/>
      <c r="EO193" s="166"/>
      <c r="EP193" s="166"/>
      <c r="EQ193" s="166"/>
      <c r="ER193" s="166"/>
      <c r="ES193" s="166"/>
      <c r="ET193" s="166"/>
      <c r="EU193" s="166"/>
      <c r="EV193" s="166"/>
      <c r="EW193" s="166"/>
      <c r="EX193" s="166"/>
      <c r="EY193" s="166"/>
      <c r="EZ193" s="166"/>
      <c r="FA193" s="166"/>
      <c r="FB193" s="166"/>
      <c r="FC193" s="166"/>
      <c r="FD193" s="166"/>
      <c r="FE193" s="166"/>
      <c r="FF193" s="166"/>
      <c r="FG193" s="166"/>
      <c r="FH193" s="166"/>
      <c r="FI193" s="166"/>
      <c r="FJ193" s="166"/>
      <c r="FK193" s="166"/>
      <c r="FL193" s="166"/>
      <c r="FM193" s="166"/>
      <c r="FN193" s="166"/>
      <c r="FO193" s="166"/>
      <c r="FP193" s="166"/>
      <c r="FQ193" s="166"/>
      <c r="FR193" s="166"/>
      <c r="FS193" s="166"/>
      <c r="FT193" s="166"/>
      <c r="FU193" s="166"/>
      <c r="FV193" s="166"/>
      <c r="FW193" s="166"/>
      <c r="FX193" s="166"/>
      <c r="FY193" s="166"/>
      <c r="FZ193" s="166"/>
      <c r="GA193" s="166"/>
      <c r="GB193" s="166"/>
      <c r="GC193" s="166"/>
      <c r="GD193" s="166"/>
      <c r="GE193" s="166"/>
      <c r="GF193" s="166"/>
      <c r="GG193" s="166"/>
      <c r="GH193" s="166"/>
      <c r="GI193" s="166"/>
      <c r="GJ193" s="166"/>
      <c r="GK193" s="166"/>
      <c r="GL193" s="166"/>
      <c r="GM193" s="166"/>
      <c r="GN193" s="166"/>
      <c r="GO193" s="166"/>
      <c r="GP193" s="166"/>
      <c r="GQ193" s="166"/>
      <c r="GR193" s="166"/>
      <c r="GS193" s="166"/>
      <c r="GT193" s="166"/>
      <c r="GU193" s="166"/>
      <c r="GV193" s="166"/>
      <c r="GW193" s="166"/>
      <c r="GX193" s="166"/>
      <c r="GY193" s="166"/>
      <c r="GZ193" s="166"/>
      <c r="HA193" s="166"/>
      <c r="HB193" s="166"/>
      <c r="HC193" s="166"/>
      <c r="HD193" s="166"/>
      <c r="HE193" s="166"/>
      <c r="HF193" s="166"/>
      <c r="HG193" s="166"/>
      <c r="HH193" s="166"/>
      <c r="HI193" s="166"/>
      <c r="HJ193" s="166"/>
      <c r="HK193" s="166"/>
      <c r="HL193" s="166"/>
      <c r="HM193" s="166"/>
      <c r="HN193" s="166"/>
      <c r="HO193" s="166"/>
      <c r="HP193" s="166"/>
      <c r="HQ193" s="166"/>
      <c r="HR193" s="166"/>
      <c r="HS193" s="166"/>
      <c r="HT193" s="166"/>
      <c r="HU193" s="166"/>
      <c r="HV193" s="166"/>
      <c r="HW193" s="166"/>
      <c r="HX193" s="166"/>
      <c r="HY193" s="166"/>
      <c r="HZ193" s="166"/>
      <c r="IA193" s="166"/>
      <c r="IB193" s="166"/>
      <c r="IC193" s="166"/>
      <c r="ID193" s="166"/>
      <c r="IE193" s="166"/>
      <c r="IF193" s="166"/>
      <c r="IG193" s="166"/>
      <c r="IH193" s="166"/>
      <c r="II193" s="166"/>
      <c r="IJ193" s="166"/>
      <c r="IK193" s="166"/>
      <c r="IL193" s="166"/>
      <c r="IM193" s="166"/>
      <c r="IN193" s="166"/>
      <c r="IO193" s="166"/>
      <c r="IP193" s="166"/>
      <c r="IQ193" s="166"/>
      <c r="IR193" s="166"/>
      <c r="IS193" s="166"/>
      <c r="IT193" s="166"/>
      <c r="IU193" s="166"/>
      <c r="IV193" s="166"/>
    </row>
    <row r="194" spans="1:256" s="220" customFormat="1" ht="20.25">
      <c r="A194" s="230"/>
      <c r="B194" s="230"/>
      <c r="C194" s="230"/>
      <c r="D194" s="230"/>
      <c r="E194" s="230"/>
      <c r="F194" s="230"/>
      <c r="G194" s="230"/>
      <c r="H194" s="230"/>
      <c r="I194" s="230"/>
      <c r="J194" s="230"/>
      <c r="K194" s="230"/>
      <c r="L194" s="230"/>
      <c r="M194" s="231"/>
      <c r="N194" s="233"/>
      <c r="O194" s="233"/>
      <c r="P194" s="234"/>
      <c r="Q194" s="234"/>
      <c r="R194" s="234"/>
      <c r="S194" s="234"/>
      <c r="T194" s="234"/>
      <c r="U194" s="234"/>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s="166"/>
      <c r="DJ194" s="166"/>
      <c r="DK194" s="166"/>
      <c r="DL194" s="166"/>
      <c r="DM194" s="166"/>
      <c r="DN194" s="166"/>
      <c r="DO194" s="166"/>
      <c r="DP194" s="166"/>
      <c r="DQ194" s="166"/>
      <c r="DR194" s="166"/>
      <c r="DS194" s="166"/>
      <c r="DT194" s="166"/>
      <c r="DU194" s="166"/>
      <c r="DV194" s="166"/>
      <c r="DW194" s="166"/>
      <c r="DX194" s="166"/>
      <c r="DY194" s="166"/>
      <c r="DZ194" s="166"/>
      <c r="EA194" s="166"/>
      <c r="EB194" s="166"/>
      <c r="EC194" s="166"/>
      <c r="ED194" s="166"/>
      <c r="EE194" s="166"/>
      <c r="EF194" s="166"/>
      <c r="EG194" s="166"/>
      <c r="EH194" s="166"/>
      <c r="EI194" s="166"/>
      <c r="EJ194" s="166"/>
      <c r="EK194" s="166"/>
      <c r="EL194" s="166"/>
      <c r="EM194" s="166"/>
      <c r="EN194" s="166"/>
      <c r="EO194" s="166"/>
      <c r="EP194" s="166"/>
      <c r="EQ194" s="166"/>
      <c r="ER194" s="166"/>
      <c r="ES194" s="166"/>
      <c r="ET194" s="166"/>
      <c r="EU194" s="166"/>
      <c r="EV194" s="166"/>
      <c r="EW194" s="166"/>
      <c r="EX194" s="166"/>
      <c r="EY194" s="166"/>
      <c r="EZ194" s="166"/>
      <c r="FA194" s="166"/>
      <c r="FB194" s="166"/>
      <c r="FC194" s="166"/>
      <c r="FD194" s="166"/>
      <c r="FE194" s="166"/>
      <c r="FF194" s="166"/>
      <c r="FG194" s="166"/>
      <c r="FH194" s="166"/>
      <c r="FI194" s="166"/>
      <c r="FJ194" s="166"/>
      <c r="FK194" s="166"/>
      <c r="FL194" s="166"/>
      <c r="FM194" s="166"/>
      <c r="FN194" s="166"/>
      <c r="FO194" s="166"/>
      <c r="FP194" s="166"/>
      <c r="FQ194" s="166"/>
      <c r="FR194" s="166"/>
      <c r="FS194" s="166"/>
      <c r="FT194" s="166"/>
      <c r="FU194" s="166"/>
      <c r="FV194" s="166"/>
      <c r="FW194" s="166"/>
      <c r="FX194" s="166"/>
      <c r="FY194" s="166"/>
      <c r="FZ194" s="166"/>
      <c r="GA194" s="166"/>
      <c r="GB194" s="166"/>
      <c r="GC194" s="166"/>
      <c r="GD194" s="166"/>
      <c r="GE194" s="166"/>
      <c r="GF194" s="166"/>
      <c r="GG194" s="166"/>
      <c r="GH194" s="166"/>
      <c r="GI194" s="166"/>
      <c r="GJ194" s="166"/>
      <c r="GK194" s="166"/>
      <c r="GL194" s="166"/>
      <c r="GM194" s="166"/>
      <c r="GN194" s="166"/>
      <c r="GO194" s="166"/>
      <c r="GP194" s="166"/>
      <c r="GQ194" s="166"/>
      <c r="GR194" s="166"/>
      <c r="GS194" s="166"/>
      <c r="GT194" s="166"/>
      <c r="GU194" s="166"/>
      <c r="GV194" s="166"/>
      <c r="GW194" s="166"/>
      <c r="GX194" s="166"/>
      <c r="GY194" s="166"/>
      <c r="GZ194" s="166"/>
      <c r="HA194" s="166"/>
      <c r="HB194" s="166"/>
      <c r="HC194" s="166"/>
      <c r="HD194" s="166"/>
      <c r="HE194" s="166"/>
      <c r="HF194" s="166"/>
      <c r="HG194" s="166"/>
      <c r="HH194" s="166"/>
      <c r="HI194" s="166"/>
      <c r="HJ194" s="166"/>
      <c r="HK194" s="166"/>
      <c r="HL194" s="166"/>
      <c r="HM194" s="166"/>
      <c r="HN194" s="166"/>
      <c r="HO194" s="166"/>
      <c r="HP194" s="166"/>
      <c r="HQ194" s="166"/>
      <c r="HR194" s="166"/>
      <c r="HS194" s="166"/>
      <c r="HT194" s="166"/>
      <c r="HU194" s="166"/>
      <c r="HV194" s="166"/>
      <c r="HW194" s="166"/>
      <c r="HX194" s="166"/>
      <c r="HY194" s="166"/>
      <c r="HZ194" s="166"/>
      <c r="IA194" s="166"/>
      <c r="IB194" s="166"/>
      <c r="IC194" s="166"/>
      <c r="ID194" s="166"/>
      <c r="IE194" s="166"/>
      <c r="IF194" s="166"/>
      <c r="IG194" s="166"/>
      <c r="IH194" s="166"/>
      <c r="II194" s="166"/>
      <c r="IJ194" s="166"/>
      <c r="IK194" s="166"/>
      <c r="IL194" s="166"/>
      <c r="IM194" s="166"/>
      <c r="IN194" s="166"/>
      <c r="IO194" s="166"/>
      <c r="IP194" s="166"/>
      <c r="IQ194" s="166"/>
      <c r="IR194" s="166"/>
      <c r="IS194" s="166"/>
      <c r="IT194" s="166"/>
      <c r="IU194" s="166"/>
      <c r="IV194" s="166"/>
    </row>
    <row r="195" spans="1:256" s="220" customFormat="1" ht="20.25">
      <c r="A195" s="230"/>
      <c r="B195" s="230"/>
      <c r="C195" s="230"/>
      <c r="D195" s="230"/>
      <c r="E195" s="230"/>
      <c r="F195" s="230"/>
      <c r="G195" s="230"/>
      <c r="H195" s="230"/>
      <c r="I195" s="230"/>
      <c r="J195" s="230"/>
      <c r="K195" s="230"/>
      <c r="L195" s="230"/>
      <c r="M195" s="231"/>
      <c r="N195" s="233"/>
      <c r="O195" s="233"/>
      <c r="P195" s="234"/>
      <c r="Q195" s="234"/>
      <c r="R195" s="234"/>
      <c r="S195" s="234"/>
      <c r="T195" s="234"/>
      <c r="U195" s="234"/>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c r="CH195" s="166"/>
      <c r="CI195" s="166"/>
      <c r="CJ195" s="166"/>
      <c r="CK195" s="166"/>
      <c r="CL195" s="166"/>
      <c r="CM195" s="166"/>
      <c r="CN195" s="166"/>
      <c r="CO195" s="166"/>
      <c r="CP195" s="166"/>
      <c r="CQ195" s="166"/>
      <c r="CR195" s="166"/>
      <c r="CS195" s="166"/>
      <c r="CT195" s="166"/>
      <c r="CU195" s="166"/>
      <c r="CV195" s="166"/>
      <c r="CW195" s="166"/>
      <c r="CX195" s="166"/>
      <c r="CY195" s="166"/>
      <c r="CZ195" s="166"/>
      <c r="DA195" s="166"/>
      <c r="DB195" s="166"/>
      <c r="DC195" s="166"/>
      <c r="DD195" s="166"/>
      <c r="DE195" s="166"/>
      <c r="DF195" s="166"/>
      <c r="DG195" s="166"/>
      <c r="DH195" s="166"/>
      <c r="DI195" s="166"/>
      <c r="DJ195" s="166"/>
      <c r="DK195" s="166"/>
      <c r="DL195" s="166"/>
      <c r="DM195" s="166"/>
      <c r="DN195" s="166"/>
      <c r="DO195" s="166"/>
      <c r="DP195" s="166"/>
      <c r="DQ195" s="166"/>
      <c r="DR195" s="166"/>
      <c r="DS195" s="166"/>
      <c r="DT195" s="166"/>
      <c r="DU195" s="166"/>
      <c r="DV195" s="166"/>
      <c r="DW195" s="166"/>
      <c r="DX195" s="166"/>
      <c r="DY195" s="166"/>
      <c r="DZ195" s="166"/>
      <c r="EA195" s="166"/>
      <c r="EB195" s="166"/>
      <c r="EC195" s="166"/>
      <c r="ED195" s="166"/>
      <c r="EE195" s="166"/>
      <c r="EF195" s="166"/>
      <c r="EG195" s="166"/>
      <c r="EH195" s="166"/>
      <c r="EI195" s="166"/>
      <c r="EJ195" s="166"/>
      <c r="EK195" s="166"/>
      <c r="EL195" s="166"/>
      <c r="EM195" s="166"/>
      <c r="EN195" s="166"/>
      <c r="EO195" s="166"/>
      <c r="EP195" s="166"/>
      <c r="EQ195" s="166"/>
      <c r="ER195" s="166"/>
      <c r="ES195" s="166"/>
      <c r="ET195" s="166"/>
      <c r="EU195" s="166"/>
      <c r="EV195" s="166"/>
      <c r="EW195" s="166"/>
      <c r="EX195" s="166"/>
      <c r="EY195" s="166"/>
      <c r="EZ195" s="166"/>
      <c r="FA195" s="166"/>
      <c r="FB195" s="166"/>
      <c r="FC195" s="166"/>
      <c r="FD195" s="166"/>
      <c r="FE195" s="166"/>
      <c r="FF195" s="166"/>
      <c r="FG195" s="166"/>
      <c r="FH195" s="166"/>
      <c r="FI195" s="166"/>
      <c r="FJ195" s="166"/>
      <c r="FK195" s="166"/>
      <c r="FL195" s="166"/>
      <c r="FM195" s="166"/>
      <c r="FN195" s="166"/>
      <c r="FO195" s="166"/>
      <c r="FP195" s="166"/>
      <c r="FQ195" s="166"/>
      <c r="FR195" s="166"/>
      <c r="FS195" s="166"/>
      <c r="FT195" s="166"/>
      <c r="FU195" s="166"/>
      <c r="FV195" s="166"/>
      <c r="FW195" s="166"/>
      <c r="FX195" s="166"/>
      <c r="FY195" s="166"/>
      <c r="FZ195" s="166"/>
      <c r="GA195" s="166"/>
      <c r="GB195" s="166"/>
      <c r="GC195" s="166"/>
      <c r="GD195" s="166"/>
      <c r="GE195" s="166"/>
      <c r="GF195" s="166"/>
      <c r="GG195" s="166"/>
      <c r="GH195" s="166"/>
      <c r="GI195" s="166"/>
      <c r="GJ195" s="166"/>
      <c r="GK195" s="166"/>
      <c r="GL195" s="166"/>
      <c r="GM195" s="166"/>
      <c r="GN195" s="166"/>
      <c r="GO195" s="166"/>
      <c r="GP195" s="166"/>
      <c r="GQ195" s="166"/>
      <c r="GR195" s="166"/>
      <c r="GS195" s="166"/>
      <c r="GT195" s="166"/>
      <c r="GU195" s="166"/>
      <c r="GV195" s="166"/>
      <c r="GW195" s="166"/>
      <c r="GX195" s="166"/>
      <c r="GY195" s="166"/>
      <c r="GZ195" s="166"/>
      <c r="HA195" s="166"/>
      <c r="HB195" s="166"/>
      <c r="HC195" s="166"/>
      <c r="HD195" s="166"/>
      <c r="HE195" s="166"/>
      <c r="HF195" s="166"/>
      <c r="HG195" s="166"/>
      <c r="HH195" s="166"/>
      <c r="HI195" s="166"/>
      <c r="HJ195" s="166"/>
      <c r="HK195" s="166"/>
      <c r="HL195" s="166"/>
      <c r="HM195" s="166"/>
      <c r="HN195" s="166"/>
      <c r="HO195" s="166"/>
      <c r="HP195" s="166"/>
      <c r="HQ195" s="166"/>
      <c r="HR195" s="166"/>
      <c r="HS195" s="166"/>
      <c r="HT195" s="166"/>
      <c r="HU195" s="166"/>
      <c r="HV195" s="166"/>
      <c r="HW195" s="166"/>
      <c r="HX195" s="166"/>
      <c r="HY195" s="166"/>
      <c r="HZ195" s="166"/>
      <c r="IA195" s="166"/>
      <c r="IB195" s="166"/>
      <c r="IC195" s="166"/>
      <c r="ID195" s="166"/>
      <c r="IE195" s="166"/>
      <c r="IF195" s="166"/>
      <c r="IG195" s="166"/>
      <c r="IH195" s="166"/>
      <c r="II195" s="166"/>
      <c r="IJ195" s="166"/>
      <c r="IK195" s="166"/>
      <c r="IL195" s="166"/>
      <c r="IM195" s="166"/>
      <c r="IN195" s="166"/>
      <c r="IO195" s="166"/>
      <c r="IP195" s="166"/>
      <c r="IQ195" s="166"/>
      <c r="IR195" s="166"/>
      <c r="IS195" s="166"/>
      <c r="IT195" s="166"/>
      <c r="IU195" s="166"/>
      <c r="IV195" s="166"/>
    </row>
    <row r="196" spans="1:256" s="220" customFormat="1" ht="20.25">
      <c r="A196" s="230"/>
      <c r="B196" s="230"/>
      <c r="C196" s="230"/>
      <c r="D196" s="230"/>
      <c r="E196" s="230"/>
      <c r="F196" s="230"/>
      <c r="G196" s="230"/>
      <c r="H196" s="230"/>
      <c r="I196" s="230"/>
      <c r="J196" s="230"/>
      <c r="K196" s="230"/>
      <c r="L196" s="230"/>
      <c r="M196" s="231"/>
      <c r="N196" s="233"/>
      <c r="O196" s="233"/>
      <c r="P196" s="234"/>
      <c r="Q196" s="234"/>
      <c r="R196" s="234"/>
      <c r="S196" s="234"/>
      <c r="T196" s="234"/>
      <c r="U196" s="234"/>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c r="CH196" s="166"/>
      <c r="CI196" s="166"/>
      <c r="CJ196" s="166"/>
      <c r="CK196" s="166"/>
      <c r="CL196" s="166"/>
      <c r="CM196" s="166"/>
      <c r="CN196" s="166"/>
      <c r="CO196" s="166"/>
      <c r="CP196" s="166"/>
      <c r="CQ196" s="166"/>
      <c r="CR196" s="166"/>
      <c r="CS196" s="166"/>
      <c r="CT196" s="166"/>
      <c r="CU196" s="166"/>
      <c r="CV196" s="166"/>
      <c r="CW196" s="166"/>
      <c r="CX196" s="166"/>
      <c r="CY196" s="166"/>
      <c r="CZ196" s="166"/>
      <c r="DA196" s="166"/>
      <c r="DB196" s="166"/>
      <c r="DC196" s="166"/>
      <c r="DD196" s="166"/>
      <c r="DE196" s="166"/>
      <c r="DF196" s="166"/>
      <c r="DG196" s="166"/>
      <c r="DH196" s="166"/>
      <c r="DI196" s="166"/>
      <c r="DJ196" s="166"/>
      <c r="DK196" s="166"/>
      <c r="DL196" s="166"/>
      <c r="DM196" s="166"/>
      <c r="DN196" s="166"/>
      <c r="DO196" s="166"/>
      <c r="DP196" s="166"/>
      <c r="DQ196" s="166"/>
      <c r="DR196" s="166"/>
      <c r="DS196" s="166"/>
      <c r="DT196" s="166"/>
      <c r="DU196" s="166"/>
      <c r="DV196" s="166"/>
      <c r="DW196" s="166"/>
      <c r="DX196" s="166"/>
      <c r="DY196" s="166"/>
      <c r="DZ196" s="166"/>
      <c r="EA196" s="166"/>
      <c r="EB196" s="166"/>
      <c r="EC196" s="166"/>
      <c r="ED196" s="166"/>
      <c r="EE196" s="166"/>
      <c r="EF196" s="166"/>
      <c r="EG196" s="166"/>
      <c r="EH196" s="166"/>
      <c r="EI196" s="166"/>
      <c r="EJ196" s="166"/>
      <c r="EK196" s="166"/>
      <c r="EL196" s="166"/>
      <c r="EM196" s="166"/>
      <c r="EN196" s="166"/>
      <c r="EO196" s="166"/>
      <c r="EP196" s="166"/>
      <c r="EQ196" s="166"/>
      <c r="ER196" s="166"/>
      <c r="ES196" s="166"/>
      <c r="ET196" s="166"/>
      <c r="EU196" s="166"/>
      <c r="EV196" s="166"/>
      <c r="EW196" s="166"/>
      <c r="EX196" s="166"/>
      <c r="EY196" s="166"/>
      <c r="EZ196" s="166"/>
      <c r="FA196" s="166"/>
      <c r="FB196" s="166"/>
      <c r="FC196" s="166"/>
      <c r="FD196" s="166"/>
      <c r="FE196" s="166"/>
      <c r="FF196" s="166"/>
      <c r="FG196" s="166"/>
      <c r="FH196" s="166"/>
      <c r="FI196" s="166"/>
      <c r="FJ196" s="166"/>
      <c r="FK196" s="166"/>
      <c r="FL196" s="166"/>
      <c r="FM196" s="166"/>
      <c r="FN196" s="166"/>
      <c r="FO196" s="166"/>
      <c r="FP196" s="166"/>
      <c r="FQ196" s="166"/>
      <c r="FR196" s="166"/>
      <c r="FS196" s="166"/>
      <c r="FT196" s="166"/>
      <c r="FU196" s="166"/>
      <c r="FV196" s="166"/>
      <c r="FW196" s="166"/>
      <c r="FX196" s="166"/>
      <c r="FY196" s="166"/>
      <c r="FZ196" s="166"/>
      <c r="GA196" s="166"/>
      <c r="GB196" s="166"/>
      <c r="GC196" s="166"/>
      <c r="GD196" s="166"/>
      <c r="GE196" s="166"/>
      <c r="GF196" s="166"/>
      <c r="GG196" s="166"/>
      <c r="GH196" s="166"/>
      <c r="GI196" s="166"/>
      <c r="GJ196" s="166"/>
      <c r="GK196" s="166"/>
      <c r="GL196" s="166"/>
      <c r="GM196" s="166"/>
      <c r="GN196" s="166"/>
      <c r="GO196" s="166"/>
      <c r="GP196" s="166"/>
      <c r="GQ196" s="166"/>
      <c r="GR196" s="166"/>
      <c r="GS196" s="166"/>
      <c r="GT196" s="166"/>
      <c r="GU196" s="166"/>
      <c r="GV196" s="166"/>
      <c r="GW196" s="166"/>
      <c r="GX196" s="166"/>
      <c r="GY196" s="166"/>
      <c r="GZ196" s="166"/>
      <c r="HA196" s="166"/>
      <c r="HB196" s="166"/>
      <c r="HC196" s="166"/>
      <c r="HD196" s="166"/>
      <c r="HE196" s="166"/>
      <c r="HF196" s="166"/>
      <c r="HG196" s="166"/>
      <c r="HH196" s="166"/>
      <c r="HI196" s="166"/>
      <c r="HJ196" s="166"/>
      <c r="HK196" s="166"/>
      <c r="HL196" s="166"/>
      <c r="HM196" s="166"/>
      <c r="HN196" s="166"/>
      <c r="HO196" s="166"/>
      <c r="HP196" s="166"/>
      <c r="HQ196" s="166"/>
      <c r="HR196" s="166"/>
      <c r="HS196" s="166"/>
      <c r="HT196" s="166"/>
      <c r="HU196" s="166"/>
      <c r="HV196" s="166"/>
      <c r="HW196" s="166"/>
      <c r="HX196" s="166"/>
      <c r="HY196" s="166"/>
      <c r="HZ196" s="166"/>
      <c r="IA196" s="166"/>
      <c r="IB196" s="166"/>
      <c r="IC196" s="166"/>
      <c r="ID196" s="166"/>
      <c r="IE196" s="166"/>
      <c r="IF196" s="166"/>
      <c r="IG196" s="166"/>
      <c r="IH196" s="166"/>
      <c r="II196" s="166"/>
      <c r="IJ196" s="166"/>
      <c r="IK196" s="166"/>
      <c r="IL196" s="166"/>
      <c r="IM196" s="166"/>
      <c r="IN196" s="166"/>
      <c r="IO196" s="166"/>
      <c r="IP196" s="166"/>
      <c r="IQ196" s="166"/>
      <c r="IR196" s="166"/>
      <c r="IS196" s="166"/>
      <c r="IT196" s="166"/>
      <c r="IU196" s="166"/>
      <c r="IV196" s="166"/>
    </row>
    <row r="197" spans="1:256" s="220" customFormat="1" ht="20.25">
      <c r="A197" s="230"/>
      <c r="B197" s="230"/>
      <c r="C197" s="230"/>
      <c r="D197" s="230"/>
      <c r="E197" s="230"/>
      <c r="F197" s="230"/>
      <c r="G197" s="230"/>
      <c r="H197" s="230"/>
      <c r="I197" s="230"/>
      <c r="J197" s="230"/>
      <c r="K197" s="230"/>
      <c r="L197" s="230"/>
      <c r="M197" s="231"/>
      <c r="N197" s="233"/>
      <c r="O197" s="233"/>
      <c r="P197" s="234"/>
      <c r="Q197" s="234"/>
      <c r="R197" s="234"/>
      <c r="S197" s="234"/>
      <c r="T197" s="234"/>
      <c r="U197" s="234"/>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166"/>
      <c r="EJ197" s="166"/>
      <c r="EK197" s="166"/>
      <c r="EL197" s="166"/>
      <c r="EM197" s="166"/>
      <c r="EN197" s="166"/>
      <c r="EO197" s="166"/>
      <c r="EP197" s="166"/>
      <c r="EQ197" s="166"/>
      <c r="ER197" s="166"/>
      <c r="ES197" s="166"/>
      <c r="ET197" s="166"/>
      <c r="EU197" s="166"/>
      <c r="EV197" s="166"/>
      <c r="EW197" s="166"/>
      <c r="EX197" s="166"/>
      <c r="EY197" s="166"/>
      <c r="EZ197" s="166"/>
      <c r="FA197" s="166"/>
      <c r="FB197" s="166"/>
      <c r="FC197" s="166"/>
      <c r="FD197" s="166"/>
      <c r="FE197" s="166"/>
      <c r="FF197" s="166"/>
      <c r="FG197" s="166"/>
      <c r="FH197" s="166"/>
      <c r="FI197" s="166"/>
      <c r="FJ197" s="166"/>
      <c r="FK197" s="166"/>
      <c r="FL197" s="166"/>
      <c r="FM197" s="166"/>
      <c r="FN197" s="166"/>
      <c r="FO197" s="166"/>
      <c r="FP197" s="166"/>
      <c r="FQ197" s="166"/>
      <c r="FR197" s="166"/>
      <c r="FS197" s="166"/>
      <c r="FT197" s="166"/>
      <c r="FU197" s="166"/>
      <c r="FV197" s="166"/>
      <c r="FW197" s="166"/>
      <c r="FX197" s="166"/>
      <c r="FY197" s="166"/>
      <c r="FZ197" s="166"/>
      <c r="GA197" s="166"/>
      <c r="GB197" s="166"/>
      <c r="GC197" s="166"/>
      <c r="GD197" s="166"/>
      <c r="GE197" s="166"/>
      <c r="GF197" s="166"/>
      <c r="GG197" s="166"/>
      <c r="GH197" s="166"/>
      <c r="GI197" s="166"/>
      <c r="GJ197" s="166"/>
      <c r="GK197" s="166"/>
      <c r="GL197" s="166"/>
      <c r="GM197" s="166"/>
      <c r="GN197" s="166"/>
      <c r="GO197" s="166"/>
      <c r="GP197" s="166"/>
      <c r="GQ197" s="166"/>
      <c r="GR197" s="166"/>
      <c r="GS197" s="166"/>
      <c r="GT197" s="166"/>
      <c r="GU197" s="166"/>
      <c r="GV197" s="166"/>
      <c r="GW197" s="166"/>
      <c r="GX197" s="166"/>
      <c r="GY197" s="166"/>
      <c r="GZ197" s="166"/>
      <c r="HA197" s="166"/>
      <c r="HB197" s="166"/>
      <c r="HC197" s="166"/>
      <c r="HD197" s="166"/>
      <c r="HE197" s="166"/>
      <c r="HF197" s="166"/>
      <c r="HG197" s="166"/>
      <c r="HH197" s="166"/>
      <c r="HI197" s="166"/>
      <c r="HJ197" s="166"/>
      <c r="HK197" s="166"/>
      <c r="HL197" s="166"/>
      <c r="HM197" s="166"/>
      <c r="HN197" s="166"/>
      <c r="HO197" s="166"/>
      <c r="HP197" s="166"/>
      <c r="HQ197" s="166"/>
      <c r="HR197" s="166"/>
      <c r="HS197" s="166"/>
      <c r="HT197" s="166"/>
      <c r="HU197" s="166"/>
      <c r="HV197" s="166"/>
      <c r="HW197" s="166"/>
      <c r="HX197" s="166"/>
      <c r="HY197" s="166"/>
      <c r="HZ197" s="166"/>
      <c r="IA197" s="166"/>
      <c r="IB197" s="166"/>
      <c r="IC197" s="166"/>
      <c r="ID197" s="166"/>
      <c r="IE197" s="166"/>
      <c r="IF197" s="166"/>
      <c r="IG197" s="166"/>
      <c r="IH197" s="166"/>
      <c r="II197" s="166"/>
      <c r="IJ197" s="166"/>
      <c r="IK197" s="166"/>
      <c r="IL197" s="166"/>
      <c r="IM197" s="166"/>
      <c r="IN197" s="166"/>
      <c r="IO197" s="166"/>
      <c r="IP197" s="166"/>
      <c r="IQ197" s="166"/>
      <c r="IR197" s="166"/>
      <c r="IS197" s="166"/>
      <c r="IT197" s="166"/>
      <c r="IU197" s="166"/>
      <c r="IV197" s="166"/>
    </row>
    <row r="198" spans="1:256" s="220" customFormat="1" ht="20.25">
      <c r="A198" s="230"/>
      <c r="B198" s="230"/>
      <c r="C198" s="230"/>
      <c r="D198" s="230"/>
      <c r="E198" s="230"/>
      <c r="F198" s="230"/>
      <c r="G198" s="230"/>
      <c r="H198" s="230"/>
      <c r="I198" s="230"/>
      <c r="J198" s="230"/>
      <c r="K198" s="230"/>
      <c r="L198" s="230"/>
      <c r="M198" s="231"/>
      <c r="N198" s="233"/>
      <c r="O198" s="233"/>
      <c r="P198" s="234"/>
      <c r="Q198" s="234"/>
      <c r="R198" s="234"/>
      <c r="S198" s="234"/>
      <c r="T198" s="234"/>
      <c r="U198" s="234"/>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166"/>
      <c r="EJ198" s="166"/>
      <c r="EK198" s="166"/>
      <c r="EL198" s="166"/>
      <c r="EM198" s="166"/>
      <c r="EN198" s="166"/>
      <c r="EO198" s="166"/>
      <c r="EP198" s="166"/>
      <c r="EQ198" s="166"/>
      <c r="ER198" s="166"/>
      <c r="ES198" s="166"/>
      <c r="ET198" s="166"/>
      <c r="EU198" s="166"/>
      <c r="EV198" s="166"/>
      <c r="EW198" s="166"/>
      <c r="EX198" s="166"/>
      <c r="EY198" s="166"/>
      <c r="EZ198" s="166"/>
      <c r="FA198" s="166"/>
      <c r="FB198" s="166"/>
      <c r="FC198" s="166"/>
      <c r="FD198" s="166"/>
      <c r="FE198" s="166"/>
      <c r="FF198" s="166"/>
      <c r="FG198" s="166"/>
      <c r="FH198" s="166"/>
      <c r="FI198" s="166"/>
      <c r="FJ198" s="166"/>
      <c r="FK198" s="166"/>
      <c r="FL198" s="166"/>
      <c r="FM198" s="166"/>
      <c r="FN198" s="166"/>
      <c r="FO198" s="166"/>
      <c r="FP198" s="166"/>
      <c r="FQ198" s="166"/>
      <c r="FR198" s="166"/>
      <c r="FS198" s="166"/>
      <c r="FT198" s="166"/>
      <c r="FU198" s="166"/>
      <c r="FV198" s="166"/>
      <c r="FW198" s="166"/>
      <c r="FX198" s="166"/>
      <c r="FY198" s="166"/>
      <c r="FZ198" s="166"/>
      <c r="GA198" s="166"/>
      <c r="GB198" s="166"/>
      <c r="GC198" s="166"/>
      <c r="GD198" s="166"/>
      <c r="GE198" s="166"/>
      <c r="GF198" s="166"/>
      <c r="GG198" s="166"/>
      <c r="GH198" s="166"/>
      <c r="GI198" s="166"/>
      <c r="GJ198" s="166"/>
      <c r="GK198" s="166"/>
      <c r="GL198" s="166"/>
      <c r="GM198" s="166"/>
      <c r="GN198" s="166"/>
      <c r="GO198" s="166"/>
      <c r="GP198" s="166"/>
      <c r="GQ198" s="166"/>
      <c r="GR198" s="166"/>
      <c r="GS198" s="166"/>
      <c r="GT198" s="166"/>
      <c r="GU198" s="166"/>
      <c r="GV198" s="166"/>
      <c r="GW198" s="166"/>
      <c r="GX198" s="166"/>
      <c r="GY198" s="166"/>
      <c r="GZ198" s="166"/>
      <c r="HA198" s="166"/>
      <c r="HB198" s="166"/>
      <c r="HC198" s="166"/>
      <c r="HD198" s="166"/>
      <c r="HE198" s="166"/>
      <c r="HF198" s="166"/>
      <c r="HG198" s="166"/>
      <c r="HH198" s="166"/>
      <c r="HI198" s="166"/>
      <c r="HJ198" s="166"/>
      <c r="HK198" s="166"/>
      <c r="HL198" s="166"/>
      <c r="HM198" s="166"/>
      <c r="HN198" s="166"/>
      <c r="HO198" s="166"/>
      <c r="HP198" s="166"/>
      <c r="HQ198" s="166"/>
      <c r="HR198" s="166"/>
      <c r="HS198" s="166"/>
      <c r="HT198" s="166"/>
      <c r="HU198" s="166"/>
      <c r="HV198" s="166"/>
      <c r="HW198" s="166"/>
      <c r="HX198" s="166"/>
      <c r="HY198" s="166"/>
      <c r="HZ198" s="166"/>
      <c r="IA198" s="166"/>
      <c r="IB198" s="166"/>
      <c r="IC198" s="166"/>
      <c r="ID198" s="166"/>
      <c r="IE198" s="166"/>
      <c r="IF198" s="166"/>
      <c r="IG198" s="166"/>
      <c r="IH198" s="166"/>
      <c r="II198" s="166"/>
      <c r="IJ198" s="166"/>
      <c r="IK198" s="166"/>
      <c r="IL198" s="166"/>
      <c r="IM198" s="166"/>
      <c r="IN198" s="166"/>
      <c r="IO198" s="166"/>
      <c r="IP198" s="166"/>
      <c r="IQ198" s="166"/>
      <c r="IR198" s="166"/>
      <c r="IS198" s="166"/>
      <c r="IT198" s="166"/>
      <c r="IU198" s="166"/>
      <c r="IV198" s="166"/>
    </row>
  </sheetData>
  <sheetProtection/>
  <mergeCells count="19">
    <mergeCell ref="K13:L13"/>
    <mergeCell ref="G14:I14"/>
    <mergeCell ref="H1:L1"/>
    <mergeCell ref="H2:H3"/>
    <mergeCell ref="C4:D4"/>
    <mergeCell ref="E4:H4"/>
    <mergeCell ref="C5:D5"/>
    <mergeCell ref="E5:H5"/>
    <mergeCell ref="I5:J5"/>
    <mergeCell ref="K14:L14"/>
    <mergeCell ref="A15:L15"/>
    <mergeCell ref="G6:J7"/>
    <mergeCell ref="K6:K7"/>
    <mergeCell ref="L6:L7"/>
    <mergeCell ref="P6:T6"/>
    <mergeCell ref="A12:B14"/>
    <mergeCell ref="C12:D12"/>
    <mergeCell ref="K12:L12"/>
    <mergeCell ref="G13:I13"/>
  </mergeCells>
  <conditionalFormatting sqref="E4:H5 K3:K4 G12 G13:I13">
    <cfRule type="cellIs" priority="1" dxfId="209" operator="equal" stopIfTrue="1">
      <formula>0</formula>
    </cfRule>
  </conditionalFormatting>
  <conditionalFormatting sqref="A8:A11">
    <cfRule type="cellIs" priority="2" dxfId="217" operator="greaterThan" stopIfTrue="1">
      <formula>0</formula>
    </cfRule>
  </conditionalFormatting>
  <conditionalFormatting sqref="U8">
    <cfRule type="expression" priority="3" dxfId="218" stopIfTrue="1">
      <formula>T9&lt;&gt;U8</formula>
    </cfRule>
  </conditionalFormatting>
  <conditionalFormatting sqref="T9">
    <cfRule type="expression" priority="4" dxfId="218" stopIfTrue="1">
      <formula>$T$9&lt;&gt;$U$8</formula>
    </cfRule>
  </conditionalFormatting>
  <conditionalFormatting sqref="T10 V8">
    <cfRule type="expression" priority="5" dxfId="219" stopIfTrue="1">
      <formula>$V$8&lt;&gt;$T$10</formula>
    </cfRule>
  </conditionalFormatting>
  <conditionalFormatting sqref="W8 T11">
    <cfRule type="expression" priority="6" dxfId="220" stopIfTrue="1">
      <formula>$W$8&lt;&gt;$T$11</formula>
    </cfRule>
  </conditionalFormatting>
  <conditionalFormatting sqref="U10 V9">
    <cfRule type="expression" priority="7" dxfId="221" stopIfTrue="1">
      <formula>$V$9&lt;&gt;$U$10</formula>
    </cfRule>
  </conditionalFormatting>
  <conditionalFormatting sqref="U11 W9">
    <cfRule type="expression" priority="8" dxfId="222" stopIfTrue="1">
      <formula>$W$9&lt;&gt;$U$11</formula>
    </cfRule>
  </conditionalFormatting>
  <conditionalFormatting sqref="W10 V11">
    <cfRule type="expression" priority="9" dxfId="223" stopIfTrue="1">
      <formula>$W$10&lt;&gt;$V$11</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T32"/>
  <sheetViews>
    <sheetView showGridLines="0" showZeros="0" tabSelected="1" zoomScalePageLayoutView="0" workbookViewId="0" topLeftCell="A1">
      <selection activeCell="R16" sqref="R16"/>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2.7109375" style="161" customWidth="1"/>
    <col min="14" max="14" width="10.7109375" style="18" customWidth="1"/>
    <col min="15" max="15" width="9.14062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2" t="s">
        <v>261</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60" t="s">
        <v>282</v>
      </c>
      <c r="F7" s="360"/>
      <c r="G7" s="360"/>
      <c r="H7" s="49"/>
      <c r="I7" s="51"/>
      <c r="J7" s="52"/>
      <c r="K7" s="53"/>
      <c r="L7" s="52"/>
      <c r="M7" s="53"/>
      <c r="N7" s="54"/>
      <c r="O7" s="55"/>
      <c r="P7" s="56"/>
      <c r="Q7" s="57"/>
      <c r="R7" s="58"/>
      <c r="T7" s="60" t="e">
        <f>#REF!</f>
        <v>#REF!</v>
      </c>
    </row>
    <row r="8" spans="1:20" s="59" customFormat="1" ht="9" customHeight="1">
      <c r="A8" s="61"/>
      <c r="B8" s="62"/>
      <c r="C8" s="62"/>
      <c r="D8" s="62"/>
      <c r="E8" s="63"/>
      <c r="F8" s="63"/>
      <c r="G8" s="64"/>
      <c r="H8" s="65"/>
      <c r="I8" s="66"/>
      <c r="J8" s="78" t="s">
        <v>282</v>
      </c>
      <c r="K8" s="68"/>
      <c r="L8" s="52"/>
      <c r="M8" s="53"/>
      <c r="N8" s="54"/>
      <c r="O8" s="55"/>
      <c r="P8" s="56"/>
      <c r="Q8" s="57"/>
      <c r="R8" s="58"/>
      <c r="T8" s="69" t="e">
        <f>#REF!</f>
        <v>#REF!</v>
      </c>
    </row>
    <row r="9" spans="1:20" s="59" customFormat="1" ht="9" customHeight="1">
      <c r="A9" s="61">
        <v>2</v>
      </c>
      <c r="B9" s="70"/>
      <c r="C9" s="70"/>
      <c r="D9" s="50"/>
      <c r="E9" s="360" t="s">
        <v>81</v>
      </c>
      <c r="F9" s="360"/>
      <c r="G9" s="360"/>
      <c r="H9" s="71">
        <f>IF($D9="","",VLOOKUP($D9,'[1]m glavni turnir žrebna lista'!$A$7:$R$38,5))</f>
      </c>
      <c r="I9" s="72">
        <f>IF($D9="","",VLOOKUP($D9,'[1]m glavni turnir žrebna lista'!$A$7:$R$38,14))</f>
      </c>
      <c r="J9" s="73"/>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282</v>
      </c>
      <c r="M10" s="79"/>
      <c r="N10" s="80"/>
      <c r="O10" s="81"/>
      <c r="P10" s="56"/>
      <c r="Q10" s="57"/>
      <c r="R10" s="58"/>
      <c r="T10" s="69" t="e">
        <f>#REF!</f>
        <v>#REF!</v>
      </c>
    </row>
    <row r="11" spans="1:20" s="59" customFormat="1" ht="9" customHeight="1">
      <c r="A11" s="61">
        <v>3</v>
      </c>
      <c r="B11" s="70"/>
      <c r="C11" s="70"/>
      <c r="D11" s="50"/>
      <c r="E11" s="360"/>
      <c r="F11" s="360"/>
      <c r="G11" s="360"/>
      <c r="H11" s="71">
        <f>IF($D11="","",VLOOKUP($D11,'[1]m glavni turnir žrebna lista'!$A$7:$R$38,5))</f>
      </c>
      <c r="I11" s="51">
        <f>IF($D11="","",VLOOKUP($D11,'[1]m glavni turnir žrebna lista'!$A$7:$R$38,14))</f>
      </c>
      <c r="J11" s="52"/>
      <c r="K11" s="82"/>
      <c r="L11" s="73"/>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c r="K12" s="84"/>
      <c r="L12" s="52"/>
      <c r="M12" s="83"/>
      <c r="N12" s="80"/>
      <c r="O12" s="81"/>
      <c r="P12" s="56"/>
      <c r="Q12" s="57"/>
      <c r="R12" s="58"/>
      <c r="T12" s="69" t="e">
        <f>#REF!</f>
        <v>#REF!</v>
      </c>
    </row>
    <row r="13" spans="1:20" s="59" customFormat="1" ht="9" customHeight="1" thickBot="1">
      <c r="A13" s="61">
        <v>4</v>
      </c>
      <c r="B13" s="70"/>
      <c r="C13" s="70"/>
      <c r="D13" s="50"/>
      <c r="E13" s="360" t="s">
        <v>81</v>
      </c>
      <c r="F13" s="360"/>
      <c r="G13" s="360"/>
      <c r="H13" s="71">
        <f>IF($D13="","",VLOOKUP($D13,'[1]m glavni turnir žrebna lista'!$A$7:$R$38,5))</f>
      </c>
      <c r="I13" s="72">
        <f>IF($D13="","",VLOOKUP($D13,'[1]m glavni turnir žrebna lista'!$A$7:$R$38,14))</f>
      </c>
      <c r="J13" s="73"/>
      <c r="K13" s="53"/>
      <c r="L13" s="52"/>
      <c r="M13" s="83"/>
      <c r="N13" s="80"/>
      <c r="O13" s="81"/>
      <c r="P13" s="56"/>
      <c r="Q13" s="57"/>
      <c r="R13" s="58"/>
      <c r="T13" s="69" t="e">
        <f>#REF!</f>
        <v>#REF!</v>
      </c>
    </row>
    <row r="14" spans="1:20" s="59" customFormat="1" ht="12.75" customHeight="1">
      <c r="A14" s="61"/>
      <c r="B14" s="62"/>
      <c r="C14" s="62"/>
      <c r="D14" s="75"/>
      <c r="E14" s="52"/>
      <c r="F14" s="52"/>
      <c r="G14" s="85"/>
      <c r="H14" s="86"/>
      <c r="I14" s="76"/>
      <c r="J14" s="52"/>
      <c r="K14" s="53"/>
      <c r="L14" s="65"/>
      <c r="M14" s="77"/>
      <c r="N14" s="355" t="s">
        <v>283</v>
      </c>
      <c r="O14" s="356"/>
      <c r="P14" s="56"/>
      <c r="Q14" s="57"/>
      <c r="R14" s="58"/>
      <c r="T14" s="69" t="e">
        <f>#REF!</f>
        <v>#REF!</v>
      </c>
    </row>
    <row r="15" spans="1:20" s="59" customFormat="1" ht="13.5" customHeight="1" thickBot="1">
      <c r="A15" s="61">
        <v>5</v>
      </c>
      <c r="B15" s="70"/>
      <c r="C15" s="70"/>
      <c r="D15" s="50"/>
      <c r="E15" s="360"/>
      <c r="F15" s="360"/>
      <c r="G15" s="360"/>
      <c r="H15" s="71">
        <f>IF($D15="","",VLOOKUP($D15,'[1]m glavni turnir žrebna lista'!$A$7:$R$38,5))</f>
      </c>
      <c r="I15" s="51">
        <f>IF($D15="","",VLOOKUP($D15,'[1]m glavni turnir žrebna lista'!$A$7:$R$38,14))</f>
      </c>
      <c r="J15" s="52"/>
      <c r="K15" s="53"/>
      <c r="L15" s="52"/>
      <c r="M15" s="83"/>
      <c r="N15" s="357" t="s">
        <v>414</v>
      </c>
      <c r="O15" s="358"/>
      <c r="P15" s="54"/>
      <c r="Q15" s="55"/>
      <c r="R15" s="58"/>
      <c r="T15" s="69" t="e">
        <f>#REF!</f>
        <v>#REF!</v>
      </c>
    </row>
    <row r="16" spans="1:20" s="59" customFormat="1" ht="9" customHeight="1" thickBot="1">
      <c r="A16" s="61"/>
      <c r="B16" s="62"/>
      <c r="C16" s="62"/>
      <c r="D16" s="75"/>
      <c r="E16" s="63"/>
      <c r="F16" s="63"/>
      <c r="G16" s="64"/>
      <c r="H16" s="65" t="s">
        <v>28</v>
      </c>
      <c r="I16" s="66" t="s">
        <v>29</v>
      </c>
      <c r="J16" s="71"/>
      <c r="K16" s="68"/>
      <c r="L16" s="52"/>
      <c r="M16" s="83"/>
      <c r="N16" s="54"/>
      <c r="O16" s="101"/>
      <c r="P16" s="240"/>
      <c r="Q16" s="55"/>
      <c r="R16" s="58"/>
      <c r="T16" s="88" t="e">
        <f>#REF!</f>
        <v>#REF!</v>
      </c>
    </row>
    <row r="17" spans="1:18" s="59" customFormat="1" ht="9" customHeight="1">
      <c r="A17" s="61">
        <v>6</v>
      </c>
      <c r="B17" s="70"/>
      <c r="C17" s="70"/>
      <c r="D17" s="50"/>
      <c r="E17" s="360" t="s">
        <v>81</v>
      </c>
      <c r="F17" s="360"/>
      <c r="G17" s="360"/>
      <c r="H17" s="71">
        <f>IF($D17="","",VLOOKUP($D17,'[1]m glavni turnir žrebna lista'!$A$7:$R$38,5))</f>
      </c>
      <c r="I17" s="72">
        <f>IF($D17="","",VLOOKUP($D17,'[1]m glavni turnir žrebna lista'!$A$7:$R$38,14))</f>
      </c>
      <c r="J17" s="73"/>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283</v>
      </c>
      <c r="M18" s="89"/>
      <c r="N18" s="54"/>
      <c r="O18" s="101"/>
      <c r="P18" s="240"/>
      <c r="Q18" s="55"/>
      <c r="R18" s="58"/>
    </row>
    <row r="19" spans="1:18" s="59" customFormat="1" ht="9" customHeight="1">
      <c r="A19" s="61">
        <v>7</v>
      </c>
      <c r="B19" s="70"/>
      <c r="C19" s="70"/>
      <c r="D19" s="50"/>
      <c r="E19" s="360" t="s">
        <v>81</v>
      </c>
      <c r="F19" s="360"/>
      <c r="G19" s="360"/>
      <c r="H19" s="71">
        <f>IF($D19="","",VLOOKUP($D19,'[1]m glavni turnir žrebna lista'!$A$7:$R$38,5))</f>
      </c>
      <c r="I19" s="51">
        <f>IF($D19="","",VLOOKUP($D19,'[1]m glavni turnir žrebna lista'!$A$7:$R$38,14))</f>
      </c>
      <c r="J19" s="52"/>
      <c r="K19" s="82"/>
      <c r="L19" s="73"/>
      <c r="M19" s="81"/>
      <c r="N19" s="54"/>
      <c r="O19" s="101"/>
      <c r="P19" s="240"/>
      <c r="Q19" s="55"/>
      <c r="R19" s="58"/>
    </row>
    <row r="20" spans="1:18" s="59" customFormat="1" ht="9" customHeight="1">
      <c r="A20" s="61"/>
      <c r="B20" s="62"/>
      <c r="C20" s="62"/>
      <c r="D20" s="62"/>
      <c r="E20" s="63"/>
      <c r="F20" s="63"/>
      <c r="G20" s="64"/>
      <c r="H20" s="65" t="s">
        <v>28</v>
      </c>
      <c r="I20" s="66" t="s">
        <v>29</v>
      </c>
      <c r="J20" s="78" t="s">
        <v>283</v>
      </c>
      <c r="K20" s="90"/>
      <c r="L20" s="52"/>
      <c r="M20" s="81"/>
      <c r="N20" s="54"/>
      <c r="O20" s="101"/>
      <c r="P20" s="240"/>
      <c r="Q20" s="55"/>
      <c r="R20" s="58"/>
    </row>
    <row r="21" spans="1:18" s="59" customFormat="1" ht="9" customHeight="1">
      <c r="A21" s="48">
        <v>8</v>
      </c>
      <c r="B21" s="49"/>
      <c r="C21" s="49"/>
      <c r="D21" s="50"/>
      <c r="E21" s="360" t="s">
        <v>283</v>
      </c>
      <c r="F21" s="360"/>
      <c r="G21" s="360"/>
      <c r="H21" s="49"/>
      <c r="I21" s="72">
        <f>IF($D21="","",VLOOKUP($D21,'[1]m glavni turnir žrebna lista'!$A$7:$R$38,14))</f>
      </c>
      <c r="J21" s="73"/>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F3:G3"/>
    <mergeCell ref="E7:G7"/>
    <mergeCell ref="E9:G9"/>
    <mergeCell ref="E11:G11"/>
    <mergeCell ref="E13:G13"/>
    <mergeCell ref="N14:O14"/>
    <mergeCell ref="A26:B26"/>
    <mergeCell ref="P31:Q31"/>
    <mergeCell ref="P32:Q32"/>
    <mergeCell ref="E15:G15"/>
    <mergeCell ref="N15:O15"/>
    <mergeCell ref="E17:G17"/>
    <mergeCell ref="E19:G19"/>
    <mergeCell ref="E21:G21"/>
    <mergeCell ref="P24:Q24"/>
  </mergeCells>
  <conditionalFormatting sqref="J8 J12 J16 J20 L10 L18">
    <cfRule type="expression" priority="1" dxfId="208" stopIfTrue="1">
      <formula>I8="as"</formula>
    </cfRule>
    <cfRule type="expression" priority="2" dxfId="208" stopIfTrue="1">
      <formula>I8="bs"</formula>
    </cfRule>
  </conditionalFormatting>
  <conditionalFormatting sqref="B9 B11 B13 B15 B17 B19">
    <cfRule type="cellIs" priority="3" dxfId="209" operator="equal" stopIfTrue="1">
      <formula>"QA"</formula>
    </cfRule>
    <cfRule type="cellIs" priority="4" dxfId="209" operator="equal" stopIfTrue="1">
      <formula>"DA"</formula>
    </cfRule>
  </conditionalFormatting>
  <conditionalFormatting sqref="I8 I12 I16 I20 K18 K10 M14 O22">
    <cfRule type="expression" priority="5" dxfId="210" stopIfTrue="1">
      <formula>$N$1="CU"</formula>
    </cfRule>
  </conditionalFormatting>
  <conditionalFormatting sqref="H8 H12 H16 H20 J18 J10 L14 N22">
    <cfRule type="expression" priority="6" dxfId="211" stopIfTrue="1">
      <formula>AND($N$1="CU",H8="Sodnik")</formula>
    </cfRule>
    <cfRule type="expression" priority="7" dxfId="212" stopIfTrue="1">
      <formula>AND($N$1="CU",H8&lt;&gt;"Sodnik",I8&lt;&gt;"")</formula>
    </cfRule>
    <cfRule type="expression" priority="8" dxfId="213" stopIfTrue="1">
      <formula>AND($N$1="CU",H8&lt;&gt;"Sodnik")</formula>
    </cfRule>
  </conditionalFormatting>
  <conditionalFormatting sqref="E7 B21 B7:C7">
    <cfRule type="expression" priority="9" dxfId="214" stopIfTrue="1">
      <formula>"IF(D7&lt;9)"</formula>
    </cfRule>
  </conditionalFormatting>
  <conditionalFormatting sqref="D9 D11 D13 D15 D17 D19">
    <cfRule type="expression" priority="10" dxfId="215" stopIfTrue="1">
      <formula>$D9&gt;0</formula>
    </cfRule>
  </conditionalFormatting>
  <conditionalFormatting sqref="D7 D21">
    <cfRule type="expression" priority="11" dxfId="216" stopIfTrue="1">
      <formula>$D7&lt;&gt;""</formula>
    </cfRule>
  </conditionalFormatting>
  <conditionalFormatting sqref="N14">
    <cfRule type="expression" priority="12" dxfId="208" stopIfTrue="1">
      <formula>'Ž - dvojice - NAD 50 LET'!#REF!="as"</formula>
    </cfRule>
    <cfRule type="expression" priority="13" dxfId="208" stopIfTrue="1">
      <formula>'Ž - dvojice - NAD 50 LET'!#REF!="bs"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showGridLines="0" showZeros="0" zoomScalePageLayoutView="0" workbookViewId="0" topLeftCell="A1">
      <selection activeCell="L14" sqref="L14"/>
    </sheetView>
  </sheetViews>
  <sheetFormatPr defaultColWidth="9.140625" defaultRowHeight="15"/>
  <cols>
    <col min="1" max="1" width="3.140625" style="18" customWidth="1"/>
    <col min="2" max="2" width="3.57421875" style="18" customWidth="1"/>
    <col min="3" max="3" width="0.8554687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7.8515625" style="18" customWidth="1"/>
    <col min="19" max="19" width="0.71875" style="18" hidden="1" customWidth="1"/>
    <col min="20" max="20" width="4.7109375" style="18" hidden="1" customWidth="1"/>
    <col min="21" max="16384" width="9.140625" style="18" customWidth="1"/>
  </cols>
  <sheetData>
    <row r="1" spans="1:17" s="8" customFormat="1" ht="21.75" customHeight="1">
      <c r="A1" s="1" t="s">
        <v>77</v>
      </c>
      <c r="B1" s="2"/>
      <c r="C1" s="3"/>
      <c r="D1" s="3"/>
      <c r="E1" s="3"/>
      <c r="F1" s="3"/>
      <c r="G1" s="3"/>
      <c r="H1" s="1"/>
      <c r="I1" s="4"/>
      <c r="J1" s="5" t="s">
        <v>10</v>
      </c>
      <c r="K1" s="6"/>
      <c r="L1" s="7"/>
      <c r="M1" s="4"/>
      <c r="N1" s="4" t="s">
        <v>0</v>
      </c>
      <c r="O1" s="4"/>
      <c r="P1" s="3"/>
      <c r="Q1" s="4"/>
    </row>
    <row r="2" spans="1:20" ht="12.75">
      <c r="A2" s="9">
        <f>'[1]vnos podatkov'!$A$8</f>
        <v>0</v>
      </c>
      <c r="B2" s="10"/>
      <c r="C2" s="11">
        <f>'[1]vnos podatkov'!$C$8</f>
        <v>0</v>
      </c>
      <c r="D2" s="10"/>
      <c r="E2" s="10"/>
      <c r="F2" s="12" t="s">
        <v>123</v>
      </c>
      <c r="G2" s="13"/>
      <c r="H2" s="13"/>
      <c r="I2" s="14"/>
      <c r="J2" s="15" t="s">
        <v>11</v>
      </c>
      <c r="K2" s="6"/>
      <c r="L2" s="16"/>
      <c r="M2" s="14"/>
      <c r="N2" s="13"/>
      <c r="O2" s="14"/>
      <c r="P2" s="13"/>
      <c r="Q2" s="14"/>
      <c r="R2" s="17"/>
      <c r="S2" s="17"/>
      <c r="T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t="str">
        <f>'[1]vnos podatkov'!$D$8</f>
        <v>DP</v>
      </c>
      <c r="B4" s="25"/>
      <c r="C4" s="25"/>
      <c r="D4" s="25" t="s">
        <v>58</v>
      </c>
      <c r="E4" s="26"/>
      <c r="F4" s="27" t="str">
        <f>'[1]vnos podatkov'!$C$10</f>
        <v>TK Z SPORT</v>
      </c>
      <c r="G4" s="27"/>
      <c r="H4" s="27"/>
      <c r="I4" s="28"/>
      <c r="J4" s="29">
        <f>'[1]vnos podatkov'!$D$10</f>
        <v>1</v>
      </c>
      <c r="K4" s="28"/>
      <c r="L4" s="30" t="str">
        <f>'[1]vnos podatkov'!$B$10</f>
        <v>LUKA ZALAZNIK</v>
      </c>
      <c r="M4" s="28"/>
      <c r="N4" s="31">
        <f>COUNTIF(C7:C22,"&gt;0")</f>
        <v>0</v>
      </c>
      <c r="O4" s="28"/>
      <c r="P4" s="26"/>
      <c r="Q4" s="32" t="str">
        <f>'[1]vnos podatkov'!$E$10</f>
        <v>ANJA REGENT</v>
      </c>
    </row>
    <row r="5" spans="1:17" s="24" customFormat="1" ht="9.75">
      <c r="A5" s="34"/>
      <c r="B5" s="35"/>
      <c r="C5" s="35"/>
      <c r="D5" s="35"/>
      <c r="E5" s="36" t="s">
        <v>21</v>
      </c>
      <c r="F5" s="36" t="s">
        <v>22</v>
      </c>
      <c r="G5" s="36"/>
      <c r="H5" s="36" t="s">
        <v>13</v>
      </c>
      <c r="I5" s="37"/>
      <c r="J5" s="35" t="s">
        <v>23</v>
      </c>
      <c r="K5" s="38"/>
      <c r="L5" s="35" t="s">
        <v>24</v>
      </c>
      <c r="M5" s="38"/>
      <c r="N5" s="35" t="s">
        <v>25</v>
      </c>
      <c r="O5" s="38"/>
      <c r="P5" s="35" t="s">
        <v>26</v>
      </c>
      <c r="Q5" s="39"/>
    </row>
    <row r="6" spans="1:17" s="24" customFormat="1" ht="3.75" customHeight="1" thickBot="1">
      <c r="A6" s="40"/>
      <c r="B6" s="41"/>
      <c r="C6" s="42"/>
      <c r="D6" s="41"/>
      <c r="E6" s="43"/>
      <c r="F6" s="44"/>
      <c r="G6" s="45"/>
      <c r="H6" s="43"/>
      <c r="I6" s="46"/>
      <c r="J6" s="41"/>
      <c r="K6" s="46"/>
      <c r="L6" s="41"/>
      <c r="M6" s="46"/>
      <c r="N6" s="41"/>
      <c r="O6" s="46"/>
      <c r="P6" s="41"/>
      <c r="Q6" s="47"/>
    </row>
    <row r="7" spans="1:20" s="59" customFormat="1" ht="10.5" customHeight="1">
      <c r="A7" s="48">
        <v>1</v>
      </c>
      <c r="B7" s="49"/>
      <c r="C7" s="49"/>
      <c r="D7" s="50"/>
      <c r="E7" s="359" t="s">
        <v>59</v>
      </c>
      <c r="F7" s="359"/>
      <c r="G7" s="359"/>
      <c r="H7" s="49"/>
      <c r="I7" s="51">
        <f>IF($D7="","",VLOOKUP($D7,'[1]m glavni turnir žrebna lista'!$A$7:$R$38,14))</f>
      </c>
      <c r="J7" s="52"/>
      <c r="K7" s="53"/>
      <c r="L7" s="52"/>
      <c r="M7" s="53"/>
      <c r="N7" s="54"/>
      <c r="O7" s="55"/>
      <c r="P7" s="56"/>
      <c r="Q7" s="57"/>
      <c r="R7" s="58"/>
      <c r="T7" s="60" t="e">
        <f>#REF!</f>
        <v>#REF!</v>
      </c>
    </row>
    <row r="8" spans="1:20" s="59" customFormat="1" ht="9" customHeight="1">
      <c r="A8" s="61"/>
      <c r="B8" s="62"/>
      <c r="C8" s="62"/>
      <c r="D8" s="62"/>
      <c r="E8" s="63"/>
      <c r="F8" s="63"/>
      <c r="G8" s="64"/>
      <c r="H8" s="65" t="s">
        <v>28</v>
      </c>
      <c r="I8" s="66" t="s">
        <v>29</v>
      </c>
      <c r="J8" s="67" t="s">
        <v>321</v>
      </c>
      <c r="K8" s="68"/>
      <c r="L8" s="52"/>
      <c r="M8" s="53"/>
      <c r="N8" s="54"/>
      <c r="O8" s="55"/>
      <c r="P8" s="56"/>
      <c r="Q8" s="57"/>
      <c r="R8" s="58"/>
      <c r="T8" s="69" t="e">
        <f>#REF!</f>
        <v>#REF!</v>
      </c>
    </row>
    <row r="9" spans="1:20" s="59" customFormat="1" ht="9" customHeight="1">
      <c r="A9" s="61">
        <v>2</v>
      </c>
      <c r="B9" s="70"/>
      <c r="C9" s="70"/>
      <c r="D9" s="50"/>
      <c r="E9" s="360" t="s">
        <v>63</v>
      </c>
      <c r="F9" s="360"/>
      <c r="G9" s="360"/>
      <c r="H9" s="71">
        <f>IF($D9="","",VLOOKUP($D9,'[1]m glavni turnir žrebna lista'!$A$7:$R$38,5))</f>
      </c>
      <c r="I9" s="72">
        <f>IF($D9="","",VLOOKUP($D9,'[1]m glavni turnir žrebna lista'!$A$7:$R$38,14))</f>
      </c>
      <c r="J9" s="73" t="s">
        <v>320</v>
      </c>
      <c r="K9" s="74"/>
      <c r="L9" s="52"/>
      <c r="M9" s="53"/>
      <c r="N9" s="54"/>
      <c r="O9" s="55"/>
      <c r="P9" s="56"/>
      <c r="Q9" s="57"/>
      <c r="R9" s="58"/>
      <c r="T9" s="69" t="e">
        <f>#REF!</f>
        <v>#REF!</v>
      </c>
    </row>
    <row r="10" spans="1:20" s="59" customFormat="1" ht="9" customHeight="1">
      <c r="A10" s="61"/>
      <c r="B10" s="62"/>
      <c r="C10" s="62"/>
      <c r="D10" s="75"/>
      <c r="E10" s="63"/>
      <c r="F10" s="63"/>
      <c r="G10" s="64"/>
      <c r="H10" s="63"/>
      <c r="I10" s="76"/>
      <c r="J10" s="65"/>
      <c r="K10" s="77"/>
      <c r="L10" s="78" t="s">
        <v>324</v>
      </c>
      <c r="M10" s="79"/>
      <c r="N10" s="80"/>
      <c r="O10" s="81"/>
      <c r="P10" s="56"/>
      <c r="Q10" s="57"/>
      <c r="R10" s="58"/>
      <c r="T10" s="69" t="e">
        <f>#REF!</f>
        <v>#REF!</v>
      </c>
    </row>
    <row r="11" spans="1:20" s="59" customFormat="1" ht="9" customHeight="1">
      <c r="A11" s="61">
        <v>3</v>
      </c>
      <c r="B11" s="70"/>
      <c r="C11" s="70"/>
      <c r="D11" s="50"/>
      <c r="E11" s="360" t="s">
        <v>64</v>
      </c>
      <c r="F11" s="360"/>
      <c r="G11" s="360"/>
      <c r="H11" s="71">
        <f>IF($D11="","",VLOOKUP($D11,'[1]m glavni turnir žrebna lista'!$A$7:$R$38,5))</f>
      </c>
      <c r="I11" s="51">
        <f>IF($D11="","",VLOOKUP($D11,'[1]m glavni turnir žrebna lista'!$A$7:$R$38,14))</f>
      </c>
      <c r="J11" s="52"/>
      <c r="K11" s="82"/>
      <c r="L11" s="73" t="s">
        <v>397</v>
      </c>
      <c r="M11" s="83"/>
      <c r="N11" s="80"/>
      <c r="O11" s="81"/>
      <c r="P11" s="56"/>
      <c r="Q11" s="57"/>
      <c r="R11" s="58"/>
      <c r="T11" s="69" t="e">
        <f>#REF!</f>
        <v>#REF!</v>
      </c>
    </row>
    <row r="12" spans="1:20" s="59" customFormat="1" ht="9" customHeight="1">
      <c r="A12" s="61"/>
      <c r="B12" s="62"/>
      <c r="C12" s="62"/>
      <c r="D12" s="75"/>
      <c r="E12" s="63"/>
      <c r="F12" s="63"/>
      <c r="G12" s="64"/>
      <c r="H12" s="65" t="s">
        <v>28</v>
      </c>
      <c r="I12" s="66" t="s">
        <v>29</v>
      </c>
      <c r="J12" s="78" t="s">
        <v>324</v>
      </c>
      <c r="K12" s="84"/>
      <c r="L12" s="52"/>
      <c r="M12" s="83"/>
      <c r="N12" s="80"/>
      <c r="O12" s="81"/>
      <c r="P12" s="56"/>
      <c r="Q12" s="57"/>
      <c r="R12" s="58"/>
      <c r="T12" s="69" t="e">
        <f>#REF!</f>
        <v>#REF!</v>
      </c>
    </row>
    <row r="13" spans="1:20" s="59" customFormat="1" ht="9" customHeight="1" thickBot="1">
      <c r="A13" s="61">
        <v>4</v>
      </c>
      <c r="B13" s="70"/>
      <c r="C13" s="70"/>
      <c r="D13" s="50"/>
      <c r="E13" s="360" t="s">
        <v>62</v>
      </c>
      <c r="F13" s="360"/>
      <c r="G13" s="360"/>
      <c r="H13" s="71">
        <f>IF($D13="","",VLOOKUP($D13,'[1]m glavni turnir žrebna lista'!$A$7:$R$38,5))</f>
      </c>
      <c r="I13" s="72">
        <f>IF($D13="","",VLOOKUP($D13,'[1]m glavni turnir žrebna lista'!$A$7:$R$38,14))</f>
      </c>
      <c r="J13" s="73" t="s">
        <v>293</v>
      </c>
      <c r="K13" s="53"/>
      <c r="L13" s="52"/>
      <c r="M13" s="83"/>
      <c r="N13" s="80"/>
      <c r="O13" s="81"/>
      <c r="P13" s="56"/>
      <c r="Q13" s="57"/>
      <c r="R13" s="58"/>
      <c r="T13" s="69" t="e">
        <f>#REF!</f>
        <v>#REF!</v>
      </c>
    </row>
    <row r="14" spans="1:20" s="59" customFormat="1" ht="9" customHeight="1">
      <c r="A14" s="61"/>
      <c r="B14" s="62"/>
      <c r="C14" s="62"/>
      <c r="D14" s="75"/>
      <c r="E14" s="52"/>
      <c r="F14" s="52"/>
      <c r="G14" s="85"/>
      <c r="H14" s="86"/>
      <c r="I14" s="76"/>
      <c r="J14" s="52"/>
      <c r="K14" s="53"/>
      <c r="L14" s="65"/>
      <c r="M14" s="77"/>
      <c r="N14" s="355"/>
      <c r="O14" s="356"/>
      <c r="P14" s="56"/>
      <c r="Q14" s="57"/>
      <c r="R14" s="58"/>
      <c r="T14" s="69" t="e">
        <f>#REF!</f>
        <v>#REF!</v>
      </c>
    </row>
    <row r="15" spans="1:20" s="59" customFormat="1" ht="9" customHeight="1" thickBot="1">
      <c r="A15" s="61">
        <v>5</v>
      </c>
      <c r="B15" s="70"/>
      <c r="C15" s="70"/>
      <c r="D15" s="50"/>
      <c r="E15" s="360" t="s">
        <v>61</v>
      </c>
      <c r="F15" s="360"/>
      <c r="G15" s="360"/>
      <c r="H15" s="71">
        <f>IF($D15="","",VLOOKUP($D15,'[1]m glavni turnir žrebna lista'!$A$7:$R$38,5))</f>
      </c>
      <c r="I15" s="51">
        <f>IF($D15="","",VLOOKUP($D15,'[1]m glavni turnir žrebna lista'!$A$7:$R$38,14))</f>
      </c>
      <c r="J15" s="52"/>
      <c r="K15" s="53"/>
      <c r="L15" s="52"/>
      <c r="M15" s="83"/>
      <c r="N15" s="357"/>
      <c r="O15" s="358"/>
      <c r="P15" s="54"/>
      <c r="Q15" s="55"/>
      <c r="R15" s="58"/>
      <c r="T15" s="69" t="e">
        <f>#REF!</f>
        <v>#REF!</v>
      </c>
    </row>
    <row r="16" spans="1:20" s="59" customFormat="1" ht="9" customHeight="1" thickBot="1">
      <c r="A16" s="61"/>
      <c r="B16" s="62"/>
      <c r="C16" s="62"/>
      <c r="D16" s="75"/>
      <c r="E16" s="63"/>
      <c r="F16" s="63"/>
      <c r="G16" s="64"/>
      <c r="H16" s="65" t="s">
        <v>28</v>
      </c>
      <c r="I16" s="66" t="s">
        <v>29</v>
      </c>
      <c r="J16" s="71" t="s">
        <v>325</v>
      </c>
      <c r="K16" s="68"/>
      <c r="L16" s="52"/>
      <c r="M16" s="83"/>
      <c r="N16" s="54"/>
      <c r="O16" s="101"/>
      <c r="P16" s="240"/>
      <c r="Q16" s="55"/>
      <c r="R16" s="58"/>
      <c r="T16" s="88" t="e">
        <f>#REF!</f>
        <v>#REF!</v>
      </c>
    </row>
    <row r="17" spans="1:18" s="59" customFormat="1" ht="9" customHeight="1">
      <c r="A17" s="61">
        <v>6</v>
      </c>
      <c r="B17" s="70"/>
      <c r="C17" s="70"/>
      <c r="D17" s="50"/>
      <c r="E17" s="360" t="s">
        <v>65</v>
      </c>
      <c r="F17" s="360"/>
      <c r="G17" s="360"/>
      <c r="H17" s="71">
        <f>IF($D17="","",VLOOKUP($D17,'[1]m glavni turnir žrebna lista'!$A$7:$R$38,5))</f>
      </c>
      <c r="I17" s="72">
        <f>IF($D17="","",VLOOKUP($D17,'[1]m glavni turnir žrebna lista'!$A$7:$R$38,14))</f>
      </c>
      <c r="J17" s="73" t="s">
        <v>326</v>
      </c>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323</v>
      </c>
      <c r="M18" s="89"/>
      <c r="N18" s="54"/>
      <c r="O18" s="101"/>
      <c r="P18" s="240"/>
      <c r="Q18" s="55"/>
      <c r="R18" s="58"/>
    </row>
    <row r="19" spans="1:18" s="59" customFormat="1" ht="9" customHeight="1">
      <c r="A19" s="61">
        <v>7</v>
      </c>
      <c r="B19" s="70"/>
      <c r="C19" s="70"/>
      <c r="D19" s="50"/>
      <c r="E19" s="360" t="s">
        <v>66</v>
      </c>
      <c r="F19" s="360"/>
      <c r="G19" s="360"/>
      <c r="H19" s="71">
        <f>IF($D19="","",VLOOKUP($D19,'[1]m glavni turnir žrebna lista'!$A$7:$R$38,5))</f>
      </c>
      <c r="I19" s="51">
        <f>IF($D19="","",VLOOKUP($D19,'[1]m glavni turnir žrebna lista'!$A$7:$R$38,14))</f>
      </c>
      <c r="J19" s="52"/>
      <c r="K19" s="82"/>
      <c r="L19" s="73" t="s">
        <v>389</v>
      </c>
      <c r="M19" s="81"/>
      <c r="N19" s="54"/>
      <c r="O19" s="101"/>
      <c r="P19" s="240"/>
      <c r="Q19" s="55"/>
      <c r="R19" s="58"/>
    </row>
    <row r="20" spans="1:18" s="59" customFormat="1" ht="9" customHeight="1">
      <c r="A20" s="61"/>
      <c r="B20" s="62"/>
      <c r="C20" s="62"/>
      <c r="D20" s="62"/>
      <c r="E20" s="63"/>
      <c r="F20" s="63"/>
      <c r="G20" s="64"/>
      <c r="H20" s="65" t="s">
        <v>28</v>
      </c>
      <c r="I20" s="66" t="s">
        <v>29</v>
      </c>
      <c r="J20" s="78" t="s">
        <v>323</v>
      </c>
      <c r="K20" s="90"/>
      <c r="L20" s="52"/>
      <c r="M20" s="81"/>
      <c r="N20" s="54"/>
      <c r="O20" s="101"/>
      <c r="P20" s="240"/>
      <c r="Q20" s="55"/>
      <c r="R20" s="58"/>
    </row>
    <row r="21" spans="1:18" s="59" customFormat="1" ht="9" customHeight="1">
      <c r="A21" s="48">
        <v>8</v>
      </c>
      <c r="B21" s="49"/>
      <c r="C21" s="49"/>
      <c r="D21" s="50"/>
      <c r="E21" s="359" t="s">
        <v>60</v>
      </c>
      <c r="F21" s="359"/>
      <c r="G21" s="359"/>
      <c r="H21" s="49">
        <f>IF($D21="","",VLOOKUP($D21,'[1]m glavni turnir žrebna lista'!$A$7:$R$38,5))</f>
      </c>
      <c r="I21" s="72">
        <f>IF($D21="","",VLOOKUP($D21,'[1]m glavni turnir žrebna lista'!$A$7:$R$38,14))</f>
      </c>
      <c r="J21" s="73" t="s">
        <v>322</v>
      </c>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c r="H25" s="133">
        <f>IF($D25="","",VLOOKUP($D25,'[1]m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c r="H26" s="133">
        <f>IF($D26="","",VLOOKUP($D26,'[1]m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c r="H27" s="133">
        <f>IF($D27="","",VLOOKUP($D27,'[1]m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c r="H28" s="133">
        <f>IF($D28="","",VLOOKUP($D28,'[1]m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c r="H29" s="133">
        <f>IF($D29="","",VLOOKUP($D29,'[1]m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c r="H30" s="133">
        <f>IF($D30="","",VLOOKUP($D30,'[1]m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c r="H31" s="133">
        <f>IF($D31="","",VLOOKUP($D31,'[1]m glavni turnir žrebna lista'!$A$7:$R$38,14))</f>
        <v>0</v>
      </c>
      <c r="I31" s="140" t="s">
        <v>7</v>
      </c>
      <c r="J31" s="141"/>
      <c r="K31" s="39"/>
      <c r="L31" s="130"/>
      <c r="M31" s="135"/>
      <c r="N31" s="130" t="s">
        <v>42</v>
      </c>
      <c r="O31" s="39"/>
      <c r="P31" s="363" t="str">
        <f>'[1]vnos podatkov'!$B$10</f>
        <v>LUKA ZALAZNIK</v>
      </c>
      <c r="Q31" s="364"/>
    </row>
    <row r="32" spans="1:17" s="128" customFormat="1" ht="9" customHeight="1">
      <c r="A32" s="154"/>
      <c r="B32" s="144"/>
      <c r="C32" s="155"/>
      <c r="D32" s="156">
        <v>8</v>
      </c>
      <c r="E32" s="157"/>
      <c r="F32" s="156"/>
      <c r="G32" s="158"/>
      <c r="H32" s="158">
        <f>IF($D32="","",VLOOKUP($D32,'[1]m glavni turnir žrebna lista'!$A$7:$R$38,14))</f>
        <v>0</v>
      </c>
      <c r="I32" s="159" t="s">
        <v>8</v>
      </c>
      <c r="J32" s="144"/>
      <c r="K32" s="143"/>
      <c r="L32" s="144"/>
      <c r="M32" s="145"/>
      <c r="N32" s="144" t="s">
        <v>43</v>
      </c>
      <c r="O32" s="143"/>
      <c r="P32" s="350" t="str">
        <f>'[1]vnos podatkov'!$E$10</f>
        <v>ANJA REGENT</v>
      </c>
      <c r="Q32" s="351"/>
    </row>
  </sheetData>
  <sheetProtection/>
  <mergeCells count="15">
    <mergeCell ref="E11:G11"/>
    <mergeCell ref="E17:G17"/>
    <mergeCell ref="E19:G19"/>
    <mergeCell ref="A26:B26"/>
    <mergeCell ref="P31:Q31"/>
    <mergeCell ref="P32:Q32"/>
    <mergeCell ref="F3:G3"/>
    <mergeCell ref="P24:Q24"/>
    <mergeCell ref="N14:O14"/>
    <mergeCell ref="N15:O15"/>
    <mergeCell ref="E7:G7"/>
    <mergeCell ref="E21:G21"/>
    <mergeCell ref="E15:G15"/>
    <mergeCell ref="E13:G13"/>
    <mergeCell ref="E9:G9"/>
  </mergeCells>
  <conditionalFormatting sqref="L10 J8 J12 J16 J20 L18">
    <cfRule type="expression" priority="4" dxfId="208" stopIfTrue="1">
      <formula>I8="as"</formula>
    </cfRule>
    <cfRule type="expression" priority="5" dxfId="208" stopIfTrue="1">
      <formula>I8="bs"</formula>
    </cfRule>
  </conditionalFormatting>
  <conditionalFormatting sqref="B9 B11 B13 B15 B17 B19">
    <cfRule type="cellIs" priority="6" dxfId="209" operator="equal" stopIfTrue="1">
      <formula>"QA"</formula>
    </cfRule>
    <cfRule type="cellIs" priority="7" dxfId="209" operator="equal" stopIfTrue="1">
      <formula>"DA"</formula>
    </cfRule>
  </conditionalFormatting>
  <conditionalFormatting sqref="I8 I12 I16 I20 K18 K10 M14 O22">
    <cfRule type="expression" priority="8" dxfId="210" stopIfTrue="1">
      <formula>$N$1="CU"</formula>
    </cfRule>
  </conditionalFormatting>
  <conditionalFormatting sqref="H8 H12 H16 H20 J18 J10 L14 N22">
    <cfRule type="expression" priority="11" dxfId="211" stopIfTrue="1">
      <formula>AND($N$1="CU",H8="Sodnik")</formula>
    </cfRule>
    <cfRule type="expression" priority="12" dxfId="212" stopIfTrue="1">
      <formula>AND($N$1="CU",H8&lt;&gt;"Sodnik",I8&lt;&gt;"")</formula>
    </cfRule>
    <cfRule type="expression" priority="13" dxfId="213" stopIfTrue="1">
      <formula>AND($N$1="CU",H8&lt;&gt;"Sodnik")</formula>
    </cfRule>
  </conditionalFormatting>
  <conditionalFormatting sqref="E7 B21 B7:C7">
    <cfRule type="expression" priority="14" dxfId="214" stopIfTrue="1">
      <formula>"IF(D7&lt;9)"</formula>
    </cfRule>
  </conditionalFormatting>
  <conditionalFormatting sqref="D9 D11 D13 D15 D17 D19">
    <cfRule type="expression" priority="18" dxfId="215" stopIfTrue="1">
      <formula>$D9&gt;0</formula>
    </cfRule>
  </conditionalFormatting>
  <conditionalFormatting sqref="D7 D21">
    <cfRule type="expression" priority="19" dxfId="216" stopIfTrue="1">
      <formula>$D7&lt;&gt;""</formula>
    </cfRule>
  </conditionalFormatting>
  <conditionalFormatting sqref="N14">
    <cfRule type="expression" priority="22" dxfId="208" stopIfTrue="1">
      <formula>'m glavni - enotna'!#REF!="as"</formula>
    </cfRule>
    <cfRule type="expression" priority="23" dxfId="208" stopIfTrue="1">
      <formula>'m glavni - enotna'!#REF!="bs"</formula>
    </cfRule>
  </conditionalFormatting>
  <dataValidations count="1">
    <dataValidation type="list" allowBlank="1" showInputMessage="1" sqref="N22 L14 J10 J18 H12 H8 H20 H16">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IV198"/>
  <sheetViews>
    <sheetView showGridLines="0" showZeros="0" zoomScale="50" zoomScaleNormal="50" zoomScalePageLayoutView="0" workbookViewId="0" topLeftCell="A4">
      <selection activeCell="AI10" sqref="AI10"/>
    </sheetView>
  </sheetViews>
  <sheetFormatPr defaultColWidth="15.28125" defaultRowHeight="15"/>
  <cols>
    <col min="1" max="1" width="10.421875" style="230" customWidth="1"/>
    <col min="2" max="2" width="5.57421875" style="230" customWidth="1"/>
    <col min="3" max="3" width="18.8515625" style="230" customWidth="1"/>
    <col min="4" max="4" width="46.421875" style="230" customWidth="1"/>
    <col min="5" max="5" width="31.7109375" style="230" customWidth="1"/>
    <col min="6" max="6" width="19.28125" style="230" customWidth="1"/>
    <col min="7" max="11" width="18.57421875" style="230" customWidth="1"/>
    <col min="12" max="12" width="18.8515625" style="230" customWidth="1"/>
    <col min="13" max="13" width="4.140625" style="231" customWidth="1"/>
    <col min="14" max="15" width="14.57421875" style="166" customWidth="1"/>
    <col min="16" max="16" width="11.140625" style="220" hidden="1" customWidth="1"/>
    <col min="17" max="17" width="24.8515625" style="220" hidden="1" customWidth="1"/>
    <col min="18" max="18" width="18.8515625" style="220" hidden="1" customWidth="1"/>
    <col min="19" max="25" width="14.57421875" style="220" hidden="1" customWidth="1"/>
    <col min="26" max="26" width="24.421875" style="220" hidden="1" customWidth="1"/>
    <col min="27" max="27" width="20.421875" style="220" hidden="1" customWidth="1"/>
    <col min="28" max="33" width="15.28125" style="220" hidden="1" customWidth="1"/>
    <col min="34" max="205" width="15.28125" style="166" customWidth="1"/>
    <col min="206" max="206" width="3.140625" style="166" customWidth="1"/>
    <col min="207" max="16384" width="15.28125" style="166" customWidth="1"/>
  </cols>
  <sheetData>
    <row r="1" spans="1:256" ht="45.75" customHeight="1">
      <c r="A1" s="162"/>
      <c r="B1" s="162"/>
      <c r="C1" s="162"/>
      <c r="D1" s="162"/>
      <c r="E1" s="162"/>
      <c r="F1" s="162"/>
      <c r="G1" s="162"/>
      <c r="H1" s="374" t="s">
        <v>44</v>
      </c>
      <c r="I1" s="374"/>
      <c r="J1" s="374"/>
      <c r="K1" s="374"/>
      <c r="L1" s="374"/>
      <c r="M1" s="163"/>
      <c r="N1" s="164"/>
      <c r="O1" s="164"/>
      <c r="P1" s="165"/>
      <c r="Q1" s="165"/>
      <c r="R1" s="165"/>
      <c r="S1" s="165"/>
      <c r="T1" s="165"/>
      <c r="U1" s="165"/>
      <c r="V1" s="165"/>
      <c r="W1" s="165"/>
      <c r="X1" s="165"/>
      <c r="Y1" s="165"/>
      <c r="Z1" s="165"/>
      <c r="AA1" s="165"/>
      <c r="AB1" s="165"/>
      <c r="AC1" s="165"/>
      <c r="AD1" s="165"/>
      <c r="AE1" s="165"/>
      <c r="AF1" s="165"/>
      <c r="AG1" s="165"/>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49.5" customHeight="1">
      <c r="A2" s="162"/>
      <c r="B2" s="162"/>
      <c r="C2" s="162"/>
      <c r="D2" s="162"/>
      <c r="E2" s="162"/>
      <c r="F2" s="162"/>
      <c r="G2" s="162"/>
      <c r="H2" s="375"/>
      <c r="I2" s="167" t="s">
        <v>45</v>
      </c>
      <c r="J2" s="167"/>
      <c r="K2" s="168"/>
      <c r="L2" s="169"/>
      <c r="M2" s="163"/>
      <c r="N2" s="164"/>
      <c r="O2" s="164"/>
      <c r="P2" s="170">
        <f>'[5]vnos podatkov'!$A$6</f>
        <v>0</v>
      </c>
      <c r="Q2" s="171"/>
      <c r="R2" s="171"/>
      <c r="S2" s="165"/>
      <c r="T2" s="165"/>
      <c r="U2" s="165"/>
      <c r="V2" s="165"/>
      <c r="W2" s="165"/>
      <c r="X2" s="165"/>
      <c r="Y2" s="165"/>
      <c r="Z2" s="165"/>
      <c r="AA2" s="165"/>
      <c r="AB2" s="165"/>
      <c r="AC2" s="165"/>
      <c r="AD2" s="165"/>
      <c r="AE2" s="165"/>
      <c r="AF2" s="165"/>
      <c r="AG2" s="165"/>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49.5" customHeight="1">
      <c r="A3" s="162"/>
      <c r="B3" s="162"/>
      <c r="C3" s="162"/>
      <c r="D3" s="162"/>
      <c r="E3" s="162"/>
      <c r="F3" s="162"/>
      <c r="G3" s="162"/>
      <c r="H3" s="375"/>
      <c r="I3" s="172" t="s">
        <v>46</v>
      </c>
      <c r="J3" s="172"/>
      <c r="K3" s="173" t="s">
        <v>68</v>
      </c>
      <c r="L3" s="168">
        <f>'[5]vnos podatkov'!$B$8</f>
        <v>0</v>
      </c>
      <c r="M3" s="163"/>
      <c r="N3" s="164"/>
      <c r="O3" s="164"/>
      <c r="P3" s="174">
        <f>'[5]vnos podatkov'!$A$8</f>
        <v>0</v>
      </c>
      <c r="Q3" s="174">
        <f>'[5]vnos podatkov'!$B$8</f>
        <v>0</v>
      </c>
      <c r="R3" s="174">
        <f>'[5]vnos podatkov'!$A$10</f>
        <v>0</v>
      </c>
      <c r="S3" s="165"/>
      <c r="T3" s="165"/>
      <c r="U3" s="165"/>
      <c r="V3" s="165"/>
      <c r="W3" s="165"/>
      <c r="X3" s="165"/>
      <c r="Y3" s="165"/>
      <c r="Z3" s="165"/>
      <c r="AA3" s="165"/>
      <c r="AB3" s="165"/>
      <c r="AC3" s="165"/>
      <c r="AD3" s="165"/>
      <c r="AE3" s="165"/>
      <c r="AF3" s="165"/>
      <c r="AG3" s="165"/>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49.5" customHeight="1">
      <c r="A4" s="162"/>
      <c r="B4" s="162"/>
      <c r="C4" s="365" t="s">
        <v>47</v>
      </c>
      <c r="D4" s="365"/>
      <c r="E4" s="366" t="s">
        <v>67</v>
      </c>
      <c r="F4" s="366">
        <f>'[5]vnos podatkov'!$C$10</f>
        <v>0</v>
      </c>
      <c r="G4" s="367">
        <f>'[5]vnos podatkov'!$C$10</f>
        <v>0</v>
      </c>
      <c r="H4" s="367">
        <f>'[5]vnos podatkov'!$C$10</f>
        <v>0</v>
      </c>
      <c r="I4" s="175" t="s">
        <v>48</v>
      </c>
      <c r="J4" s="176"/>
      <c r="K4" s="177">
        <f>'[5]vnos podatkov'!$A$10</f>
        <v>0</v>
      </c>
      <c r="L4" s="178"/>
      <c r="M4" s="163"/>
      <c r="N4" s="164"/>
      <c r="O4" s="164"/>
      <c r="P4" s="165"/>
      <c r="Q4" s="165"/>
      <c r="R4" s="165"/>
      <c r="S4" s="165"/>
      <c r="T4" s="165"/>
      <c r="U4" s="165"/>
      <c r="V4" s="165"/>
      <c r="W4" s="165"/>
      <c r="X4" s="165"/>
      <c r="Y4" s="165"/>
      <c r="Z4" s="165"/>
      <c r="AA4" s="165"/>
      <c r="AB4" s="165"/>
      <c r="AC4" s="165"/>
      <c r="AD4" s="165"/>
      <c r="AE4" s="165"/>
      <c r="AF4" s="165"/>
      <c r="AG4" s="165"/>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49.5" customHeight="1">
      <c r="A5" s="162"/>
      <c r="B5" s="162"/>
      <c r="C5" s="365" t="s">
        <v>49</v>
      </c>
      <c r="D5" s="365"/>
      <c r="E5" s="366" t="s">
        <v>9</v>
      </c>
      <c r="F5" s="366"/>
      <c r="G5" s="367"/>
      <c r="H5" s="367"/>
      <c r="I5" s="368" t="s">
        <v>50</v>
      </c>
      <c r="J5" s="368"/>
      <c r="K5" s="177">
        <v>4</v>
      </c>
      <c r="L5" s="169"/>
      <c r="M5" s="163"/>
      <c r="N5" s="164"/>
      <c r="O5" s="164"/>
      <c r="P5" s="165"/>
      <c r="Q5" s="165"/>
      <c r="R5" s="165"/>
      <c r="S5" s="165"/>
      <c r="T5" s="165"/>
      <c r="U5" s="165"/>
      <c r="V5" s="165"/>
      <c r="W5" s="165"/>
      <c r="X5" s="165"/>
      <c r="Y5" s="165"/>
      <c r="Z5" s="165"/>
      <c r="AA5" s="165"/>
      <c r="AB5" s="165"/>
      <c r="AC5" s="165"/>
      <c r="AD5" s="165"/>
      <c r="AE5" s="165"/>
      <c r="AF5" s="165"/>
      <c r="AG5" s="165"/>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84" customFormat="1" ht="90" customHeight="1">
      <c r="A6" s="162"/>
      <c r="B6" s="162"/>
      <c r="C6" s="179" t="s">
        <v>232</v>
      </c>
      <c r="D6" s="179"/>
      <c r="E6" s="180"/>
      <c r="F6" s="181"/>
      <c r="G6" s="369"/>
      <c r="H6" s="369"/>
      <c r="I6" s="369"/>
      <c r="J6" s="369"/>
      <c r="K6" s="370" t="s">
        <v>51</v>
      </c>
      <c r="L6" s="370" t="s">
        <v>52</v>
      </c>
      <c r="M6" s="163"/>
      <c r="N6" s="182"/>
      <c r="O6" s="182"/>
      <c r="P6" s="371" t="s">
        <v>53</v>
      </c>
      <c r="Q6" s="372"/>
      <c r="R6" s="372"/>
      <c r="S6" s="372"/>
      <c r="T6" s="373"/>
      <c r="U6" s="183"/>
      <c r="V6" s="174"/>
      <c r="W6" s="174"/>
      <c r="X6" s="174"/>
      <c r="Y6" s="174"/>
      <c r="Z6" s="174"/>
      <c r="AA6" s="174"/>
      <c r="AB6" s="174"/>
      <c r="AC6" s="174"/>
      <c r="AD6" s="174"/>
      <c r="AE6" s="174"/>
      <c r="AF6" s="174"/>
      <c r="AG6" s="174"/>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s="192" customFormat="1" ht="40.5" customHeight="1">
      <c r="A7" s="162"/>
      <c r="B7" s="162"/>
      <c r="C7" s="185" t="s">
        <v>19</v>
      </c>
      <c r="D7" s="186" t="s">
        <v>21</v>
      </c>
      <c r="E7" s="186" t="s">
        <v>22</v>
      </c>
      <c r="F7" s="186" t="s">
        <v>13</v>
      </c>
      <c r="G7" s="369"/>
      <c r="H7" s="369"/>
      <c r="I7" s="369"/>
      <c r="J7" s="369"/>
      <c r="K7" s="370"/>
      <c r="L7" s="370"/>
      <c r="M7" s="163"/>
      <c r="N7" s="187" t="s">
        <v>54</v>
      </c>
      <c r="O7" s="188"/>
      <c r="P7" s="189" t="s">
        <v>19</v>
      </c>
      <c r="Q7" s="189" t="s">
        <v>21</v>
      </c>
      <c r="R7" s="189" t="s">
        <v>22</v>
      </c>
      <c r="S7" s="189" t="s">
        <v>13</v>
      </c>
      <c r="T7" s="190"/>
      <c r="U7" s="190"/>
      <c r="V7" s="190"/>
      <c r="W7" s="190"/>
      <c r="X7" s="189"/>
      <c r="Y7" s="189" t="s">
        <v>19</v>
      </c>
      <c r="Z7" s="189" t="s">
        <v>21</v>
      </c>
      <c r="AA7" s="189" t="s">
        <v>22</v>
      </c>
      <c r="AB7" s="189" t="s">
        <v>13</v>
      </c>
      <c r="AC7" s="189"/>
      <c r="AD7" s="189"/>
      <c r="AE7" s="189"/>
      <c r="AF7" s="189"/>
      <c r="AG7" s="191" t="s">
        <v>27</v>
      </c>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row>
    <row r="8" spans="1:256" ht="72" customHeight="1">
      <c r="A8" s="193">
        <v>1</v>
      </c>
      <c r="B8" s="194">
        <v>1</v>
      </c>
      <c r="C8" s="195">
        <f>UPPER(IF($A8="","",VLOOKUP($A8,'[5]m round robin žrebna lista'!$A$7:$R$128,2)))</f>
      </c>
      <c r="D8" s="196" t="s">
        <v>69</v>
      </c>
      <c r="E8" s="196" t="s">
        <v>70</v>
      </c>
      <c r="F8" s="244"/>
      <c r="G8" s="398"/>
      <c r="H8" s="399" t="s">
        <v>329</v>
      </c>
      <c r="I8" s="399"/>
      <c r="J8" s="399" t="s">
        <v>344</v>
      </c>
      <c r="K8" s="200"/>
      <c r="L8" s="200"/>
      <c r="M8" s="201">
        <f>IF($A8="","",VLOOKUP($A8,'[5]m round robin žrebna lista'!$A$7:$R$128,14))</f>
        <v>0</v>
      </c>
      <c r="N8" s="200">
        <f>IF(L8="","",IF(L8=1,8,IF(L8=2,6,IF(L8=3,4,2))))</f>
      </c>
      <c r="O8" s="165"/>
      <c r="P8" s="202">
        <f>UPPER(IF($A8="","",VLOOKUP($A8,'[5]m round robin žrebna lista'!$A$7:$R$128,2)))</f>
      </c>
      <c r="Q8" s="202">
        <f>UPPER(IF($A8="","",VLOOKUP($A8,'[5]m round robin žrebna lista'!$A$7:$R$128,3)))</f>
      </c>
      <c r="R8" s="202">
        <f>PROPER(IF($A8="","",VLOOKUP($A8,'[5]m round robin žrebna lista'!$A$7:$R$128,4)))</f>
      </c>
      <c r="S8" s="202">
        <f>UPPER(IF($A8="","",VLOOKUP($A8,'[5]m round robin žrebna lista'!$A$7:$R$128,5)))</f>
      </c>
      <c r="T8" s="203"/>
      <c r="U8" s="204"/>
      <c r="V8" s="204"/>
      <c r="W8" s="204"/>
      <c r="X8" s="171"/>
      <c r="Y8" s="202">
        <f>UPPER(IF($A8="","",VLOOKUP($A8,'[5]m round robin žrebna lista'!$A$7:$R$128,2)))</f>
      </c>
      <c r="Z8" s="202">
        <f>UPPER(IF($A8="","",VLOOKUP($A8,'[5]m round robin žrebna lista'!$A$7:$R$128,3)))</f>
      </c>
      <c r="AA8" s="202">
        <f>PROPER(IF($A8="","",VLOOKUP($A8,'[5]m round robin žrebna lista'!$A$7:$R$128,4)))</f>
      </c>
      <c r="AB8" s="202">
        <f>UPPER(IF($A8="","",VLOOKUP($A8,'[5]m round robin žrebna lista'!$A$7:$R$128,5)))</f>
      </c>
      <c r="AC8" s="203"/>
      <c r="AD8" s="205">
        <f>IF(U8="","",IF(U8="1bb","1bb",IF(U8="2bb","2bb",IF(U8=1,$M9,0))))</f>
      </c>
      <c r="AE8" s="205">
        <f>IF(V8="","",IF(V8="1bb","1bb",IF(V8="3bb","3bb",IF(V8=1,$M10,0))))</f>
      </c>
      <c r="AF8" s="205">
        <f>IF(W8="","",IF(W8="1bb","1bb",IF(W8="4bb","4bb",IF(W8=1,$M11,0))))</f>
      </c>
      <c r="AG8" s="206">
        <f>SUM(AD8:AF8)</f>
        <v>0</v>
      </c>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row>
    <row r="9" spans="1:256" ht="72" customHeight="1">
      <c r="A9" s="193">
        <v>2</v>
      </c>
      <c r="B9" s="194">
        <v>2</v>
      </c>
      <c r="C9" s="195">
        <f>UPPER(IF($A9="","",VLOOKUP($A9,'[5]m round robin žrebna lista'!$A$7:$R$128,2)))</f>
      </c>
      <c r="D9" s="196" t="s">
        <v>71</v>
      </c>
      <c r="E9" s="196" t="s">
        <v>72</v>
      </c>
      <c r="F9" s="244"/>
      <c r="G9" s="399" t="s">
        <v>328</v>
      </c>
      <c r="H9" s="398"/>
      <c r="I9" s="399" t="s">
        <v>350</v>
      </c>
      <c r="J9" s="399"/>
      <c r="K9" s="236"/>
      <c r="L9" s="200"/>
      <c r="M9" s="201">
        <f>IF($A9="","",VLOOKUP($A9,'[5]m round robin žrebna lista'!$A$7:$R$128,14))</f>
        <v>0</v>
      </c>
      <c r="N9" s="200"/>
      <c r="O9" s="165"/>
      <c r="P9" s="202">
        <f>UPPER(IF($A9="","",VLOOKUP($A9,'[5]m round robin žrebna lista'!$A$7:$R$128,2)))</f>
      </c>
      <c r="Q9" s="202">
        <f>UPPER(IF($A9="","",VLOOKUP($A9,'[5]m round robin žrebna lista'!$A$7:$R$128,3)))</f>
      </c>
      <c r="R9" s="202">
        <f>PROPER(IF($A9="","",VLOOKUP($A9,'[5]m round robin žrebna lista'!$A$7:$R$128,4)))</f>
      </c>
      <c r="S9" s="202">
        <f>UPPER(IF($A9="","",VLOOKUP($A9,'[5]m round robin žrebna lista'!$A$7:$R$128,5)))</f>
      </c>
      <c r="T9" s="204"/>
      <c r="U9" s="203"/>
      <c r="V9" s="204"/>
      <c r="W9" s="204"/>
      <c r="X9" s="171"/>
      <c r="Y9" s="202">
        <f>UPPER(IF($A9="","",VLOOKUP($A9,'[5]m round robin žrebna lista'!$A$7:$R$128,2)))</f>
      </c>
      <c r="Z9" s="202">
        <f>UPPER(IF($A9="","",VLOOKUP($A9,'[5]m round robin žrebna lista'!$A$7:$R$128,3)))</f>
      </c>
      <c r="AA9" s="202">
        <f>PROPER(IF($A9="","",VLOOKUP($A9,'[5]m round robin žrebna lista'!$A$7:$R$128,4)))</f>
      </c>
      <c r="AB9" s="202">
        <f>UPPER(IF($A9="","",VLOOKUP($A9,'[5]m round robin žrebna lista'!$A$7:$R$128,5)))</f>
      </c>
      <c r="AC9" s="205">
        <f>IF(T9="","",IF(T9="1bb","1bb",IF(T9="2bb","2bb",IF(T9=1,0,M8))))</f>
      </c>
      <c r="AD9" s="203"/>
      <c r="AE9" s="205">
        <f>IF(V9="","",IF(V9="2bb","2bb",IF(V9="3bb","3bb",IF(V9=2,M10,0))))</f>
      </c>
      <c r="AF9" s="205">
        <f>IF(W9="","",IF(W9="2bb","2bb",IF(W9="4bb","4bb",IF(W9=2,M11,0))))</f>
      </c>
      <c r="AG9" s="206">
        <f>SUM(AC9:AF9)</f>
        <v>0</v>
      </c>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row>
    <row r="10" spans="1:256" ht="72" customHeight="1">
      <c r="A10" s="193">
        <v>3</v>
      </c>
      <c r="B10" s="207">
        <v>3</v>
      </c>
      <c r="C10" s="195">
        <f>UPPER(IF($A10="","",VLOOKUP($A10,'[5]m round robin žrebna lista'!$A$7:$R$128,2)))</f>
      </c>
      <c r="D10" s="196" t="s">
        <v>73</v>
      </c>
      <c r="E10" s="196" t="s">
        <v>74</v>
      </c>
      <c r="F10" s="244"/>
      <c r="G10" s="399"/>
      <c r="H10" s="399" t="s">
        <v>351</v>
      </c>
      <c r="I10" s="398"/>
      <c r="J10" s="245" t="s">
        <v>391</v>
      </c>
      <c r="K10" s="200"/>
      <c r="L10" s="200"/>
      <c r="M10" s="201">
        <f>IF($A10="","",VLOOKUP($A10,'[5]m round robin žrebna lista'!$A$7:$R$128,14))</f>
        <v>0</v>
      </c>
      <c r="N10" s="200">
        <f>IF(L10="","",IF(L10=1,8,IF(L10=2,6,IF(L10=3,4,2))))</f>
      </c>
      <c r="O10" s="165"/>
      <c r="P10" s="202">
        <f>UPPER(IF($A10="","",VLOOKUP($A10,'[5]m round robin žrebna lista'!$A$7:$R$128,2)))</f>
      </c>
      <c r="Q10" s="202">
        <f>UPPER(IF($A10="","",VLOOKUP($A10,'[5]m round robin žrebna lista'!$A$7:$R$128,3)))</f>
      </c>
      <c r="R10" s="202">
        <f>PROPER(IF($A10="","",VLOOKUP($A10,'[5]m round robin žrebna lista'!$A$7:$R$128,4)))</f>
      </c>
      <c r="S10" s="202">
        <f>UPPER(IF($A10="","",VLOOKUP($A10,'[5]m round robin žrebna lista'!$A$7:$R$128,5)))</f>
      </c>
      <c r="T10" s="204"/>
      <c r="U10" s="204"/>
      <c r="V10" s="203"/>
      <c r="W10" s="204"/>
      <c r="X10" s="171"/>
      <c r="Y10" s="202">
        <f>UPPER(IF($A10="","",VLOOKUP($A10,'[5]m round robin žrebna lista'!$A$7:$R$128,2)))</f>
      </c>
      <c r="Z10" s="202">
        <f>UPPER(IF($A10="","",VLOOKUP($A10,'[5]m round robin žrebna lista'!$A$7:$R$128,3)))</f>
      </c>
      <c r="AA10" s="202">
        <f>PROPER(IF($A10="","",VLOOKUP($A10,'[5]m round robin žrebna lista'!$A$7:$R$128,4)))</f>
      </c>
      <c r="AB10" s="202">
        <f>UPPER(IF($A10="","",VLOOKUP($A10,'[5]m round robin žrebna lista'!$A$7:$R$128,5)))</f>
      </c>
      <c r="AC10" s="205">
        <f>IF(T10="","",IF(T10="1bb","1bb",IF(T10="3bb","3bb",IF(T10=1,0,M8))))</f>
      </c>
      <c r="AD10" s="205">
        <f>IF(U10="","",IF(U10="2bb","2bb",IF(U10="3bb","3bb",IF(U10=2,0,M9))))</f>
      </c>
      <c r="AE10" s="203"/>
      <c r="AF10" s="205">
        <f>IF(W10="","",IF(W10="3bb","3bb",IF(W10="4bb","4bb",IF(W10=3,M11,0))))</f>
      </c>
      <c r="AG10" s="206">
        <f>SUM(AC10:AF10)</f>
        <v>0</v>
      </c>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row>
    <row r="11" spans="1:256" ht="72" customHeight="1">
      <c r="A11" s="193"/>
      <c r="B11" s="194">
        <v>4</v>
      </c>
      <c r="C11" s="195">
        <f>UPPER(IF($A11="","",VLOOKUP($A11,'[5]m round robin žrebna lista'!$A$7:$R$128,2)))</f>
      </c>
      <c r="D11" s="237" t="s">
        <v>75</v>
      </c>
      <c r="E11" s="196" t="s">
        <v>76</v>
      </c>
      <c r="F11" s="244"/>
      <c r="G11" s="399" t="s">
        <v>345</v>
      </c>
      <c r="H11" s="399"/>
      <c r="I11" s="245" t="s">
        <v>390</v>
      </c>
      <c r="J11" s="398"/>
      <c r="K11" s="200"/>
      <c r="L11" s="200"/>
      <c r="M11" s="201">
        <f>IF($A11="","",VLOOKUP($A11,'[5]m round robin žrebna lista'!$A$7:$R$128,14))</f>
      </c>
      <c r="N11" s="200"/>
      <c r="O11" s="165"/>
      <c r="P11" s="202">
        <f>UPPER(IF($A11="","",VLOOKUP($A11,'[5]m round robin žrebna lista'!$A$7:$R$128,2)))</f>
      </c>
      <c r="Q11" s="202">
        <f>UPPER(IF($A11="","",VLOOKUP($A11,'[5]m round robin žrebna lista'!$A$7:$R$128,3)))</f>
      </c>
      <c r="R11" s="202">
        <f>PROPER(IF($A11="","",VLOOKUP($A11,'[5]m round robin žrebna lista'!$A$7:$R$128,4)))</f>
      </c>
      <c r="S11" s="202">
        <f>UPPER(IF($A11="","",VLOOKUP($A11,'[5]m round robin žrebna lista'!$A$7:$R$128,5)))</f>
      </c>
      <c r="T11" s="204"/>
      <c r="U11" s="204"/>
      <c r="V11" s="204"/>
      <c r="W11" s="203"/>
      <c r="X11" s="171"/>
      <c r="Y11" s="202">
        <f>UPPER(IF($A11="","",VLOOKUP($A11,'[5]m round robin žrebna lista'!$A$7:$R$128,2)))</f>
      </c>
      <c r="Z11" s="202">
        <f>UPPER(IF($A11="","",VLOOKUP($A11,'[5]m round robin žrebna lista'!$A$7:$R$128,3)))</f>
      </c>
      <c r="AA11" s="202">
        <f>PROPER(IF($A11="","",VLOOKUP($A11,'[5]m round robin žrebna lista'!$A$7:$R$128,4)))</f>
      </c>
      <c r="AB11" s="202">
        <f>UPPER(IF($A11="","",VLOOKUP($A11,'[5]m round robin žrebna lista'!$A$7:$R$128,5)))</f>
      </c>
      <c r="AC11" s="205">
        <f>IF(T11="","",IF(T11="1bb","1bb",IF(T11="4bb","4bb",IF(T11=1,0,M8))))</f>
      </c>
      <c r="AD11" s="205">
        <f>IF(U11="","",IF(U11="2bb","2bb",IF(U11="4bb","4bb",IF(U11=2,0,M9))))</f>
      </c>
      <c r="AE11" s="205">
        <f>IF(V11="","",IF(V11="3bb","3bb",IF(V11="4bb","4bb",IF(V11=3,0,M10))))</f>
      </c>
      <c r="AF11" s="203"/>
      <c r="AG11" s="206">
        <f>SUM(AC11:AF11)</f>
        <v>0</v>
      </c>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row>
    <row r="12" spans="1:256" ht="112.5" customHeight="1">
      <c r="A12" s="378"/>
      <c r="B12" s="378"/>
      <c r="C12" s="379"/>
      <c r="D12" s="379"/>
      <c r="E12" s="211"/>
      <c r="F12" s="212" t="s">
        <v>42</v>
      </c>
      <c r="G12" s="213">
        <f>'[5]vnos podatkov'!$B$10</f>
        <v>0</v>
      </c>
      <c r="H12" s="213"/>
      <c r="I12" s="213"/>
      <c r="J12" s="214" t="s">
        <v>55</v>
      </c>
      <c r="K12" s="380"/>
      <c r="L12" s="380"/>
      <c r="M12" s="163"/>
      <c r="N12" s="164"/>
      <c r="O12" s="164"/>
      <c r="P12" s="165"/>
      <c r="Q12" s="165"/>
      <c r="R12" s="165"/>
      <c r="S12" s="165"/>
      <c r="T12" s="165"/>
      <c r="U12" s="165"/>
      <c r="V12" s="165"/>
      <c r="W12" s="165"/>
      <c r="X12" s="165"/>
      <c r="Y12" s="165"/>
      <c r="Z12" s="165"/>
      <c r="AA12" s="165"/>
      <c r="AB12" s="165"/>
      <c r="AC12" s="165"/>
      <c r="AD12" s="165"/>
      <c r="AE12" s="165"/>
      <c r="AF12" s="165"/>
      <c r="AG12" s="165"/>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row>
    <row r="13" spans="1:256" s="184" customFormat="1" ht="49.5" customHeight="1">
      <c r="A13" s="378"/>
      <c r="B13" s="378"/>
      <c r="C13" s="215" t="s">
        <v>56</v>
      </c>
      <c r="D13" s="216"/>
      <c r="E13" s="216"/>
      <c r="F13" s="217" t="s">
        <v>43</v>
      </c>
      <c r="G13" s="381">
        <f>'[5]vnos podatkov'!$E$10</f>
        <v>0</v>
      </c>
      <c r="H13" s="381">
        <f>'[5]vnos podatkov'!$E$10</f>
        <v>0</v>
      </c>
      <c r="I13" s="381">
        <f>'[5]vnos podatkov'!$E$10</f>
        <v>0</v>
      </c>
      <c r="J13" s="214" t="s">
        <v>55</v>
      </c>
      <c r="K13" s="376"/>
      <c r="L13" s="376"/>
      <c r="M13" s="163"/>
      <c r="N13" s="182"/>
      <c r="O13" s="182"/>
      <c r="P13" s="218"/>
      <c r="Q13" s="218"/>
      <c r="R13" s="218"/>
      <c r="S13" s="218"/>
      <c r="T13" s="218"/>
      <c r="U13" s="218"/>
      <c r="V13" s="218"/>
      <c r="W13" s="218"/>
      <c r="X13" s="218"/>
      <c r="Y13" s="218"/>
      <c r="Z13" s="218"/>
      <c r="AA13" s="218"/>
      <c r="AB13" s="218"/>
      <c r="AC13" s="218"/>
      <c r="AD13" s="218"/>
      <c r="AE13" s="218"/>
      <c r="AF13" s="218"/>
      <c r="AG13" s="218"/>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13" ht="49.5" customHeight="1">
      <c r="A14" s="378"/>
      <c r="B14" s="378"/>
      <c r="C14" s="219" t="s">
        <v>57</v>
      </c>
      <c r="D14" s="216"/>
      <c r="E14" s="216"/>
      <c r="F14" s="212" t="s">
        <v>41</v>
      </c>
      <c r="G14" s="381"/>
      <c r="H14" s="381"/>
      <c r="I14" s="381"/>
      <c r="J14" s="214" t="s">
        <v>55</v>
      </c>
      <c r="K14" s="376"/>
      <c r="L14" s="376"/>
      <c r="M14" s="163"/>
    </row>
    <row r="15" spans="1:256" s="223" customFormat="1" ht="20.25">
      <c r="A15" s="377"/>
      <c r="B15" s="377"/>
      <c r="C15" s="377"/>
      <c r="D15" s="377"/>
      <c r="E15" s="377"/>
      <c r="F15" s="377"/>
      <c r="G15" s="377"/>
      <c r="H15" s="377"/>
      <c r="I15" s="377"/>
      <c r="J15" s="377"/>
      <c r="K15" s="377"/>
      <c r="L15" s="377"/>
      <c r="M15" s="163"/>
      <c r="N15" s="221"/>
      <c r="O15" s="221"/>
      <c r="P15" s="222"/>
      <c r="Q15" s="222"/>
      <c r="R15" s="222"/>
      <c r="S15" s="222"/>
      <c r="T15" s="222"/>
      <c r="U15" s="222"/>
      <c r="V15" s="222"/>
      <c r="W15" s="222"/>
      <c r="X15" s="222"/>
      <c r="Y15" s="222"/>
      <c r="Z15" s="222"/>
      <c r="AA15" s="222"/>
      <c r="AB15" s="222"/>
      <c r="AC15" s="222"/>
      <c r="AD15" s="222"/>
      <c r="AE15" s="222"/>
      <c r="AF15" s="222"/>
      <c r="AG15" s="222"/>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row>
    <row r="16" spans="1:256" s="184" customFormat="1" ht="30.75">
      <c r="A16" s="215"/>
      <c r="B16" s="215"/>
      <c r="C16" s="215"/>
      <c r="D16" s="215"/>
      <c r="E16" s="215"/>
      <c r="F16" s="166"/>
      <c r="G16" s="215"/>
      <c r="H16" s="215"/>
      <c r="I16" s="215"/>
      <c r="J16" s="215"/>
      <c r="K16" s="215"/>
      <c r="L16" s="215"/>
      <c r="M16" s="224"/>
      <c r="N16" s="182"/>
      <c r="O16" s="182"/>
      <c r="P16" s="218"/>
      <c r="Q16" s="218"/>
      <c r="R16" s="218"/>
      <c r="S16" s="218"/>
      <c r="T16" s="218"/>
      <c r="U16" s="218"/>
      <c r="V16" s="218"/>
      <c r="W16" s="218"/>
      <c r="X16" s="218"/>
      <c r="Y16" s="218"/>
      <c r="Z16" s="218"/>
      <c r="AA16" s="218"/>
      <c r="AB16" s="218"/>
      <c r="AC16" s="218"/>
      <c r="AD16" s="218"/>
      <c r="AE16" s="218"/>
      <c r="AF16" s="218"/>
      <c r="AG16" s="218"/>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20.25">
      <c r="A17" s="225"/>
      <c r="B17" s="226"/>
      <c r="C17" s="226"/>
      <c r="D17" s="226"/>
      <c r="E17" s="226"/>
      <c r="F17" s="226"/>
      <c r="G17" s="226"/>
      <c r="H17" s="226"/>
      <c r="I17" s="226"/>
      <c r="J17" s="226"/>
      <c r="K17" s="226"/>
      <c r="L17" s="226"/>
      <c r="M17" s="227"/>
      <c r="N17" s="228"/>
      <c r="O17" s="228"/>
      <c r="P17" s="229"/>
      <c r="Q17" s="229"/>
      <c r="R17" s="229"/>
      <c r="S17" s="229"/>
      <c r="T17" s="229"/>
      <c r="U17" s="229"/>
      <c r="V17" s="229"/>
      <c r="W17" s="229"/>
      <c r="X17" s="229"/>
      <c r="Y17" s="229"/>
      <c r="Z17" s="229"/>
      <c r="AA17" s="229"/>
      <c r="AB17" s="229"/>
      <c r="AC17" s="229"/>
      <c r="AD17" s="229"/>
      <c r="AE17" s="229"/>
      <c r="AF17" s="229"/>
      <c r="AG17" s="229"/>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c r="IV17" s="228"/>
    </row>
    <row r="18" spans="14:256" ht="20.25">
      <c r="N18" s="164"/>
      <c r="O18" s="164"/>
      <c r="P18" s="165"/>
      <c r="Q18" s="165"/>
      <c r="R18" s="165"/>
      <c r="S18" s="165"/>
      <c r="T18" s="165"/>
      <c r="U18" s="165"/>
      <c r="V18" s="165"/>
      <c r="W18" s="165"/>
      <c r="X18" s="165"/>
      <c r="Y18" s="165"/>
      <c r="Z18" s="165"/>
      <c r="AA18" s="165"/>
      <c r="AB18" s="165"/>
      <c r="AC18" s="165"/>
      <c r="AD18" s="165"/>
      <c r="AE18" s="165"/>
      <c r="AF18" s="165"/>
      <c r="AG18" s="165"/>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c r="IV18" s="164"/>
    </row>
    <row r="19" spans="14:256" ht="20.25">
      <c r="N19" s="164"/>
      <c r="O19" s="164"/>
      <c r="P19" s="165"/>
      <c r="Q19" s="165"/>
      <c r="R19" s="165"/>
      <c r="S19" s="165"/>
      <c r="T19" s="165"/>
      <c r="U19" s="165"/>
      <c r="V19" s="165"/>
      <c r="W19" s="165"/>
      <c r="X19" s="165"/>
      <c r="Y19" s="165"/>
      <c r="Z19" s="165"/>
      <c r="AA19" s="165"/>
      <c r="AB19" s="165"/>
      <c r="AC19" s="165"/>
      <c r="AD19" s="165"/>
      <c r="AE19" s="165"/>
      <c r="AF19" s="165"/>
      <c r="AG19" s="165"/>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row>
    <row r="20" spans="10:256" ht="30">
      <c r="J20" s="232"/>
      <c r="K20" s="232"/>
      <c r="N20" s="164"/>
      <c r="O20" s="164"/>
      <c r="P20" s="165"/>
      <c r="Q20" s="165"/>
      <c r="R20" s="165"/>
      <c r="S20" s="165"/>
      <c r="T20" s="165"/>
      <c r="U20" s="165"/>
      <c r="V20" s="165"/>
      <c r="W20" s="165"/>
      <c r="X20" s="165"/>
      <c r="Y20" s="165"/>
      <c r="Z20" s="165"/>
      <c r="AA20" s="165"/>
      <c r="AB20" s="165"/>
      <c r="AC20" s="165"/>
      <c r="AD20" s="165"/>
      <c r="AE20" s="165"/>
      <c r="AF20" s="165"/>
      <c r="AG20" s="165"/>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c r="IR20" s="164"/>
      <c r="IS20" s="164"/>
      <c r="IT20" s="164"/>
      <c r="IU20" s="164"/>
      <c r="IV20" s="164"/>
    </row>
    <row r="21" spans="10:256" ht="30">
      <c r="J21" s="232"/>
      <c r="K21" s="232"/>
      <c r="N21" s="164"/>
      <c r="O21" s="164"/>
      <c r="P21" s="165"/>
      <c r="Q21" s="165"/>
      <c r="R21" s="165"/>
      <c r="S21" s="165"/>
      <c r="T21" s="165"/>
      <c r="U21" s="165"/>
      <c r="V21" s="165"/>
      <c r="W21" s="165"/>
      <c r="X21" s="165"/>
      <c r="Y21" s="165"/>
      <c r="Z21" s="165"/>
      <c r="AA21" s="165"/>
      <c r="AB21" s="165"/>
      <c r="AC21" s="165"/>
      <c r="AD21" s="165"/>
      <c r="AE21" s="165"/>
      <c r="AF21" s="165"/>
      <c r="AG21" s="165"/>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c r="IR21" s="164"/>
      <c r="IS21" s="164"/>
      <c r="IT21" s="164"/>
      <c r="IU21" s="164"/>
      <c r="IV21" s="164"/>
    </row>
    <row r="22" spans="10:256" ht="30">
      <c r="J22" s="232"/>
      <c r="K22" s="232"/>
      <c r="N22" s="164"/>
      <c r="O22" s="164"/>
      <c r="P22" s="165"/>
      <c r="Q22" s="165"/>
      <c r="R22" s="165"/>
      <c r="S22" s="165"/>
      <c r="T22" s="165"/>
      <c r="U22" s="165"/>
      <c r="V22" s="165"/>
      <c r="W22" s="165"/>
      <c r="X22" s="165"/>
      <c r="Y22" s="165"/>
      <c r="Z22" s="165"/>
      <c r="AA22" s="165"/>
      <c r="AB22" s="165"/>
      <c r="AC22" s="165"/>
      <c r="AD22" s="165"/>
      <c r="AE22" s="165"/>
      <c r="AF22" s="165"/>
      <c r="AG22" s="165"/>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c r="IR22" s="164"/>
      <c r="IS22" s="164"/>
      <c r="IT22" s="164"/>
      <c r="IU22" s="164"/>
      <c r="IV22" s="164"/>
    </row>
    <row r="23" spans="10:256" ht="30">
      <c r="J23" s="232"/>
      <c r="K23" s="232"/>
      <c r="N23" s="164"/>
      <c r="O23" s="164"/>
      <c r="P23" s="165"/>
      <c r="Q23" s="165"/>
      <c r="R23" s="165"/>
      <c r="S23" s="165"/>
      <c r="T23" s="165"/>
      <c r="U23" s="165"/>
      <c r="V23" s="165"/>
      <c r="W23" s="165"/>
      <c r="X23" s="165"/>
      <c r="Y23" s="165"/>
      <c r="Z23" s="165"/>
      <c r="AA23" s="165"/>
      <c r="AB23" s="165"/>
      <c r="AC23" s="165"/>
      <c r="AD23" s="165"/>
      <c r="AE23" s="165"/>
      <c r="AF23" s="165"/>
      <c r="AG23" s="165"/>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c r="IR23" s="164"/>
      <c r="IS23" s="164"/>
      <c r="IT23" s="164"/>
      <c r="IU23" s="164"/>
      <c r="IV23" s="164"/>
    </row>
    <row r="24" spans="10:256" ht="30">
      <c r="J24" s="232"/>
      <c r="K24" s="232"/>
      <c r="N24" s="164"/>
      <c r="O24" s="164"/>
      <c r="P24" s="165"/>
      <c r="Q24" s="165"/>
      <c r="R24" s="165"/>
      <c r="S24" s="165"/>
      <c r="T24" s="165"/>
      <c r="U24" s="165"/>
      <c r="V24" s="165"/>
      <c r="W24" s="165"/>
      <c r="X24" s="165"/>
      <c r="Y24" s="165"/>
      <c r="Z24" s="165"/>
      <c r="AA24" s="165"/>
      <c r="AB24" s="165"/>
      <c r="AC24" s="165"/>
      <c r="AD24" s="165"/>
      <c r="AE24" s="165"/>
      <c r="AF24" s="165"/>
      <c r="AG24" s="165"/>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c r="IR24" s="164"/>
      <c r="IS24" s="164"/>
      <c r="IT24" s="164"/>
      <c r="IU24" s="164"/>
      <c r="IV24" s="164"/>
    </row>
    <row r="25" spans="10:256" ht="30">
      <c r="J25" s="232"/>
      <c r="K25" s="232"/>
      <c r="N25" s="164"/>
      <c r="O25" s="164"/>
      <c r="P25" s="165"/>
      <c r="Q25" s="165"/>
      <c r="R25" s="165"/>
      <c r="S25" s="165"/>
      <c r="T25" s="165"/>
      <c r="U25" s="165"/>
      <c r="V25" s="165"/>
      <c r="W25" s="165"/>
      <c r="X25" s="165"/>
      <c r="Y25" s="165"/>
      <c r="Z25" s="165"/>
      <c r="AA25" s="165"/>
      <c r="AB25" s="165"/>
      <c r="AC25" s="165"/>
      <c r="AD25" s="165"/>
      <c r="AE25" s="165"/>
      <c r="AF25" s="165"/>
      <c r="AG25" s="165"/>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c r="IV25" s="164"/>
    </row>
    <row r="26" spans="10:256" ht="30">
      <c r="J26" s="232"/>
      <c r="K26" s="232"/>
      <c r="N26" s="164"/>
      <c r="O26" s="164"/>
      <c r="P26" s="165"/>
      <c r="Q26" s="165"/>
      <c r="R26" s="165"/>
      <c r="S26" s="165"/>
      <c r="T26" s="165"/>
      <c r="U26" s="165"/>
      <c r="V26" s="165"/>
      <c r="W26" s="165"/>
      <c r="X26" s="165"/>
      <c r="Y26" s="165"/>
      <c r="Z26" s="165"/>
      <c r="AA26" s="165"/>
      <c r="AB26" s="165"/>
      <c r="AC26" s="165"/>
      <c r="AD26" s="165"/>
      <c r="AE26" s="165"/>
      <c r="AF26" s="165"/>
      <c r="AG26" s="165"/>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c r="IR26" s="164"/>
      <c r="IS26" s="164"/>
      <c r="IT26" s="164"/>
      <c r="IU26" s="164"/>
      <c r="IV26" s="164"/>
    </row>
    <row r="27" spans="10:21" ht="30">
      <c r="J27" s="232"/>
      <c r="K27" s="232"/>
      <c r="N27" s="233"/>
      <c r="O27" s="233"/>
      <c r="P27" s="234"/>
      <c r="Q27" s="234"/>
      <c r="R27" s="234"/>
      <c r="S27" s="234"/>
      <c r="T27" s="234"/>
      <c r="U27" s="234"/>
    </row>
    <row r="28" spans="10:21" ht="30">
      <c r="J28" s="232"/>
      <c r="K28" s="232"/>
      <c r="N28" s="233"/>
      <c r="O28" s="233"/>
      <c r="P28" s="234"/>
      <c r="Q28" s="234"/>
      <c r="R28" s="234"/>
      <c r="S28" s="234"/>
      <c r="T28" s="234"/>
      <c r="U28" s="234"/>
    </row>
    <row r="29" spans="10:21" ht="30">
      <c r="J29" s="232"/>
      <c r="K29" s="232"/>
      <c r="N29" s="233"/>
      <c r="O29" s="233"/>
      <c r="P29" s="234"/>
      <c r="Q29" s="234"/>
      <c r="R29" s="234"/>
      <c r="S29" s="234"/>
      <c r="T29" s="234"/>
      <c r="U29" s="234"/>
    </row>
    <row r="30" spans="10:21" ht="30">
      <c r="J30" s="232"/>
      <c r="K30" s="232"/>
      <c r="N30" s="233"/>
      <c r="O30" s="233"/>
      <c r="P30" s="234"/>
      <c r="Q30" s="234"/>
      <c r="R30" s="234"/>
      <c r="S30" s="234"/>
      <c r="T30" s="234"/>
      <c r="U30" s="234"/>
    </row>
    <row r="31" spans="10:21" ht="30">
      <c r="J31" s="232"/>
      <c r="K31" s="232"/>
      <c r="N31" s="233"/>
      <c r="O31" s="233"/>
      <c r="P31" s="234"/>
      <c r="Q31" s="234"/>
      <c r="R31" s="234"/>
      <c r="S31" s="234"/>
      <c r="T31" s="234"/>
      <c r="U31" s="234"/>
    </row>
    <row r="32" spans="10:21" ht="30">
      <c r="J32" s="232"/>
      <c r="K32" s="232"/>
      <c r="N32" s="233"/>
      <c r="O32" s="233"/>
      <c r="P32" s="234"/>
      <c r="Q32" s="234"/>
      <c r="R32" s="234"/>
      <c r="S32" s="234"/>
      <c r="T32" s="234"/>
      <c r="U32" s="234"/>
    </row>
    <row r="33" spans="10:21" ht="30">
      <c r="J33" s="232"/>
      <c r="K33" s="232"/>
      <c r="N33" s="233"/>
      <c r="O33" s="233"/>
      <c r="P33" s="234"/>
      <c r="Q33" s="234"/>
      <c r="R33" s="234"/>
      <c r="S33" s="234"/>
      <c r="T33" s="234"/>
      <c r="U33" s="234"/>
    </row>
    <row r="34" spans="10:21" ht="30">
      <c r="J34" s="232"/>
      <c r="K34" s="232"/>
      <c r="N34" s="233"/>
      <c r="O34" s="233"/>
      <c r="P34" s="234"/>
      <c r="Q34" s="234"/>
      <c r="R34" s="234"/>
      <c r="S34" s="234"/>
      <c r="T34" s="234"/>
      <c r="U34" s="234"/>
    </row>
    <row r="35" spans="10:21" ht="30">
      <c r="J35" s="232"/>
      <c r="K35" s="232"/>
      <c r="N35" s="233"/>
      <c r="O35" s="233"/>
      <c r="P35" s="234"/>
      <c r="Q35" s="234"/>
      <c r="R35" s="234"/>
      <c r="S35" s="234"/>
      <c r="T35" s="234"/>
      <c r="U35" s="234"/>
    </row>
    <row r="36" spans="10:21" ht="30">
      <c r="J36" s="232"/>
      <c r="K36" s="232"/>
      <c r="N36" s="233"/>
      <c r="O36" s="233"/>
      <c r="P36" s="234"/>
      <c r="Q36" s="234"/>
      <c r="R36" s="234"/>
      <c r="S36" s="234"/>
      <c r="T36" s="234"/>
      <c r="U36" s="234"/>
    </row>
    <row r="37" spans="1:256" s="220" customFormat="1" ht="30">
      <c r="A37" s="230"/>
      <c r="B37" s="230"/>
      <c r="C37" s="230"/>
      <c r="D37" s="230"/>
      <c r="E37" s="230"/>
      <c r="F37" s="230"/>
      <c r="G37" s="230"/>
      <c r="H37" s="230"/>
      <c r="I37" s="230"/>
      <c r="J37" s="232"/>
      <c r="K37" s="232"/>
      <c r="L37" s="230"/>
      <c r="M37" s="231"/>
      <c r="N37" s="233"/>
      <c r="O37" s="233"/>
      <c r="P37" s="234"/>
      <c r="Q37" s="234"/>
      <c r="R37" s="234"/>
      <c r="S37" s="234"/>
      <c r="T37" s="234"/>
      <c r="U37" s="234"/>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166"/>
      <c r="HB37" s="166"/>
      <c r="HC37" s="166"/>
      <c r="HD37" s="166"/>
      <c r="HE37" s="166"/>
      <c r="HF37" s="166"/>
      <c r="HG37" s="166"/>
      <c r="HH37" s="166"/>
      <c r="HI37" s="166"/>
      <c r="HJ37" s="166"/>
      <c r="HK37" s="166"/>
      <c r="HL37" s="166"/>
      <c r="HM37" s="166"/>
      <c r="HN37" s="166"/>
      <c r="HO37" s="166"/>
      <c r="HP37" s="166"/>
      <c r="HQ37" s="166"/>
      <c r="HR37" s="166"/>
      <c r="HS37" s="166"/>
      <c r="HT37" s="166"/>
      <c r="HU37" s="166"/>
      <c r="HV37" s="166"/>
      <c r="HW37" s="166"/>
      <c r="HX37" s="166"/>
      <c r="HY37" s="166"/>
      <c r="HZ37" s="166"/>
      <c r="IA37" s="166"/>
      <c r="IB37" s="166"/>
      <c r="IC37" s="166"/>
      <c r="ID37" s="166"/>
      <c r="IE37" s="166"/>
      <c r="IF37" s="166"/>
      <c r="IG37" s="166"/>
      <c r="IH37" s="166"/>
      <c r="II37" s="166"/>
      <c r="IJ37" s="166"/>
      <c r="IK37" s="166"/>
      <c r="IL37" s="166"/>
      <c r="IM37" s="166"/>
      <c r="IN37" s="166"/>
      <c r="IO37" s="166"/>
      <c r="IP37" s="166"/>
      <c r="IQ37" s="166"/>
      <c r="IR37" s="166"/>
      <c r="IS37" s="166"/>
      <c r="IT37" s="166"/>
      <c r="IU37" s="166"/>
      <c r="IV37" s="166"/>
    </row>
    <row r="38" spans="1:256" s="220" customFormat="1" ht="30">
      <c r="A38" s="230"/>
      <c r="B38" s="230"/>
      <c r="C38" s="230"/>
      <c r="D38" s="230"/>
      <c r="E38" s="230"/>
      <c r="F38" s="230"/>
      <c r="G38" s="230"/>
      <c r="H38" s="230"/>
      <c r="I38" s="230"/>
      <c r="J38" s="232"/>
      <c r="K38" s="232"/>
      <c r="L38" s="230"/>
      <c r="M38" s="231"/>
      <c r="N38" s="233"/>
      <c r="O38" s="233"/>
      <c r="P38" s="234"/>
      <c r="Q38" s="234"/>
      <c r="R38" s="234"/>
      <c r="S38" s="234"/>
      <c r="T38" s="234"/>
      <c r="U38" s="234"/>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166"/>
      <c r="HB38" s="166"/>
      <c r="HC38" s="166"/>
      <c r="HD38" s="166"/>
      <c r="HE38" s="166"/>
      <c r="HF38" s="166"/>
      <c r="HG38" s="166"/>
      <c r="HH38" s="166"/>
      <c r="HI38" s="166"/>
      <c r="HJ38" s="166"/>
      <c r="HK38" s="166"/>
      <c r="HL38" s="166"/>
      <c r="HM38" s="166"/>
      <c r="HN38" s="166"/>
      <c r="HO38" s="166"/>
      <c r="HP38" s="166"/>
      <c r="HQ38" s="166"/>
      <c r="HR38" s="166"/>
      <c r="HS38" s="166"/>
      <c r="HT38" s="166"/>
      <c r="HU38" s="166"/>
      <c r="HV38" s="166"/>
      <c r="HW38" s="166"/>
      <c r="HX38" s="166"/>
      <c r="HY38" s="166"/>
      <c r="HZ38" s="166"/>
      <c r="IA38" s="166"/>
      <c r="IB38" s="166"/>
      <c r="IC38" s="166"/>
      <c r="ID38" s="166"/>
      <c r="IE38" s="166"/>
      <c r="IF38" s="166"/>
      <c r="IG38" s="166"/>
      <c r="IH38" s="166"/>
      <c r="II38" s="166"/>
      <c r="IJ38" s="166"/>
      <c r="IK38" s="166"/>
      <c r="IL38" s="166"/>
      <c r="IM38" s="166"/>
      <c r="IN38" s="166"/>
      <c r="IO38" s="166"/>
      <c r="IP38" s="166"/>
      <c r="IQ38" s="166"/>
      <c r="IR38" s="166"/>
      <c r="IS38" s="166"/>
      <c r="IT38" s="166"/>
      <c r="IU38" s="166"/>
      <c r="IV38" s="166"/>
    </row>
    <row r="39" spans="1:256" s="220" customFormat="1" ht="30">
      <c r="A39" s="230"/>
      <c r="B39" s="230"/>
      <c r="C39" s="230"/>
      <c r="D39" s="230"/>
      <c r="E39" s="230"/>
      <c r="F39" s="230"/>
      <c r="G39" s="230"/>
      <c r="H39" s="230"/>
      <c r="I39" s="230"/>
      <c r="J39" s="232"/>
      <c r="K39" s="232"/>
      <c r="L39" s="230"/>
      <c r="M39" s="231"/>
      <c r="N39" s="233"/>
      <c r="O39" s="233"/>
      <c r="P39" s="234"/>
      <c r="Q39" s="234"/>
      <c r="R39" s="234"/>
      <c r="S39" s="234"/>
      <c r="T39" s="234"/>
      <c r="U39" s="234"/>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c r="IT39" s="166"/>
      <c r="IU39" s="166"/>
      <c r="IV39" s="166"/>
    </row>
    <row r="40" spans="1:256" s="220" customFormat="1" ht="30">
      <c r="A40" s="230"/>
      <c r="B40" s="230"/>
      <c r="C40" s="230"/>
      <c r="D40" s="230"/>
      <c r="E40" s="230"/>
      <c r="F40" s="230"/>
      <c r="G40" s="230"/>
      <c r="H40" s="230"/>
      <c r="I40" s="230"/>
      <c r="J40" s="232"/>
      <c r="K40" s="232"/>
      <c r="L40" s="230"/>
      <c r="M40" s="231"/>
      <c r="N40" s="233"/>
      <c r="O40" s="233"/>
      <c r="P40" s="234"/>
      <c r="Q40" s="234"/>
      <c r="R40" s="234"/>
      <c r="S40" s="234"/>
      <c r="T40" s="234"/>
      <c r="U40" s="234"/>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row>
    <row r="41" spans="1:256" s="220" customFormat="1" ht="30">
      <c r="A41" s="230"/>
      <c r="B41" s="230"/>
      <c r="C41" s="230"/>
      <c r="D41" s="230"/>
      <c r="E41" s="230"/>
      <c r="F41" s="230"/>
      <c r="G41" s="230"/>
      <c r="H41" s="230"/>
      <c r="I41" s="230"/>
      <c r="J41" s="232"/>
      <c r="K41" s="232"/>
      <c r="L41" s="230"/>
      <c r="M41" s="231"/>
      <c r="N41" s="233"/>
      <c r="O41" s="233"/>
      <c r="P41" s="234"/>
      <c r="Q41" s="234"/>
      <c r="R41" s="234"/>
      <c r="S41" s="234"/>
      <c r="T41" s="234"/>
      <c r="U41" s="234"/>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row>
    <row r="42" spans="1:256" s="220" customFormat="1" ht="30">
      <c r="A42" s="230"/>
      <c r="B42" s="230"/>
      <c r="C42" s="230"/>
      <c r="D42" s="230"/>
      <c r="E42" s="230"/>
      <c r="F42" s="230"/>
      <c r="G42" s="230"/>
      <c r="H42" s="230"/>
      <c r="I42" s="230"/>
      <c r="J42" s="232"/>
      <c r="K42" s="232"/>
      <c r="L42" s="230"/>
      <c r="M42" s="231"/>
      <c r="N42" s="233"/>
      <c r="O42" s="233"/>
      <c r="P42" s="234"/>
      <c r="Q42" s="234"/>
      <c r="R42" s="234"/>
      <c r="S42" s="234"/>
      <c r="T42" s="234"/>
      <c r="U42" s="234"/>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c r="FG42" s="166"/>
      <c r="FH42" s="166"/>
      <c r="FI42" s="166"/>
      <c r="FJ42" s="166"/>
      <c r="FK42" s="166"/>
      <c r="FL42" s="166"/>
      <c r="FM42" s="166"/>
      <c r="FN42" s="166"/>
      <c r="FO42" s="166"/>
      <c r="FP42" s="166"/>
      <c r="FQ42" s="166"/>
      <c r="FR42" s="166"/>
      <c r="FS42" s="166"/>
      <c r="FT42" s="166"/>
      <c r="FU42" s="166"/>
      <c r="FV42" s="166"/>
      <c r="FW42" s="166"/>
      <c r="FX42" s="166"/>
      <c r="FY42" s="166"/>
      <c r="FZ42" s="166"/>
      <c r="GA42" s="166"/>
      <c r="GB42" s="166"/>
      <c r="GC42" s="166"/>
      <c r="GD42" s="166"/>
      <c r="GE42" s="166"/>
      <c r="GF42" s="166"/>
      <c r="GG42" s="166"/>
      <c r="GH42" s="166"/>
      <c r="GI42" s="166"/>
      <c r="GJ42" s="166"/>
      <c r="GK42" s="166"/>
      <c r="GL42" s="166"/>
      <c r="GM42" s="166"/>
      <c r="GN42" s="166"/>
      <c r="GO42" s="166"/>
      <c r="GP42" s="166"/>
      <c r="GQ42" s="166"/>
      <c r="GR42" s="166"/>
      <c r="GS42" s="166"/>
      <c r="GT42" s="166"/>
      <c r="GU42" s="166"/>
      <c r="GV42" s="166"/>
      <c r="GW42" s="166"/>
      <c r="GX42" s="166"/>
      <c r="GY42" s="166"/>
      <c r="GZ42" s="166"/>
      <c r="HA42" s="166"/>
      <c r="HB42" s="166"/>
      <c r="HC42" s="166"/>
      <c r="HD42" s="166"/>
      <c r="HE42" s="166"/>
      <c r="HF42" s="166"/>
      <c r="HG42" s="166"/>
      <c r="HH42" s="166"/>
      <c r="HI42" s="166"/>
      <c r="HJ42" s="166"/>
      <c r="HK42" s="166"/>
      <c r="HL42" s="166"/>
      <c r="HM42" s="166"/>
      <c r="HN42" s="166"/>
      <c r="HO42" s="166"/>
      <c r="HP42" s="166"/>
      <c r="HQ42" s="166"/>
      <c r="HR42" s="166"/>
      <c r="HS42" s="166"/>
      <c r="HT42" s="166"/>
      <c r="HU42" s="166"/>
      <c r="HV42" s="166"/>
      <c r="HW42" s="166"/>
      <c r="HX42" s="166"/>
      <c r="HY42" s="166"/>
      <c r="HZ42" s="166"/>
      <c r="IA42" s="166"/>
      <c r="IB42" s="166"/>
      <c r="IC42" s="166"/>
      <c r="ID42" s="166"/>
      <c r="IE42" s="166"/>
      <c r="IF42" s="166"/>
      <c r="IG42" s="166"/>
      <c r="IH42" s="166"/>
      <c r="II42" s="166"/>
      <c r="IJ42" s="166"/>
      <c r="IK42" s="166"/>
      <c r="IL42" s="166"/>
      <c r="IM42" s="166"/>
      <c r="IN42" s="166"/>
      <c r="IO42" s="166"/>
      <c r="IP42" s="166"/>
      <c r="IQ42" s="166"/>
      <c r="IR42" s="166"/>
      <c r="IS42" s="166"/>
      <c r="IT42" s="166"/>
      <c r="IU42" s="166"/>
      <c r="IV42" s="166"/>
    </row>
    <row r="43" spans="1:256" s="220" customFormat="1" ht="30">
      <c r="A43" s="230"/>
      <c r="B43" s="230"/>
      <c r="C43" s="230"/>
      <c r="D43" s="230"/>
      <c r="E43" s="230"/>
      <c r="F43" s="230"/>
      <c r="G43" s="230"/>
      <c r="H43" s="230"/>
      <c r="I43" s="230"/>
      <c r="J43" s="232"/>
      <c r="K43" s="232"/>
      <c r="L43" s="230"/>
      <c r="M43" s="231"/>
      <c r="N43" s="233"/>
      <c r="O43" s="233"/>
      <c r="P43" s="234"/>
      <c r="Q43" s="234"/>
      <c r="R43" s="234"/>
      <c r="S43" s="234"/>
      <c r="T43" s="234"/>
      <c r="U43" s="234"/>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row>
    <row r="44" spans="1:256" s="220" customFormat="1" ht="30">
      <c r="A44" s="230"/>
      <c r="B44" s="230"/>
      <c r="C44" s="230"/>
      <c r="D44" s="230"/>
      <c r="E44" s="230"/>
      <c r="F44" s="230"/>
      <c r="G44" s="230"/>
      <c r="H44" s="230"/>
      <c r="I44" s="230"/>
      <c r="J44" s="232"/>
      <c r="K44" s="232"/>
      <c r="L44" s="230"/>
      <c r="M44" s="231"/>
      <c r="N44" s="233"/>
      <c r="O44" s="233"/>
      <c r="P44" s="234"/>
      <c r="Q44" s="234"/>
      <c r="R44" s="234"/>
      <c r="S44" s="234"/>
      <c r="T44" s="234"/>
      <c r="U44" s="234"/>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s="220" customFormat="1" ht="30">
      <c r="A45" s="230"/>
      <c r="B45" s="230"/>
      <c r="C45" s="230"/>
      <c r="D45" s="230"/>
      <c r="E45" s="230"/>
      <c r="F45" s="230"/>
      <c r="G45" s="230"/>
      <c r="H45" s="230"/>
      <c r="I45" s="230"/>
      <c r="J45" s="232"/>
      <c r="K45" s="232"/>
      <c r="L45" s="230"/>
      <c r="M45" s="231"/>
      <c r="N45" s="233"/>
      <c r="O45" s="233"/>
      <c r="P45" s="234"/>
      <c r="Q45" s="234"/>
      <c r="R45" s="234"/>
      <c r="S45" s="234"/>
      <c r="T45" s="234"/>
      <c r="U45" s="234"/>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s="220" customFormat="1" ht="30">
      <c r="A46" s="230"/>
      <c r="B46" s="230"/>
      <c r="C46" s="230"/>
      <c r="D46" s="230"/>
      <c r="E46" s="230"/>
      <c r="F46" s="230"/>
      <c r="G46" s="230"/>
      <c r="H46" s="230"/>
      <c r="I46" s="230"/>
      <c r="J46" s="232"/>
      <c r="K46" s="232"/>
      <c r="L46" s="230"/>
      <c r="M46" s="231"/>
      <c r="N46" s="233"/>
      <c r="O46" s="233"/>
      <c r="P46" s="234"/>
      <c r="Q46" s="234"/>
      <c r="R46" s="234"/>
      <c r="S46" s="234"/>
      <c r="T46" s="234"/>
      <c r="U46" s="234"/>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row>
    <row r="47" spans="1:256" s="220" customFormat="1" ht="30">
      <c r="A47" s="230"/>
      <c r="B47" s="230"/>
      <c r="C47" s="230"/>
      <c r="D47" s="230"/>
      <c r="E47" s="230"/>
      <c r="F47" s="230"/>
      <c r="G47" s="230"/>
      <c r="H47" s="230"/>
      <c r="I47" s="230"/>
      <c r="J47" s="232"/>
      <c r="K47" s="232"/>
      <c r="L47" s="230"/>
      <c r="M47" s="231"/>
      <c r="N47" s="233"/>
      <c r="O47" s="233"/>
      <c r="P47" s="234"/>
      <c r="Q47" s="234"/>
      <c r="R47" s="234"/>
      <c r="S47" s="234"/>
      <c r="T47" s="234"/>
      <c r="U47" s="234"/>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pans="1:256" s="220" customFormat="1" ht="30">
      <c r="A48" s="230"/>
      <c r="B48" s="230"/>
      <c r="C48" s="230"/>
      <c r="D48" s="230"/>
      <c r="E48" s="230"/>
      <c r="F48" s="230"/>
      <c r="G48" s="230"/>
      <c r="H48" s="230"/>
      <c r="I48" s="230"/>
      <c r="J48" s="232"/>
      <c r="K48" s="232"/>
      <c r="L48" s="230"/>
      <c r="M48" s="231"/>
      <c r="N48" s="233"/>
      <c r="O48" s="233"/>
      <c r="P48" s="234"/>
      <c r="Q48" s="234"/>
      <c r="R48" s="234"/>
      <c r="S48" s="234"/>
      <c r="T48" s="234"/>
      <c r="U48" s="234"/>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s="220" customFormat="1" ht="30">
      <c r="A49" s="230"/>
      <c r="B49" s="230"/>
      <c r="C49" s="230"/>
      <c r="D49" s="230"/>
      <c r="E49" s="230"/>
      <c r="F49" s="230"/>
      <c r="G49" s="230"/>
      <c r="H49" s="230"/>
      <c r="I49" s="230"/>
      <c r="J49" s="232"/>
      <c r="K49" s="232"/>
      <c r="L49" s="230"/>
      <c r="M49" s="231"/>
      <c r="N49" s="233"/>
      <c r="O49" s="233"/>
      <c r="P49" s="234"/>
      <c r="Q49" s="234"/>
      <c r="R49" s="234"/>
      <c r="S49" s="234"/>
      <c r="T49" s="234"/>
      <c r="U49" s="234"/>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s="220" customFormat="1" ht="30">
      <c r="A50" s="230"/>
      <c r="B50" s="230"/>
      <c r="C50" s="230"/>
      <c r="D50" s="230"/>
      <c r="E50" s="230"/>
      <c r="F50" s="230"/>
      <c r="G50" s="230"/>
      <c r="H50" s="230"/>
      <c r="I50" s="230"/>
      <c r="J50" s="232"/>
      <c r="K50" s="232"/>
      <c r="L50" s="230"/>
      <c r="M50" s="231"/>
      <c r="N50" s="233"/>
      <c r="O50" s="233"/>
      <c r="P50" s="234"/>
      <c r="Q50" s="234"/>
      <c r="R50" s="234"/>
      <c r="S50" s="234"/>
      <c r="T50" s="234"/>
      <c r="U50" s="234"/>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220" customFormat="1" ht="30">
      <c r="A51" s="230"/>
      <c r="B51" s="230"/>
      <c r="C51" s="230"/>
      <c r="D51" s="230"/>
      <c r="E51" s="230"/>
      <c r="F51" s="230"/>
      <c r="G51" s="230"/>
      <c r="H51" s="230"/>
      <c r="I51" s="230"/>
      <c r="J51" s="232"/>
      <c r="K51" s="232"/>
      <c r="L51" s="230"/>
      <c r="M51" s="231"/>
      <c r="N51" s="233"/>
      <c r="O51" s="233"/>
      <c r="P51" s="234"/>
      <c r="Q51" s="234"/>
      <c r="R51" s="234"/>
      <c r="S51" s="234"/>
      <c r="T51" s="234"/>
      <c r="U51" s="234"/>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166"/>
      <c r="HB51" s="166"/>
      <c r="HC51" s="166"/>
      <c r="HD51" s="166"/>
      <c r="HE51" s="166"/>
      <c r="HF51" s="166"/>
      <c r="HG51" s="166"/>
      <c r="HH51" s="166"/>
      <c r="HI51" s="166"/>
      <c r="HJ51" s="166"/>
      <c r="HK51" s="166"/>
      <c r="HL51" s="166"/>
      <c r="HM51" s="166"/>
      <c r="HN51" s="166"/>
      <c r="HO51" s="166"/>
      <c r="HP51" s="166"/>
      <c r="HQ51" s="166"/>
      <c r="HR51" s="166"/>
      <c r="HS51" s="166"/>
      <c r="HT51" s="166"/>
      <c r="HU51" s="166"/>
      <c r="HV51" s="166"/>
      <c r="HW51" s="166"/>
      <c r="HX51" s="166"/>
      <c r="HY51" s="166"/>
      <c r="HZ51" s="166"/>
      <c r="IA51" s="166"/>
      <c r="IB51" s="166"/>
      <c r="IC51" s="166"/>
      <c r="ID51" s="166"/>
      <c r="IE51" s="166"/>
      <c r="IF51" s="166"/>
      <c r="IG51" s="166"/>
      <c r="IH51" s="166"/>
      <c r="II51" s="166"/>
      <c r="IJ51" s="166"/>
      <c r="IK51" s="166"/>
      <c r="IL51" s="166"/>
      <c r="IM51" s="166"/>
      <c r="IN51" s="166"/>
      <c r="IO51" s="166"/>
      <c r="IP51" s="166"/>
      <c r="IQ51" s="166"/>
      <c r="IR51" s="166"/>
      <c r="IS51" s="166"/>
      <c r="IT51" s="166"/>
      <c r="IU51" s="166"/>
      <c r="IV51" s="166"/>
    </row>
    <row r="52" spans="1:256" s="220" customFormat="1" ht="30">
      <c r="A52" s="230"/>
      <c r="B52" s="230"/>
      <c r="C52" s="230"/>
      <c r="D52" s="230"/>
      <c r="E52" s="230"/>
      <c r="F52" s="230"/>
      <c r="G52" s="230"/>
      <c r="H52" s="230"/>
      <c r="I52" s="230"/>
      <c r="J52" s="232"/>
      <c r="K52" s="232"/>
      <c r="L52" s="230"/>
      <c r="M52" s="231"/>
      <c r="N52" s="233"/>
      <c r="O52" s="233"/>
      <c r="P52" s="234"/>
      <c r="Q52" s="234"/>
      <c r="R52" s="234"/>
      <c r="S52" s="234"/>
      <c r="T52" s="234"/>
      <c r="U52" s="234"/>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166"/>
      <c r="EJ52" s="166"/>
      <c r="EK52" s="166"/>
      <c r="EL52" s="166"/>
      <c r="EM52" s="166"/>
      <c r="EN52" s="166"/>
      <c r="EO52" s="166"/>
      <c r="EP52" s="166"/>
      <c r="EQ52" s="166"/>
      <c r="ER52" s="166"/>
      <c r="ES52" s="166"/>
      <c r="ET52" s="166"/>
      <c r="EU52" s="166"/>
      <c r="EV52" s="166"/>
      <c r="EW52" s="166"/>
      <c r="EX52" s="166"/>
      <c r="EY52" s="166"/>
      <c r="EZ52" s="166"/>
      <c r="FA52" s="166"/>
      <c r="FB52" s="166"/>
      <c r="FC52" s="166"/>
      <c r="FD52" s="166"/>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166"/>
      <c r="HB52" s="166"/>
      <c r="HC52" s="166"/>
      <c r="HD52" s="166"/>
      <c r="HE52" s="166"/>
      <c r="HF52" s="166"/>
      <c r="HG52" s="166"/>
      <c r="HH52" s="166"/>
      <c r="HI52" s="166"/>
      <c r="HJ52" s="166"/>
      <c r="HK52" s="166"/>
      <c r="HL52" s="166"/>
      <c r="HM52" s="166"/>
      <c r="HN52" s="166"/>
      <c r="HO52" s="166"/>
      <c r="HP52" s="166"/>
      <c r="HQ52" s="166"/>
      <c r="HR52" s="166"/>
      <c r="HS52" s="166"/>
      <c r="HT52" s="166"/>
      <c r="HU52" s="166"/>
      <c r="HV52" s="166"/>
      <c r="HW52" s="166"/>
      <c r="HX52" s="166"/>
      <c r="HY52" s="166"/>
      <c r="HZ52" s="166"/>
      <c r="IA52" s="166"/>
      <c r="IB52" s="166"/>
      <c r="IC52" s="166"/>
      <c r="ID52" s="166"/>
      <c r="IE52" s="166"/>
      <c r="IF52" s="166"/>
      <c r="IG52" s="166"/>
      <c r="IH52" s="166"/>
      <c r="II52" s="166"/>
      <c r="IJ52" s="166"/>
      <c r="IK52" s="166"/>
      <c r="IL52" s="166"/>
      <c r="IM52" s="166"/>
      <c r="IN52" s="166"/>
      <c r="IO52" s="166"/>
      <c r="IP52" s="166"/>
      <c r="IQ52" s="166"/>
      <c r="IR52" s="166"/>
      <c r="IS52" s="166"/>
      <c r="IT52" s="166"/>
      <c r="IU52" s="166"/>
      <c r="IV52" s="166"/>
    </row>
    <row r="53" spans="1:256" s="220" customFormat="1" ht="30">
      <c r="A53" s="230"/>
      <c r="B53" s="230"/>
      <c r="C53" s="230"/>
      <c r="D53" s="230"/>
      <c r="E53" s="230"/>
      <c r="F53" s="230"/>
      <c r="G53" s="230"/>
      <c r="H53" s="230"/>
      <c r="I53" s="230"/>
      <c r="J53" s="232"/>
      <c r="K53" s="232"/>
      <c r="L53" s="230"/>
      <c r="M53" s="231"/>
      <c r="N53" s="233"/>
      <c r="O53" s="233"/>
      <c r="P53" s="234"/>
      <c r="Q53" s="234"/>
      <c r="R53" s="234"/>
      <c r="S53" s="234"/>
      <c r="T53" s="234"/>
      <c r="U53" s="234"/>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c r="IG53" s="166"/>
      <c r="IH53" s="166"/>
      <c r="II53" s="166"/>
      <c r="IJ53" s="166"/>
      <c r="IK53" s="166"/>
      <c r="IL53" s="166"/>
      <c r="IM53" s="166"/>
      <c r="IN53" s="166"/>
      <c r="IO53" s="166"/>
      <c r="IP53" s="166"/>
      <c r="IQ53" s="166"/>
      <c r="IR53" s="166"/>
      <c r="IS53" s="166"/>
      <c r="IT53" s="166"/>
      <c r="IU53" s="166"/>
      <c r="IV53" s="166"/>
    </row>
    <row r="54" spans="1:256" s="220" customFormat="1" ht="30">
      <c r="A54" s="230"/>
      <c r="B54" s="230"/>
      <c r="C54" s="230"/>
      <c r="D54" s="230"/>
      <c r="E54" s="230"/>
      <c r="F54" s="230"/>
      <c r="G54" s="230"/>
      <c r="H54" s="230"/>
      <c r="I54" s="230"/>
      <c r="J54" s="232"/>
      <c r="K54" s="232"/>
      <c r="L54" s="230"/>
      <c r="M54" s="231"/>
      <c r="N54" s="233"/>
      <c r="O54" s="233"/>
      <c r="P54" s="234"/>
      <c r="Q54" s="234"/>
      <c r="R54" s="234"/>
      <c r="S54" s="234"/>
      <c r="T54" s="234"/>
      <c r="U54" s="234"/>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6"/>
      <c r="EJ54" s="166"/>
      <c r="EK54" s="166"/>
      <c r="EL54" s="166"/>
      <c r="EM54" s="166"/>
      <c r="EN54" s="166"/>
      <c r="EO54" s="166"/>
      <c r="EP54" s="166"/>
      <c r="EQ54" s="166"/>
      <c r="ER54" s="166"/>
      <c r="ES54" s="166"/>
      <c r="ET54" s="166"/>
      <c r="EU54" s="166"/>
      <c r="EV54" s="166"/>
      <c r="EW54" s="166"/>
      <c r="EX54" s="166"/>
      <c r="EY54" s="166"/>
      <c r="EZ54" s="166"/>
      <c r="FA54" s="166"/>
      <c r="FB54" s="166"/>
      <c r="FC54" s="166"/>
      <c r="FD54" s="166"/>
      <c r="FE54" s="166"/>
      <c r="FF54" s="166"/>
      <c r="FG54" s="166"/>
      <c r="FH54" s="166"/>
      <c r="FI54" s="166"/>
      <c r="FJ54" s="166"/>
      <c r="FK54" s="166"/>
      <c r="FL54" s="166"/>
      <c r="FM54" s="166"/>
      <c r="FN54" s="166"/>
      <c r="FO54" s="166"/>
      <c r="FP54" s="166"/>
      <c r="FQ54" s="166"/>
      <c r="FR54" s="166"/>
      <c r="FS54" s="166"/>
      <c r="FT54" s="166"/>
      <c r="FU54" s="166"/>
      <c r="FV54" s="166"/>
      <c r="FW54" s="166"/>
      <c r="FX54" s="166"/>
      <c r="FY54" s="166"/>
      <c r="FZ54" s="166"/>
      <c r="GA54" s="166"/>
      <c r="GB54" s="166"/>
      <c r="GC54" s="166"/>
      <c r="GD54" s="166"/>
      <c r="GE54" s="166"/>
      <c r="GF54" s="166"/>
      <c r="GG54" s="166"/>
      <c r="GH54" s="166"/>
      <c r="GI54" s="166"/>
      <c r="GJ54" s="166"/>
      <c r="GK54" s="166"/>
      <c r="GL54" s="166"/>
      <c r="GM54" s="166"/>
      <c r="GN54" s="166"/>
      <c r="GO54" s="166"/>
      <c r="GP54" s="166"/>
      <c r="GQ54" s="166"/>
      <c r="GR54" s="166"/>
      <c r="GS54" s="166"/>
      <c r="GT54" s="166"/>
      <c r="GU54" s="166"/>
      <c r="GV54" s="166"/>
      <c r="GW54" s="166"/>
      <c r="GX54" s="166"/>
      <c r="GY54" s="166"/>
      <c r="GZ54" s="166"/>
      <c r="HA54" s="166"/>
      <c r="HB54" s="166"/>
      <c r="HC54" s="166"/>
      <c r="HD54" s="166"/>
      <c r="HE54" s="166"/>
      <c r="HF54" s="166"/>
      <c r="HG54" s="166"/>
      <c r="HH54" s="166"/>
      <c r="HI54" s="166"/>
      <c r="HJ54" s="166"/>
      <c r="HK54" s="166"/>
      <c r="HL54" s="166"/>
      <c r="HM54" s="166"/>
      <c r="HN54" s="166"/>
      <c r="HO54" s="166"/>
      <c r="HP54" s="166"/>
      <c r="HQ54" s="166"/>
      <c r="HR54" s="166"/>
      <c r="HS54" s="166"/>
      <c r="HT54" s="166"/>
      <c r="HU54" s="166"/>
      <c r="HV54" s="166"/>
      <c r="HW54" s="166"/>
      <c r="HX54" s="166"/>
      <c r="HY54" s="166"/>
      <c r="HZ54" s="166"/>
      <c r="IA54" s="166"/>
      <c r="IB54" s="166"/>
      <c r="IC54" s="166"/>
      <c r="ID54" s="166"/>
      <c r="IE54" s="166"/>
      <c r="IF54" s="166"/>
      <c r="IG54" s="166"/>
      <c r="IH54" s="166"/>
      <c r="II54" s="166"/>
      <c r="IJ54" s="166"/>
      <c r="IK54" s="166"/>
      <c r="IL54" s="166"/>
      <c r="IM54" s="166"/>
      <c r="IN54" s="166"/>
      <c r="IO54" s="166"/>
      <c r="IP54" s="166"/>
      <c r="IQ54" s="166"/>
      <c r="IR54" s="166"/>
      <c r="IS54" s="166"/>
      <c r="IT54" s="166"/>
      <c r="IU54" s="166"/>
      <c r="IV54" s="166"/>
    </row>
    <row r="55" spans="1:256" s="220" customFormat="1" ht="30">
      <c r="A55" s="230"/>
      <c r="B55" s="230"/>
      <c r="C55" s="230"/>
      <c r="D55" s="230"/>
      <c r="E55" s="230"/>
      <c r="F55" s="230"/>
      <c r="G55" s="230"/>
      <c r="H55" s="230"/>
      <c r="I55" s="230"/>
      <c r="J55" s="232"/>
      <c r="K55" s="232"/>
      <c r="L55" s="230"/>
      <c r="M55" s="231"/>
      <c r="N55" s="233"/>
      <c r="O55" s="233"/>
      <c r="P55" s="234"/>
      <c r="Q55" s="234"/>
      <c r="R55" s="234"/>
      <c r="S55" s="234"/>
      <c r="T55" s="234"/>
      <c r="U55" s="234"/>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166"/>
      <c r="EJ55" s="166"/>
      <c r="EK55" s="166"/>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c r="GT55" s="166"/>
      <c r="GU55" s="166"/>
      <c r="GV55" s="166"/>
      <c r="GW55" s="166"/>
      <c r="GX55" s="166"/>
      <c r="GY55" s="166"/>
      <c r="GZ55" s="166"/>
      <c r="HA55" s="166"/>
      <c r="HB55" s="166"/>
      <c r="HC55" s="166"/>
      <c r="HD55" s="166"/>
      <c r="HE55" s="166"/>
      <c r="HF55" s="166"/>
      <c r="HG55" s="166"/>
      <c r="HH55" s="166"/>
      <c r="HI55" s="166"/>
      <c r="HJ55" s="166"/>
      <c r="HK55" s="166"/>
      <c r="HL55" s="166"/>
      <c r="HM55" s="166"/>
      <c r="HN55" s="166"/>
      <c r="HO55" s="166"/>
      <c r="HP55" s="166"/>
      <c r="HQ55" s="166"/>
      <c r="HR55" s="166"/>
      <c r="HS55" s="166"/>
      <c r="HT55" s="166"/>
      <c r="HU55" s="166"/>
      <c r="HV55" s="166"/>
      <c r="HW55" s="166"/>
      <c r="HX55" s="166"/>
      <c r="HY55" s="166"/>
      <c r="HZ55" s="166"/>
      <c r="IA55" s="166"/>
      <c r="IB55" s="166"/>
      <c r="IC55" s="166"/>
      <c r="ID55" s="166"/>
      <c r="IE55" s="166"/>
      <c r="IF55" s="166"/>
      <c r="IG55" s="166"/>
      <c r="IH55" s="166"/>
      <c r="II55" s="166"/>
      <c r="IJ55" s="166"/>
      <c r="IK55" s="166"/>
      <c r="IL55" s="166"/>
      <c r="IM55" s="166"/>
      <c r="IN55" s="166"/>
      <c r="IO55" s="166"/>
      <c r="IP55" s="166"/>
      <c r="IQ55" s="166"/>
      <c r="IR55" s="166"/>
      <c r="IS55" s="166"/>
      <c r="IT55" s="166"/>
      <c r="IU55" s="166"/>
      <c r="IV55" s="166"/>
    </row>
    <row r="56" spans="1:256" s="220" customFormat="1" ht="30">
      <c r="A56" s="230"/>
      <c r="B56" s="230"/>
      <c r="C56" s="230"/>
      <c r="D56" s="230"/>
      <c r="E56" s="230"/>
      <c r="F56" s="230"/>
      <c r="G56" s="230"/>
      <c r="H56" s="230"/>
      <c r="I56" s="230"/>
      <c r="J56" s="232"/>
      <c r="K56" s="232"/>
      <c r="L56" s="230"/>
      <c r="M56" s="231"/>
      <c r="N56" s="233"/>
      <c r="O56" s="233"/>
      <c r="P56" s="234"/>
      <c r="Q56" s="234"/>
      <c r="R56" s="234"/>
      <c r="S56" s="234"/>
      <c r="T56" s="234"/>
      <c r="U56" s="234"/>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166"/>
      <c r="EJ56" s="166"/>
      <c r="EK56" s="166"/>
      <c r="EL56" s="166"/>
      <c r="EM56" s="166"/>
      <c r="EN56" s="166"/>
      <c r="EO56" s="166"/>
      <c r="EP56" s="166"/>
      <c r="EQ56" s="166"/>
      <c r="ER56" s="166"/>
      <c r="ES56" s="166"/>
      <c r="ET56" s="166"/>
      <c r="EU56" s="166"/>
      <c r="EV56" s="166"/>
      <c r="EW56" s="166"/>
      <c r="EX56" s="166"/>
      <c r="EY56" s="166"/>
      <c r="EZ56" s="166"/>
      <c r="FA56" s="166"/>
      <c r="FB56" s="166"/>
      <c r="FC56" s="166"/>
      <c r="FD56" s="166"/>
      <c r="FE56" s="166"/>
      <c r="FF56" s="166"/>
      <c r="FG56" s="166"/>
      <c r="FH56" s="166"/>
      <c r="FI56" s="166"/>
      <c r="FJ56" s="166"/>
      <c r="FK56" s="166"/>
      <c r="FL56" s="166"/>
      <c r="FM56" s="166"/>
      <c r="FN56" s="166"/>
      <c r="FO56" s="166"/>
      <c r="FP56" s="166"/>
      <c r="FQ56" s="166"/>
      <c r="FR56" s="166"/>
      <c r="FS56" s="166"/>
      <c r="FT56" s="166"/>
      <c r="FU56" s="166"/>
      <c r="FV56" s="166"/>
      <c r="FW56" s="166"/>
      <c r="FX56" s="166"/>
      <c r="FY56" s="166"/>
      <c r="FZ56" s="166"/>
      <c r="GA56" s="166"/>
      <c r="GB56" s="166"/>
      <c r="GC56" s="166"/>
      <c r="GD56" s="166"/>
      <c r="GE56" s="166"/>
      <c r="GF56" s="166"/>
      <c r="GG56" s="166"/>
      <c r="GH56" s="166"/>
      <c r="GI56" s="166"/>
      <c r="GJ56" s="166"/>
      <c r="GK56" s="166"/>
      <c r="GL56" s="166"/>
      <c r="GM56" s="166"/>
      <c r="GN56" s="166"/>
      <c r="GO56" s="166"/>
      <c r="GP56" s="166"/>
      <c r="GQ56" s="166"/>
      <c r="GR56" s="166"/>
      <c r="GS56" s="166"/>
      <c r="GT56" s="166"/>
      <c r="GU56" s="166"/>
      <c r="GV56" s="166"/>
      <c r="GW56" s="166"/>
      <c r="GX56" s="166"/>
      <c r="GY56" s="166"/>
      <c r="GZ56" s="166"/>
      <c r="HA56" s="166"/>
      <c r="HB56" s="166"/>
      <c r="HC56" s="166"/>
      <c r="HD56" s="166"/>
      <c r="HE56" s="166"/>
      <c r="HF56" s="166"/>
      <c r="HG56" s="166"/>
      <c r="HH56" s="166"/>
      <c r="HI56" s="166"/>
      <c r="HJ56" s="166"/>
      <c r="HK56" s="166"/>
      <c r="HL56" s="166"/>
      <c r="HM56" s="166"/>
      <c r="HN56" s="166"/>
      <c r="HO56" s="166"/>
      <c r="HP56" s="166"/>
      <c r="HQ56" s="166"/>
      <c r="HR56" s="166"/>
      <c r="HS56" s="166"/>
      <c r="HT56" s="166"/>
      <c r="HU56" s="166"/>
      <c r="HV56" s="166"/>
      <c r="HW56" s="166"/>
      <c r="HX56" s="166"/>
      <c r="HY56" s="166"/>
      <c r="HZ56" s="166"/>
      <c r="IA56" s="166"/>
      <c r="IB56" s="166"/>
      <c r="IC56" s="166"/>
      <c r="ID56" s="166"/>
      <c r="IE56" s="166"/>
      <c r="IF56" s="166"/>
      <c r="IG56" s="166"/>
      <c r="IH56" s="166"/>
      <c r="II56" s="166"/>
      <c r="IJ56" s="166"/>
      <c r="IK56" s="166"/>
      <c r="IL56" s="166"/>
      <c r="IM56" s="166"/>
      <c r="IN56" s="166"/>
      <c r="IO56" s="166"/>
      <c r="IP56" s="166"/>
      <c r="IQ56" s="166"/>
      <c r="IR56" s="166"/>
      <c r="IS56" s="166"/>
      <c r="IT56" s="166"/>
      <c r="IU56" s="166"/>
      <c r="IV56" s="166"/>
    </row>
    <row r="57" spans="1:256" s="220" customFormat="1" ht="30">
      <c r="A57" s="230"/>
      <c r="B57" s="230"/>
      <c r="C57" s="230"/>
      <c r="D57" s="230"/>
      <c r="E57" s="230"/>
      <c r="F57" s="230"/>
      <c r="G57" s="230"/>
      <c r="H57" s="230"/>
      <c r="I57" s="230"/>
      <c r="J57" s="232"/>
      <c r="K57" s="232"/>
      <c r="L57" s="230"/>
      <c r="M57" s="231"/>
      <c r="N57" s="233"/>
      <c r="O57" s="233"/>
      <c r="P57" s="234"/>
      <c r="Q57" s="234"/>
      <c r="R57" s="234"/>
      <c r="S57" s="234"/>
      <c r="T57" s="234"/>
      <c r="U57" s="234"/>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166"/>
      <c r="FM57" s="166"/>
      <c r="FN57" s="166"/>
      <c r="FO57" s="166"/>
      <c r="FP57" s="166"/>
      <c r="FQ57" s="166"/>
      <c r="FR57" s="166"/>
      <c r="FS57" s="166"/>
      <c r="FT57" s="166"/>
      <c r="FU57" s="166"/>
      <c r="FV57" s="166"/>
      <c r="FW57" s="166"/>
      <c r="FX57" s="166"/>
      <c r="FY57" s="166"/>
      <c r="FZ57" s="166"/>
      <c r="GA57" s="166"/>
      <c r="GB57" s="166"/>
      <c r="GC57" s="166"/>
      <c r="GD57" s="166"/>
      <c r="GE57" s="166"/>
      <c r="GF57" s="166"/>
      <c r="GG57" s="166"/>
      <c r="GH57" s="166"/>
      <c r="GI57" s="166"/>
      <c r="GJ57" s="166"/>
      <c r="GK57" s="166"/>
      <c r="GL57" s="166"/>
      <c r="GM57" s="166"/>
      <c r="GN57" s="166"/>
      <c r="GO57" s="166"/>
      <c r="GP57" s="166"/>
      <c r="GQ57" s="166"/>
      <c r="GR57" s="166"/>
      <c r="GS57" s="166"/>
      <c r="GT57" s="166"/>
      <c r="GU57" s="166"/>
      <c r="GV57" s="166"/>
      <c r="GW57" s="166"/>
      <c r="GX57" s="166"/>
      <c r="GY57" s="166"/>
      <c r="GZ57" s="166"/>
      <c r="HA57" s="166"/>
      <c r="HB57" s="166"/>
      <c r="HC57" s="166"/>
      <c r="HD57" s="166"/>
      <c r="HE57" s="166"/>
      <c r="HF57" s="166"/>
      <c r="HG57" s="166"/>
      <c r="HH57" s="166"/>
      <c r="HI57" s="166"/>
      <c r="HJ57" s="166"/>
      <c r="HK57" s="166"/>
      <c r="HL57" s="166"/>
      <c r="HM57" s="166"/>
      <c r="HN57" s="166"/>
      <c r="HO57" s="166"/>
      <c r="HP57" s="166"/>
      <c r="HQ57" s="166"/>
      <c r="HR57" s="166"/>
      <c r="HS57" s="166"/>
      <c r="HT57" s="166"/>
      <c r="HU57" s="166"/>
      <c r="HV57" s="166"/>
      <c r="HW57" s="166"/>
      <c r="HX57" s="166"/>
      <c r="HY57" s="166"/>
      <c r="HZ57" s="166"/>
      <c r="IA57" s="166"/>
      <c r="IB57" s="166"/>
      <c r="IC57" s="166"/>
      <c r="ID57" s="166"/>
      <c r="IE57" s="166"/>
      <c r="IF57" s="166"/>
      <c r="IG57" s="166"/>
      <c r="IH57" s="166"/>
      <c r="II57" s="166"/>
      <c r="IJ57" s="166"/>
      <c r="IK57" s="166"/>
      <c r="IL57" s="166"/>
      <c r="IM57" s="166"/>
      <c r="IN57" s="166"/>
      <c r="IO57" s="166"/>
      <c r="IP57" s="166"/>
      <c r="IQ57" s="166"/>
      <c r="IR57" s="166"/>
      <c r="IS57" s="166"/>
      <c r="IT57" s="166"/>
      <c r="IU57" s="166"/>
      <c r="IV57" s="166"/>
    </row>
    <row r="58" spans="1:256" s="220" customFormat="1" ht="30">
      <c r="A58" s="230"/>
      <c r="B58" s="230"/>
      <c r="C58" s="230"/>
      <c r="D58" s="230"/>
      <c r="E58" s="230"/>
      <c r="F58" s="230"/>
      <c r="G58" s="230"/>
      <c r="H58" s="230"/>
      <c r="I58" s="230"/>
      <c r="J58" s="232"/>
      <c r="K58" s="232"/>
      <c r="L58" s="230"/>
      <c r="M58" s="231"/>
      <c r="N58" s="233"/>
      <c r="O58" s="233"/>
      <c r="P58" s="234"/>
      <c r="Q58" s="234"/>
      <c r="R58" s="234"/>
      <c r="S58" s="234"/>
      <c r="T58" s="234"/>
      <c r="U58" s="234"/>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c r="FP58" s="166"/>
      <c r="FQ58" s="166"/>
      <c r="FR58" s="166"/>
      <c r="FS58" s="166"/>
      <c r="FT58" s="166"/>
      <c r="FU58" s="166"/>
      <c r="FV58" s="166"/>
      <c r="FW58" s="166"/>
      <c r="FX58" s="166"/>
      <c r="FY58" s="166"/>
      <c r="FZ58" s="166"/>
      <c r="GA58" s="166"/>
      <c r="GB58" s="166"/>
      <c r="GC58" s="166"/>
      <c r="GD58" s="166"/>
      <c r="GE58" s="166"/>
      <c r="GF58" s="166"/>
      <c r="GG58" s="166"/>
      <c r="GH58" s="166"/>
      <c r="GI58" s="166"/>
      <c r="GJ58" s="166"/>
      <c r="GK58" s="166"/>
      <c r="GL58" s="166"/>
      <c r="GM58" s="166"/>
      <c r="GN58" s="166"/>
      <c r="GO58" s="166"/>
      <c r="GP58" s="166"/>
      <c r="GQ58" s="166"/>
      <c r="GR58" s="166"/>
      <c r="GS58" s="166"/>
      <c r="GT58" s="166"/>
      <c r="GU58" s="166"/>
      <c r="GV58" s="166"/>
      <c r="GW58" s="166"/>
      <c r="GX58" s="166"/>
      <c r="GY58" s="166"/>
      <c r="GZ58" s="166"/>
      <c r="HA58" s="166"/>
      <c r="HB58" s="166"/>
      <c r="HC58" s="166"/>
      <c r="HD58" s="166"/>
      <c r="HE58" s="166"/>
      <c r="HF58" s="166"/>
      <c r="HG58" s="166"/>
      <c r="HH58" s="166"/>
      <c r="HI58" s="166"/>
      <c r="HJ58" s="166"/>
      <c r="HK58" s="166"/>
      <c r="HL58" s="166"/>
      <c r="HM58" s="166"/>
      <c r="HN58" s="166"/>
      <c r="HO58" s="166"/>
      <c r="HP58" s="166"/>
      <c r="HQ58" s="166"/>
      <c r="HR58" s="166"/>
      <c r="HS58" s="166"/>
      <c r="HT58" s="166"/>
      <c r="HU58" s="166"/>
      <c r="HV58" s="166"/>
      <c r="HW58" s="166"/>
      <c r="HX58" s="166"/>
      <c r="HY58" s="166"/>
      <c r="HZ58" s="166"/>
      <c r="IA58" s="166"/>
      <c r="IB58" s="166"/>
      <c r="IC58" s="166"/>
      <c r="ID58" s="166"/>
      <c r="IE58" s="166"/>
      <c r="IF58" s="166"/>
      <c r="IG58" s="166"/>
      <c r="IH58" s="166"/>
      <c r="II58" s="166"/>
      <c r="IJ58" s="166"/>
      <c r="IK58" s="166"/>
      <c r="IL58" s="166"/>
      <c r="IM58" s="166"/>
      <c r="IN58" s="166"/>
      <c r="IO58" s="166"/>
      <c r="IP58" s="166"/>
      <c r="IQ58" s="166"/>
      <c r="IR58" s="166"/>
      <c r="IS58" s="166"/>
      <c r="IT58" s="166"/>
      <c r="IU58" s="166"/>
      <c r="IV58" s="166"/>
    </row>
    <row r="59" spans="1:256" s="220" customFormat="1" ht="30">
      <c r="A59" s="230"/>
      <c r="B59" s="230"/>
      <c r="C59" s="230"/>
      <c r="D59" s="230"/>
      <c r="E59" s="230"/>
      <c r="F59" s="230"/>
      <c r="G59" s="230"/>
      <c r="H59" s="230"/>
      <c r="I59" s="230"/>
      <c r="J59" s="232"/>
      <c r="K59" s="232"/>
      <c r="L59" s="230"/>
      <c r="M59" s="231"/>
      <c r="N59" s="233"/>
      <c r="O59" s="233"/>
      <c r="P59" s="234"/>
      <c r="Q59" s="234"/>
      <c r="R59" s="234"/>
      <c r="S59" s="234"/>
      <c r="T59" s="234"/>
      <c r="U59" s="234"/>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166"/>
      <c r="HB59" s="166"/>
      <c r="HC59" s="166"/>
      <c r="HD59" s="166"/>
      <c r="HE59" s="166"/>
      <c r="HF59" s="166"/>
      <c r="HG59" s="166"/>
      <c r="HH59" s="166"/>
      <c r="HI59" s="166"/>
      <c r="HJ59" s="166"/>
      <c r="HK59" s="166"/>
      <c r="HL59" s="166"/>
      <c r="HM59" s="166"/>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V59" s="166"/>
    </row>
    <row r="60" spans="1:256" s="220" customFormat="1" ht="30">
      <c r="A60" s="230"/>
      <c r="B60" s="230"/>
      <c r="C60" s="230"/>
      <c r="D60" s="230"/>
      <c r="E60" s="230"/>
      <c r="F60" s="230"/>
      <c r="G60" s="230"/>
      <c r="H60" s="230"/>
      <c r="I60" s="230"/>
      <c r="J60" s="232"/>
      <c r="K60" s="232"/>
      <c r="L60" s="230"/>
      <c r="M60" s="231"/>
      <c r="N60" s="233"/>
      <c r="O60" s="233"/>
      <c r="P60" s="234"/>
      <c r="Q60" s="234"/>
      <c r="R60" s="234"/>
      <c r="S60" s="234"/>
      <c r="T60" s="234"/>
      <c r="U60" s="234"/>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c r="IV60" s="166"/>
    </row>
    <row r="61" spans="1:256" s="220" customFormat="1" ht="30">
      <c r="A61" s="230"/>
      <c r="B61" s="230"/>
      <c r="C61" s="230"/>
      <c r="D61" s="230"/>
      <c r="E61" s="230"/>
      <c r="F61" s="230"/>
      <c r="G61" s="230"/>
      <c r="H61" s="230"/>
      <c r="I61" s="230"/>
      <c r="J61" s="232"/>
      <c r="K61" s="232"/>
      <c r="L61" s="230"/>
      <c r="M61" s="231"/>
      <c r="N61" s="233"/>
      <c r="O61" s="233"/>
      <c r="P61" s="234"/>
      <c r="Q61" s="234"/>
      <c r="R61" s="234"/>
      <c r="S61" s="234"/>
      <c r="T61" s="234"/>
      <c r="U61" s="234"/>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row>
    <row r="62" spans="1:256" s="220" customFormat="1" ht="30">
      <c r="A62" s="230"/>
      <c r="B62" s="230"/>
      <c r="C62" s="230"/>
      <c r="D62" s="230"/>
      <c r="E62" s="230"/>
      <c r="F62" s="230"/>
      <c r="G62" s="230"/>
      <c r="H62" s="230"/>
      <c r="I62" s="230"/>
      <c r="J62" s="232"/>
      <c r="K62" s="232"/>
      <c r="L62" s="230"/>
      <c r="M62" s="231"/>
      <c r="N62" s="233"/>
      <c r="O62" s="233"/>
      <c r="P62" s="234"/>
      <c r="Q62" s="234"/>
      <c r="R62" s="234"/>
      <c r="S62" s="234"/>
      <c r="T62" s="234"/>
      <c r="U62" s="234"/>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166"/>
      <c r="EL62" s="166"/>
      <c r="EM62" s="16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row>
    <row r="63" spans="1:256" s="220" customFormat="1" ht="30">
      <c r="A63" s="230"/>
      <c r="B63" s="230"/>
      <c r="C63" s="230"/>
      <c r="D63" s="230"/>
      <c r="E63" s="230"/>
      <c r="F63" s="230"/>
      <c r="G63" s="230"/>
      <c r="H63" s="230"/>
      <c r="I63" s="230"/>
      <c r="J63" s="232"/>
      <c r="K63" s="232"/>
      <c r="L63" s="230"/>
      <c r="M63" s="231"/>
      <c r="N63" s="233"/>
      <c r="O63" s="233"/>
      <c r="P63" s="234"/>
      <c r="Q63" s="234"/>
      <c r="R63" s="234"/>
      <c r="S63" s="234"/>
      <c r="T63" s="234"/>
      <c r="U63" s="234"/>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c r="DX63" s="166"/>
      <c r="DY63" s="166"/>
      <c r="DZ63" s="166"/>
      <c r="EA63" s="166"/>
      <c r="EB63" s="166"/>
      <c r="EC63" s="166"/>
      <c r="ED63" s="166"/>
      <c r="EE63" s="166"/>
      <c r="EF63" s="166"/>
      <c r="EG63" s="166"/>
      <c r="EH63" s="166"/>
      <c r="EI63" s="166"/>
      <c r="EJ63" s="166"/>
      <c r="EK63" s="166"/>
      <c r="EL63" s="166"/>
      <c r="EM63" s="166"/>
      <c r="EN63" s="166"/>
      <c r="EO63" s="166"/>
      <c r="EP63" s="166"/>
      <c r="EQ63" s="166"/>
      <c r="ER63" s="166"/>
      <c r="ES63" s="166"/>
      <c r="ET63" s="166"/>
      <c r="EU63" s="166"/>
      <c r="EV63" s="166"/>
      <c r="EW63" s="166"/>
      <c r="EX63" s="166"/>
      <c r="EY63" s="166"/>
      <c r="EZ63" s="166"/>
      <c r="FA63" s="166"/>
      <c r="FB63" s="166"/>
      <c r="FC63" s="166"/>
      <c r="FD63" s="166"/>
      <c r="FE63" s="166"/>
      <c r="FF63" s="166"/>
      <c r="FG63" s="166"/>
      <c r="FH63" s="166"/>
      <c r="FI63" s="166"/>
      <c r="FJ63" s="166"/>
      <c r="FK63" s="166"/>
      <c r="FL63" s="166"/>
      <c r="FM63" s="166"/>
      <c r="FN63" s="166"/>
      <c r="FO63" s="166"/>
      <c r="FP63" s="166"/>
      <c r="FQ63" s="166"/>
      <c r="FR63" s="166"/>
      <c r="FS63" s="166"/>
      <c r="FT63" s="166"/>
      <c r="FU63" s="166"/>
      <c r="FV63" s="166"/>
      <c r="FW63" s="166"/>
      <c r="FX63" s="166"/>
      <c r="FY63" s="166"/>
      <c r="FZ63" s="166"/>
      <c r="GA63" s="166"/>
      <c r="GB63" s="166"/>
      <c r="GC63" s="166"/>
      <c r="GD63" s="166"/>
      <c r="GE63" s="166"/>
      <c r="GF63" s="166"/>
      <c r="GG63" s="166"/>
      <c r="GH63" s="166"/>
      <c r="GI63" s="166"/>
      <c r="GJ63" s="166"/>
      <c r="GK63" s="166"/>
      <c r="GL63" s="166"/>
      <c r="GM63" s="166"/>
      <c r="GN63" s="166"/>
      <c r="GO63" s="166"/>
      <c r="GP63" s="166"/>
      <c r="GQ63" s="166"/>
      <c r="GR63" s="166"/>
      <c r="GS63" s="166"/>
      <c r="GT63" s="166"/>
      <c r="GU63" s="166"/>
      <c r="GV63" s="166"/>
      <c r="GW63" s="166"/>
      <c r="GX63" s="166"/>
      <c r="GY63" s="166"/>
      <c r="GZ63" s="166"/>
      <c r="HA63" s="166"/>
      <c r="HB63" s="166"/>
      <c r="HC63" s="166"/>
      <c r="HD63" s="166"/>
      <c r="HE63" s="166"/>
      <c r="HF63" s="166"/>
      <c r="HG63" s="166"/>
      <c r="HH63" s="166"/>
      <c r="HI63" s="166"/>
      <c r="HJ63" s="166"/>
      <c r="HK63" s="166"/>
      <c r="HL63" s="166"/>
      <c r="HM63" s="166"/>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V63" s="166"/>
    </row>
    <row r="64" spans="1:256" s="220" customFormat="1" ht="30">
      <c r="A64" s="230"/>
      <c r="B64" s="230"/>
      <c r="C64" s="230"/>
      <c r="D64" s="230"/>
      <c r="E64" s="230"/>
      <c r="F64" s="230"/>
      <c r="G64" s="230"/>
      <c r="H64" s="230"/>
      <c r="I64" s="230"/>
      <c r="J64" s="232"/>
      <c r="K64" s="232"/>
      <c r="L64" s="230"/>
      <c r="M64" s="231"/>
      <c r="N64" s="233"/>
      <c r="O64" s="233"/>
      <c r="P64" s="234"/>
      <c r="Q64" s="234"/>
      <c r="R64" s="234"/>
      <c r="S64" s="234"/>
      <c r="T64" s="234"/>
      <c r="U64" s="234"/>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6"/>
      <c r="CI64" s="166"/>
      <c r="CJ64" s="166"/>
      <c r="CK64" s="166"/>
      <c r="CL64" s="166"/>
      <c r="CM64" s="166"/>
      <c r="CN64" s="166"/>
      <c r="CO64" s="166"/>
      <c r="CP64" s="166"/>
      <c r="CQ64" s="166"/>
      <c r="CR64" s="166"/>
      <c r="CS64" s="166"/>
      <c r="CT64" s="166"/>
      <c r="CU64" s="166"/>
      <c r="CV64" s="166"/>
      <c r="CW64" s="166"/>
      <c r="CX64" s="166"/>
      <c r="CY64" s="166"/>
      <c r="CZ64" s="166"/>
      <c r="DA64" s="166"/>
      <c r="DB64" s="166"/>
      <c r="DC64" s="166"/>
      <c r="DD64" s="166"/>
      <c r="DE64" s="166"/>
      <c r="DF64" s="166"/>
      <c r="DG64" s="166"/>
      <c r="DH64" s="166"/>
      <c r="DI64" s="166"/>
      <c r="DJ64" s="166"/>
      <c r="DK64" s="166"/>
      <c r="DL64" s="166"/>
      <c r="DM64" s="166"/>
      <c r="DN64" s="166"/>
      <c r="DO64" s="166"/>
      <c r="DP64" s="166"/>
      <c r="DQ64" s="166"/>
      <c r="DR64" s="166"/>
      <c r="DS64" s="166"/>
      <c r="DT64" s="166"/>
      <c r="DU64" s="166"/>
      <c r="DV64" s="166"/>
      <c r="DW64" s="166"/>
      <c r="DX64" s="166"/>
      <c r="DY64" s="166"/>
      <c r="DZ64" s="166"/>
      <c r="EA64" s="166"/>
      <c r="EB64" s="166"/>
      <c r="EC64" s="166"/>
      <c r="ED64" s="166"/>
      <c r="EE64" s="166"/>
      <c r="EF64" s="166"/>
      <c r="EG64" s="166"/>
      <c r="EH64" s="166"/>
      <c r="EI64" s="166"/>
      <c r="EJ64" s="166"/>
      <c r="EK64" s="166"/>
      <c r="EL64" s="166"/>
      <c r="EM64" s="166"/>
      <c r="EN64" s="166"/>
      <c r="EO64" s="166"/>
      <c r="EP64" s="166"/>
      <c r="EQ64" s="166"/>
      <c r="ER64" s="166"/>
      <c r="ES64" s="166"/>
      <c r="ET64" s="166"/>
      <c r="EU64" s="166"/>
      <c r="EV64" s="166"/>
      <c r="EW64" s="166"/>
      <c r="EX64" s="166"/>
      <c r="EY64" s="166"/>
      <c r="EZ64" s="166"/>
      <c r="FA64" s="166"/>
      <c r="FB64" s="166"/>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c r="GE64" s="166"/>
      <c r="GF64" s="166"/>
      <c r="GG64" s="166"/>
      <c r="GH64" s="166"/>
      <c r="GI64" s="166"/>
      <c r="GJ64" s="166"/>
      <c r="GK64" s="166"/>
      <c r="GL64" s="166"/>
      <c r="GM64" s="166"/>
      <c r="GN64" s="166"/>
      <c r="GO64" s="166"/>
      <c r="GP64" s="166"/>
      <c r="GQ64" s="166"/>
      <c r="GR64" s="166"/>
      <c r="GS64" s="166"/>
      <c r="GT64" s="166"/>
      <c r="GU64" s="166"/>
      <c r="GV64" s="166"/>
      <c r="GW64" s="166"/>
      <c r="GX64" s="166"/>
      <c r="GY64" s="166"/>
      <c r="GZ64" s="166"/>
      <c r="HA64" s="166"/>
      <c r="HB64" s="166"/>
      <c r="HC64" s="166"/>
      <c r="HD64" s="166"/>
      <c r="HE64" s="166"/>
      <c r="HF64" s="166"/>
      <c r="HG64" s="166"/>
      <c r="HH64" s="166"/>
      <c r="HI64" s="166"/>
      <c r="HJ64" s="166"/>
      <c r="HK64" s="166"/>
      <c r="HL64" s="166"/>
      <c r="HM64" s="166"/>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V64" s="166"/>
    </row>
    <row r="65" spans="1:256" s="220" customFormat="1" ht="30">
      <c r="A65" s="230"/>
      <c r="B65" s="230"/>
      <c r="C65" s="230"/>
      <c r="D65" s="230"/>
      <c r="E65" s="230"/>
      <c r="F65" s="230"/>
      <c r="G65" s="230"/>
      <c r="H65" s="230"/>
      <c r="I65" s="230"/>
      <c r="J65" s="232"/>
      <c r="K65" s="232"/>
      <c r="L65" s="230"/>
      <c r="M65" s="231"/>
      <c r="N65" s="233"/>
      <c r="O65" s="233"/>
      <c r="P65" s="234"/>
      <c r="Q65" s="234"/>
      <c r="R65" s="234"/>
      <c r="S65" s="234"/>
      <c r="T65" s="234"/>
      <c r="U65" s="234"/>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row>
    <row r="66" spans="1:256" s="220" customFormat="1" ht="30">
      <c r="A66" s="230"/>
      <c r="B66" s="230"/>
      <c r="C66" s="230"/>
      <c r="D66" s="230"/>
      <c r="E66" s="230"/>
      <c r="F66" s="230"/>
      <c r="G66" s="230"/>
      <c r="H66" s="230"/>
      <c r="I66" s="230"/>
      <c r="J66" s="232"/>
      <c r="K66" s="232"/>
      <c r="L66" s="230"/>
      <c r="M66" s="231"/>
      <c r="N66" s="233"/>
      <c r="O66" s="233"/>
      <c r="P66" s="234"/>
      <c r="Q66" s="234"/>
      <c r="R66" s="234"/>
      <c r="S66" s="234"/>
      <c r="T66" s="234"/>
      <c r="U66" s="234"/>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c r="DK66" s="166"/>
      <c r="DL66" s="166"/>
      <c r="DM66" s="166"/>
      <c r="DN66" s="166"/>
      <c r="DO66" s="166"/>
      <c r="DP66" s="166"/>
      <c r="DQ66" s="166"/>
      <c r="DR66" s="166"/>
      <c r="DS66" s="166"/>
      <c r="DT66" s="166"/>
      <c r="DU66" s="166"/>
      <c r="DV66" s="166"/>
      <c r="DW66" s="166"/>
      <c r="DX66" s="166"/>
      <c r="DY66" s="166"/>
      <c r="DZ66" s="166"/>
      <c r="EA66" s="166"/>
      <c r="EB66" s="166"/>
      <c r="EC66" s="166"/>
      <c r="ED66" s="166"/>
      <c r="EE66" s="166"/>
      <c r="EF66" s="166"/>
      <c r="EG66" s="166"/>
      <c r="EH66" s="166"/>
      <c r="EI66" s="166"/>
      <c r="EJ66" s="166"/>
      <c r="EK66" s="166"/>
      <c r="EL66" s="166"/>
      <c r="EM66" s="166"/>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row>
    <row r="67" spans="1:256" s="220" customFormat="1" ht="30">
      <c r="A67" s="230"/>
      <c r="B67" s="230"/>
      <c r="C67" s="230"/>
      <c r="D67" s="230"/>
      <c r="E67" s="230"/>
      <c r="F67" s="230"/>
      <c r="G67" s="230"/>
      <c r="H67" s="230"/>
      <c r="I67" s="230"/>
      <c r="J67" s="232"/>
      <c r="K67" s="232"/>
      <c r="L67" s="230"/>
      <c r="M67" s="231"/>
      <c r="N67" s="233"/>
      <c r="O67" s="233"/>
      <c r="P67" s="234"/>
      <c r="Q67" s="234"/>
      <c r="R67" s="234"/>
      <c r="S67" s="234"/>
      <c r="T67" s="234"/>
      <c r="U67" s="234"/>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166"/>
      <c r="EJ67" s="166"/>
      <c r="EK67" s="166"/>
      <c r="EL67" s="166"/>
      <c r="EM67" s="166"/>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row>
    <row r="68" spans="1:256" s="220" customFormat="1" ht="30">
      <c r="A68" s="230"/>
      <c r="B68" s="230"/>
      <c r="C68" s="230"/>
      <c r="D68" s="230"/>
      <c r="E68" s="230"/>
      <c r="F68" s="230"/>
      <c r="G68" s="230"/>
      <c r="H68" s="230"/>
      <c r="I68" s="230"/>
      <c r="J68" s="232"/>
      <c r="K68" s="235"/>
      <c r="L68" s="230"/>
      <c r="M68" s="231"/>
      <c r="N68" s="233"/>
      <c r="O68" s="233"/>
      <c r="P68" s="234"/>
      <c r="Q68" s="234"/>
      <c r="R68" s="234"/>
      <c r="S68" s="234"/>
      <c r="T68" s="234"/>
      <c r="U68" s="234"/>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166"/>
      <c r="EJ68" s="166"/>
      <c r="EK68" s="166"/>
      <c r="EL68" s="166"/>
      <c r="EM68" s="166"/>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row>
    <row r="69" spans="1:256" s="220" customFormat="1" ht="30">
      <c r="A69" s="230"/>
      <c r="B69" s="230"/>
      <c r="C69" s="230"/>
      <c r="D69" s="230"/>
      <c r="E69" s="230"/>
      <c r="F69" s="230"/>
      <c r="G69" s="230"/>
      <c r="H69" s="230"/>
      <c r="I69" s="230"/>
      <c r="J69" s="232"/>
      <c r="K69" s="232"/>
      <c r="L69" s="230"/>
      <c r="M69" s="231"/>
      <c r="N69" s="233"/>
      <c r="O69" s="233"/>
      <c r="P69" s="234"/>
      <c r="Q69" s="234"/>
      <c r="R69" s="234"/>
      <c r="S69" s="234"/>
      <c r="T69" s="234"/>
      <c r="U69" s="234"/>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c r="DS69" s="166"/>
      <c r="DT69" s="166"/>
      <c r="DU69" s="166"/>
      <c r="DV69" s="166"/>
      <c r="DW69" s="166"/>
      <c r="DX69" s="166"/>
      <c r="DY69" s="166"/>
      <c r="DZ69" s="166"/>
      <c r="EA69" s="166"/>
      <c r="EB69" s="166"/>
      <c r="EC69" s="166"/>
      <c r="ED69" s="166"/>
      <c r="EE69" s="166"/>
      <c r="EF69" s="166"/>
      <c r="EG69" s="166"/>
      <c r="EH69" s="166"/>
      <c r="EI69" s="166"/>
      <c r="EJ69" s="166"/>
      <c r="EK69" s="166"/>
      <c r="EL69" s="166"/>
      <c r="EM69" s="166"/>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row>
    <row r="70" spans="1:256" s="220" customFormat="1" ht="30">
      <c r="A70" s="230"/>
      <c r="B70" s="230"/>
      <c r="C70" s="230"/>
      <c r="D70" s="230"/>
      <c r="E70" s="230"/>
      <c r="F70" s="230"/>
      <c r="G70" s="230"/>
      <c r="H70" s="230"/>
      <c r="I70" s="230"/>
      <c r="J70" s="232"/>
      <c r="K70" s="232"/>
      <c r="L70" s="230"/>
      <c r="M70" s="231"/>
      <c r="N70" s="233"/>
      <c r="O70" s="233"/>
      <c r="P70" s="234"/>
      <c r="Q70" s="234"/>
      <c r="R70" s="234"/>
      <c r="S70" s="234"/>
      <c r="T70" s="234"/>
      <c r="U70" s="234"/>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c r="DS70" s="166"/>
      <c r="DT70" s="166"/>
      <c r="DU70" s="166"/>
      <c r="DV70" s="166"/>
      <c r="DW70" s="166"/>
      <c r="DX70" s="166"/>
      <c r="DY70" s="166"/>
      <c r="DZ70" s="166"/>
      <c r="EA70" s="166"/>
      <c r="EB70" s="166"/>
      <c r="EC70" s="166"/>
      <c r="ED70" s="166"/>
      <c r="EE70" s="166"/>
      <c r="EF70" s="166"/>
      <c r="EG70" s="166"/>
      <c r="EH70" s="166"/>
      <c r="EI70" s="166"/>
      <c r="EJ70" s="166"/>
      <c r="EK70" s="166"/>
      <c r="EL70" s="166"/>
      <c r="EM70" s="166"/>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row>
    <row r="71" spans="1:256" s="220" customFormat="1" ht="30">
      <c r="A71" s="230"/>
      <c r="B71" s="230"/>
      <c r="C71" s="230"/>
      <c r="D71" s="230"/>
      <c r="E71" s="230"/>
      <c r="F71" s="230"/>
      <c r="G71" s="230"/>
      <c r="H71" s="230"/>
      <c r="I71" s="230"/>
      <c r="J71" s="232"/>
      <c r="K71" s="232"/>
      <c r="L71" s="230"/>
      <c r="M71" s="231"/>
      <c r="N71" s="233"/>
      <c r="O71" s="233"/>
      <c r="P71" s="234"/>
      <c r="Q71" s="234"/>
      <c r="R71" s="234"/>
      <c r="S71" s="234"/>
      <c r="T71" s="234"/>
      <c r="U71" s="234"/>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166"/>
      <c r="EJ71" s="166"/>
      <c r="EK71" s="166"/>
      <c r="EL71" s="166"/>
      <c r="EM71" s="166"/>
      <c r="EN71" s="166"/>
      <c r="EO71" s="166"/>
      <c r="EP71" s="166"/>
      <c r="EQ71" s="166"/>
      <c r="ER71" s="166"/>
      <c r="ES71" s="166"/>
      <c r="ET71" s="166"/>
      <c r="EU71" s="166"/>
      <c r="EV71" s="166"/>
      <c r="EW71" s="166"/>
      <c r="EX71" s="166"/>
      <c r="EY71" s="166"/>
      <c r="EZ71" s="166"/>
      <c r="FA71" s="166"/>
      <c r="FB71" s="166"/>
      <c r="FC71" s="166"/>
      <c r="FD71" s="166"/>
      <c r="FE71" s="166"/>
      <c r="FF71" s="166"/>
      <c r="FG71" s="166"/>
      <c r="FH71" s="166"/>
      <c r="FI71" s="166"/>
      <c r="FJ71" s="166"/>
      <c r="FK71" s="166"/>
      <c r="FL71" s="166"/>
      <c r="FM71" s="166"/>
      <c r="FN71" s="166"/>
      <c r="FO71" s="166"/>
      <c r="FP71" s="166"/>
      <c r="FQ71" s="166"/>
      <c r="FR71" s="166"/>
      <c r="FS71" s="166"/>
      <c r="FT71" s="166"/>
      <c r="FU71" s="166"/>
      <c r="FV71" s="166"/>
      <c r="FW71" s="166"/>
      <c r="FX71" s="166"/>
      <c r="FY71" s="166"/>
      <c r="FZ71" s="166"/>
      <c r="GA71" s="166"/>
      <c r="GB71" s="166"/>
      <c r="GC71" s="166"/>
      <c r="GD71" s="166"/>
      <c r="GE71" s="166"/>
      <c r="GF71" s="166"/>
      <c r="GG71" s="166"/>
      <c r="GH71" s="166"/>
      <c r="GI71" s="166"/>
      <c r="GJ71" s="166"/>
      <c r="GK71" s="166"/>
      <c r="GL71" s="166"/>
      <c r="GM71" s="166"/>
      <c r="GN71" s="166"/>
      <c r="GO71" s="166"/>
      <c r="GP71" s="166"/>
      <c r="GQ71" s="166"/>
      <c r="GR71" s="166"/>
      <c r="GS71" s="166"/>
      <c r="GT71" s="166"/>
      <c r="GU71" s="166"/>
      <c r="GV71" s="166"/>
      <c r="GW71" s="166"/>
      <c r="GX71" s="166"/>
      <c r="GY71" s="166"/>
      <c r="GZ71" s="166"/>
      <c r="HA71" s="166"/>
      <c r="HB71" s="166"/>
      <c r="HC71" s="166"/>
      <c r="HD71" s="166"/>
      <c r="HE71" s="166"/>
      <c r="HF71" s="166"/>
      <c r="HG71" s="166"/>
      <c r="HH71" s="166"/>
      <c r="HI71" s="166"/>
      <c r="HJ71" s="166"/>
      <c r="HK71" s="166"/>
      <c r="HL71" s="166"/>
      <c r="HM71" s="166"/>
      <c r="HN71" s="166"/>
      <c r="HO71" s="166"/>
      <c r="HP71" s="166"/>
      <c r="HQ71" s="166"/>
      <c r="HR71" s="166"/>
      <c r="HS71" s="166"/>
      <c r="HT71" s="166"/>
      <c r="HU71" s="166"/>
      <c r="HV71" s="166"/>
      <c r="HW71" s="166"/>
      <c r="HX71" s="166"/>
      <c r="HY71" s="166"/>
      <c r="HZ71" s="166"/>
      <c r="IA71" s="166"/>
      <c r="IB71" s="166"/>
      <c r="IC71" s="166"/>
      <c r="ID71" s="166"/>
      <c r="IE71" s="166"/>
      <c r="IF71" s="166"/>
      <c r="IG71" s="166"/>
      <c r="IH71" s="166"/>
      <c r="II71" s="166"/>
      <c r="IJ71" s="166"/>
      <c r="IK71" s="166"/>
      <c r="IL71" s="166"/>
      <c r="IM71" s="166"/>
      <c r="IN71" s="166"/>
      <c r="IO71" s="166"/>
      <c r="IP71" s="166"/>
      <c r="IQ71" s="166"/>
      <c r="IR71" s="166"/>
      <c r="IS71" s="166"/>
      <c r="IT71" s="166"/>
      <c r="IU71" s="166"/>
      <c r="IV71" s="166"/>
    </row>
    <row r="72" spans="1:256" s="220" customFormat="1" ht="30">
      <c r="A72" s="230"/>
      <c r="B72" s="230"/>
      <c r="C72" s="230"/>
      <c r="D72" s="230"/>
      <c r="E72" s="230"/>
      <c r="F72" s="230"/>
      <c r="G72" s="230"/>
      <c r="H72" s="230"/>
      <c r="I72" s="230"/>
      <c r="J72" s="232"/>
      <c r="K72" s="232"/>
      <c r="L72" s="230"/>
      <c r="M72" s="231"/>
      <c r="N72" s="233"/>
      <c r="O72" s="233"/>
      <c r="P72" s="234"/>
      <c r="Q72" s="234"/>
      <c r="R72" s="234"/>
      <c r="S72" s="234"/>
      <c r="T72" s="234"/>
      <c r="U72" s="234"/>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c r="EG72" s="166"/>
      <c r="EH72" s="166"/>
      <c r="EI72" s="166"/>
      <c r="EJ72" s="166"/>
      <c r="EK72" s="166"/>
      <c r="EL72" s="166"/>
      <c r="EM72" s="166"/>
      <c r="EN72" s="166"/>
      <c r="EO72" s="166"/>
      <c r="EP72" s="166"/>
      <c r="EQ72" s="166"/>
      <c r="ER72" s="166"/>
      <c r="ES72" s="166"/>
      <c r="ET72" s="166"/>
      <c r="EU72" s="166"/>
      <c r="EV72" s="166"/>
      <c r="EW72" s="166"/>
      <c r="EX72" s="166"/>
      <c r="EY72" s="166"/>
      <c r="EZ72" s="166"/>
      <c r="FA72" s="166"/>
      <c r="FB72" s="166"/>
      <c r="FC72" s="166"/>
      <c r="FD72" s="166"/>
      <c r="FE72" s="166"/>
      <c r="FF72" s="166"/>
      <c r="FG72" s="166"/>
      <c r="FH72" s="166"/>
      <c r="FI72" s="166"/>
      <c r="FJ72" s="166"/>
      <c r="FK72" s="166"/>
      <c r="FL72" s="166"/>
      <c r="FM72" s="166"/>
      <c r="FN72" s="166"/>
      <c r="FO72" s="166"/>
      <c r="FP72" s="166"/>
      <c r="FQ72" s="166"/>
      <c r="FR72" s="166"/>
      <c r="FS72" s="166"/>
      <c r="FT72" s="166"/>
      <c r="FU72" s="166"/>
      <c r="FV72" s="166"/>
      <c r="FW72" s="166"/>
      <c r="FX72" s="166"/>
      <c r="FY72" s="166"/>
      <c r="FZ72" s="166"/>
      <c r="GA72" s="166"/>
      <c r="GB72" s="166"/>
      <c r="GC72" s="166"/>
      <c r="GD72" s="166"/>
      <c r="GE72" s="166"/>
      <c r="GF72" s="166"/>
      <c r="GG72" s="166"/>
      <c r="GH72" s="166"/>
      <c r="GI72" s="166"/>
      <c r="GJ72" s="166"/>
      <c r="GK72" s="166"/>
      <c r="GL72" s="166"/>
      <c r="GM72" s="166"/>
      <c r="GN72" s="166"/>
      <c r="GO72" s="166"/>
      <c r="GP72" s="166"/>
      <c r="GQ72" s="166"/>
      <c r="GR72" s="166"/>
      <c r="GS72" s="166"/>
      <c r="GT72" s="166"/>
      <c r="GU72" s="166"/>
      <c r="GV72" s="166"/>
      <c r="GW72" s="166"/>
      <c r="GX72" s="166"/>
      <c r="GY72" s="166"/>
      <c r="GZ72" s="166"/>
      <c r="HA72" s="166"/>
      <c r="HB72" s="166"/>
      <c r="HC72" s="166"/>
      <c r="HD72" s="166"/>
      <c r="HE72" s="166"/>
      <c r="HF72" s="166"/>
      <c r="HG72" s="166"/>
      <c r="HH72" s="166"/>
      <c r="HI72" s="166"/>
      <c r="HJ72" s="166"/>
      <c r="HK72" s="166"/>
      <c r="HL72" s="166"/>
      <c r="HM72" s="166"/>
      <c r="HN72" s="166"/>
      <c r="HO72" s="166"/>
      <c r="HP72" s="166"/>
      <c r="HQ72" s="166"/>
      <c r="HR72" s="166"/>
      <c r="HS72" s="166"/>
      <c r="HT72" s="166"/>
      <c r="HU72" s="166"/>
      <c r="HV72" s="166"/>
      <c r="HW72" s="166"/>
      <c r="HX72" s="166"/>
      <c r="HY72" s="166"/>
      <c r="HZ72" s="166"/>
      <c r="IA72" s="166"/>
      <c r="IB72" s="166"/>
      <c r="IC72" s="166"/>
      <c r="ID72" s="166"/>
      <c r="IE72" s="166"/>
      <c r="IF72" s="166"/>
      <c r="IG72" s="166"/>
      <c r="IH72" s="166"/>
      <c r="II72" s="166"/>
      <c r="IJ72" s="166"/>
      <c r="IK72" s="166"/>
      <c r="IL72" s="166"/>
      <c r="IM72" s="166"/>
      <c r="IN72" s="166"/>
      <c r="IO72" s="166"/>
      <c r="IP72" s="166"/>
      <c r="IQ72" s="166"/>
      <c r="IR72" s="166"/>
      <c r="IS72" s="166"/>
      <c r="IT72" s="166"/>
      <c r="IU72" s="166"/>
      <c r="IV72" s="166"/>
    </row>
    <row r="73" spans="1:256" s="220" customFormat="1" ht="30">
      <c r="A73" s="230"/>
      <c r="B73" s="230"/>
      <c r="C73" s="230"/>
      <c r="D73" s="230"/>
      <c r="E73" s="230"/>
      <c r="F73" s="230"/>
      <c r="G73" s="230"/>
      <c r="H73" s="230"/>
      <c r="I73" s="230"/>
      <c r="J73" s="232"/>
      <c r="K73" s="232"/>
      <c r="L73" s="230"/>
      <c r="M73" s="231"/>
      <c r="N73" s="233"/>
      <c r="O73" s="233"/>
      <c r="P73" s="234"/>
      <c r="Q73" s="234"/>
      <c r="R73" s="234"/>
      <c r="S73" s="234"/>
      <c r="T73" s="234"/>
      <c r="U73" s="234"/>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c r="DS73" s="166"/>
      <c r="DT73" s="166"/>
      <c r="DU73" s="166"/>
      <c r="DV73" s="166"/>
      <c r="DW73" s="166"/>
      <c r="DX73" s="166"/>
      <c r="DY73" s="166"/>
      <c r="DZ73" s="166"/>
      <c r="EA73" s="166"/>
      <c r="EB73" s="166"/>
      <c r="EC73" s="166"/>
      <c r="ED73" s="166"/>
      <c r="EE73" s="166"/>
      <c r="EF73" s="166"/>
      <c r="EG73" s="166"/>
      <c r="EH73" s="166"/>
      <c r="EI73" s="166"/>
      <c r="EJ73" s="166"/>
      <c r="EK73" s="166"/>
      <c r="EL73" s="166"/>
      <c r="EM73" s="166"/>
      <c r="EN73" s="166"/>
      <c r="EO73" s="166"/>
      <c r="EP73" s="166"/>
      <c r="EQ73" s="166"/>
      <c r="ER73" s="166"/>
      <c r="ES73" s="166"/>
      <c r="ET73" s="166"/>
      <c r="EU73" s="166"/>
      <c r="EV73" s="166"/>
      <c r="EW73" s="166"/>
      <c r="EX73" s="166"/>
      <c r="EY73" s="166"/>
      <c r="EZ73" s="166"/>
      <c r="FA73" s="166"/>
      <c r="FB73" s="166"/>
      <c r="FC73" s="166"/>
      <c r="FD73" s="166"/>
      <c r="FE73" s="166"/>
      <c r="FF73" s="166"/>
      <c r="FG73" s="166"/>
      <c r="FH73" s="166"/>
      <c r="FI73" s="166"/>
      <c r="FJ73" s="166"/>
      <c r="FK73" s="166"/>
      <c r="FL73" s="166"/>
      <c r="FM73" s="166"/>
      <c r="FN73" s="166"/>
      <c r="FO73" s="166"/>
      <c r="FP73" s="166"/>
      <c r="FQ73" s="166"/>
      <c r="FR73" s="166"/>
      <c r="FS73" s="166"/>
      <c r="FT73" s="166"/>
      <c r="FU73" s="166"/>
      <c r="FV73" s="166"/>
      <c r="FW73" s="166"/>
      <c r="FX73" s="166"/>
      <c r="FY73" s="166"/>
      <c r="FZ73" s="166"/>
      <c r="GA73" s="166"/>
      <c r="GB73" s="166"/>
      <c r="GC73" s="166"/>
      <c r="GD73" s="166"/>
      <c r="GE73" s="166"/>
      <c r="GF73" s="166"/>
      <c r="GG73" s="166"/>
      <c r="GH73" s="166"/>
      <c r="GI73" s="166"/>
      <c r="GJ73" s="166"/>
      <c r="GK73" s="166"/>
      <c r="GL73" s="166"/>
      <c r="GM73" s="166"/>
      <c r="GN73" s="166"/>
      <c r="GO73" s="166"/>
      <c r="GP73" s="166"/>
      <c r="GQ73" s="166"/>
      <c r="GR73" s="166"/>
      <c r="GS73" s="166"/>
      <c r="GT73" s="166"/>
      <c r="GU73" s="166"/>
      <c r="GV73" s="166"/>
      <c r="GW73" s="166"/>
      <c r="GX73" s="166"/>
      <c r="GY73" s="166"/>
      <c r="GZ73" s="166"/>
      <c r="HA73" s="166"/>
      <c r="HB73" s="166"/>
      <c r="HC73" s="166"/>
      <c r="HD73" s="166"/>
      <c r="HE73" s="166"/>
      <c r="HF73" s="166"/>
      <c r="HG73" s="166"/>
      <c r="HH73" s="166"/>
      <c r="HI73" s="166"/>
      <c r="HJ73" s="166"/>
      <c r="HK73" s="166"/>
      <c r="HL73" s="166"/>
      <c r="HM73" s="166"/>
      <c r="HN73" s="166"/>
      <c r="HO73" s="166"/>
      <c r="HP73" s="166"/>
      <c r="HQ73" s="166"/>
      <c r="HR73" s="166"/>
      <c r="HS73" s="166"/>
      <c r="HT73" s="166"/>
      <c r="HU73" s="166"/>
      <c r="HV73" s="166"/>
      <c r="HW73" s="166"/>
      <c r="HX73" s="166"/>
      <c r="HY73" s="166"/>
      <c r="HZ73" s="166"/>
      <c r="IA73" s="166"/>
      <c r="IB73" s="166"/>
      <c r="IC73" s="166"/>
      <c r="ID73" s="166"/>
      <c r="IE73" s="166"/>
      <c r="IF73" s="166"/>
      <c r="IG73" s="166"/>
      <c r="IH73" s="166"/>
      <c r="II73" s="166"/>
      <c r="IJ73" s="166"/>
      <c r="IK73" s="166"/>
      <c r="IL73" s="166"/>
      <c r="IM73" s="166"/>
      <c r="IN73" s="166"/>
      <c r="IO73" s="166"/>
      <c r="IP73" s="166"/>
      <c r="IQ73" s="166"/>
      <c r="IR73" s="166"/>
      <c r="IS73" s="166"/>
      <c r="IT73" s="166"/>
      <c r="IU73" s="166"/>
      <c r="IV73" s="166"/>
    </row>
    <row r="74" spans="1:256" s="220" customFormat="1" ht="30">
      <c r="A74" s="230"/>
      <c r="B74" s="230"/>
      <c r="C74" s="230"/>
      <c r="D74" s="230"/>
      <c r="E74" s="230"/>
      <c r="F74" s="230"/>
      <c r="G74" s="230"/>
      <c r="H74" s="230"/>
      <c r="I74" s="230"/>
      <c r="J74" s="232"/>
      <c r="K74" s="232"/>
      <c r="L74" s="230"/>
      <c r="M74" s="231"/>
      <c r="N74" s="233"/>
      <c r="O74" s="233"/>
      <c r="P74" s="234"/>
      <c r="Q74" s="234"/>
      <c r="R74" s="234"/>
      <c r="S74" s="234"/>
      <c r="T74" s="234"/>
      <c r="U74" s="234"/>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c r="DS74" s="166"/>
      <c r="DT74" s="166"/>
      <c r="DU74" s="166"/>
      <c r="DV74" s="166"/>
      <c r="DW74" s="166"/>
      <c r="DX74" s="166"/>
      <c r="DY74" s="166"/>
      <c r="DZ74" s="166"/>
      <c r="EA74" s="166"/>
      <c r="EB74" s="166"/>
      <c r="EC74" s="166"/>
      <c r="ED74" s="166"/>
      <c r="EE74" s="166"/>
      <c r="EF74" s="166"/>
      <c r="EG74" s="166"/>
      <c r="EH74" s="166"/>
      <c r="EI74" s="166"/>
      <c r="EJ74" s="166"/>
      <c r="EK74" s="166"/>
      <c r="EL74" s="166"/>
      <c r="EM74" s="166"/>
      <c r="EN74" s="166"/>
      <c r="EO74" s="166"/>
      <c r="EP74" s="166"/>
      <c r="EQ74" s="166"/>
      <c r="ER74" s="166"/>
      <c r="ES74" s="166"/>
      <c r="ET74" s="166"/>
      <c r="EU74" s="166"/>
      <c r="EV74" s="166"/>
      <c r="EW74" s="166"/>
      <c r="EX74" s="166"/>
      <c r="EY74" s="166"/>
      <c r="EZ74" s="166"/>
      <c r="FA74" s="166"/>
      <c r="FB74" s="166"/>
      <c r="FC74" s="166"/>
      <c r="FD74" s="166"/>
      <c r="FE74" s="166"/>
      <c r="FF74" s="166"/>
      <c r="FG74" s="166"/>
      <c r="FH74" s="166"/>
      <c r="FI74" s="166"/>
      <c r="FJ74" s="166"/>
      <c r="FK74" s="166"/>
      <c r="FL74" s="166"/>
      <c r="FM74" s="166"/>
      <c r="FN74" s="166"/>
      <c r="FO74" s="166"/>
      <c r="FP74" s="166"/>
      <c r="FQ74" s="166"/>
      <c r="FR74" s="166"/>
      <c r="FS74" s="166"/>
      <c r="FT74" s="166"/>
      <c r="FU74" s="166"/>
      <c r="FV74" s="166"/>
      <c r="FW74" s="166"/>
      <c r="FX74" s="166"/>
      <c r="FY74" s="166"/>
      <c r="FZ74" s="166"/>
      <c r="GA74" s="166"/>
      <c r="GB74" s="166"/>
      <c r="GC74" s="166"/>
      <c r="GD74" s="166"/>
      <c r="GE74" s="166"/>
      <c r="GF74" s="166"/>
      <c r="GG74" s="166"/>
      <c r="GH74" s="166"/>
      <c r="GI74" s="166"/>
      <c r="GJ74" s="166"/>
      <c r="GK74" s="166"/>
      <c r="GL74" s="166"/>
      <c r="GM74" s="166"/>
      <c r="GN74" s="166"/>
      <c r="GO74" s="166"/>
      <c r="GP74" s="166"/>
      <c r="GQ74" s="166"/>
      <c r="GR74" s="166"/>
      <c r="GS74" s="166"/>
      <c r="GT74" s="166"/>
      <c r="GU74" s="166"/>
      <c r="GV74" s="166"/>
      <c r="GW74" s="166"/>
      <c r="GX74" s="166"/>
      <c r="GY74" s="166"/>
      <c r="GZ74" s="166"/>
      <c r="HA74" s="166"/>
      <c r="HB74" s="166"/>
      <c r="HC74" s="166"/>
      <c r="HD74" s="166"/>
      <c r="HE74" s="166"/>
      <c r="HF74" s="166"/>
      <c r="HG74" s="166"/>
      <c r="HH74" s="166"/>
      <c r="HI74" s="166"/>
      <c r="HJ74" s="166"/>
      <c r="HK74" s="166"/>
      <c r="HL74" s="166"/>
      <c r="HM74" s="166"/>
      <c r="HN74" s="166"/>
      <c r="HO74" s="166"/>
      <c r="HP74" s="166"/>
      <c r="HQ74" s="166"/>
      <c r="HR74" s="166"/>
      <c r="HS74" s="166"/>
      <c r="HT74" s="166"/>
      <c r="HU74" s="166"/>
      <c r="HV74" s="166"/>
      <c r="HW74" s="166"/>
      <c r="HX74" s="166"/>
      <c r="HY74" s="166"/>
      <c r="HZ74" s="166"/>
      <c r="IA74" s="166"/>
      <c r="IB74" s="166"/>
      <c r="IC74" s="166"/>
      <c r="ID74" s="166"/>
      <c r="IE74" s="166"/>
      <c r="IF74" s="166"/>
      <c r="IG74" s="166"/>
      <c r="IH74" s="166"/>
      <c r="II74" s="166"/>
      <c r="IJ74" s="166"/>
      <c r="IK74" s="166"/>
      <c r="IL74" s="166"/>
      <c r="IM74" s="166"/>
      <c r="IN74" s="166"/>
      <c r="IO74" s="166"/>
      <c r="IP74" s="166"/>
      <c r="IQ74" s="166"/>
      <c r="IR74" s="166"/>
      <c r="IS74" s="166"/>
      <c r="IT74" s="166"/>
      <c r="IU74" s="166"/>
      <c r="IV74" s="166"/>
    </row>
    <row r="75" spans="1:256" s="220" customFormat="1" ht="30">
      <c r="A75" s="230"/>
      <c r="B75" s="230"/>
      <c r="C75" s="230"/>
      <c r="D75" s="230"/>
      <c r="E75" s="230"/>
      <c r="F75" s="230"/>
      <c r="G75" s="230"/>
      <c r="H75" s="230"/>
      <c r="I75" s="230"/>
      <c r="J75" s="232"/>
      <c r="K75" s="232"/>
      <c r="L75" s="230"/>
      <c r="M75" s="231"/>
      <c r="N75" s="233"/>
      <c r="O75" s="233"/>
      <c r="P75" s="234"/>
      <c r="Q75" s="234"/>
      <c r="R75" s="234"/>
      <c r="S75" s="234"/>
      <c r="T75" s="234"/>
      <c r="U75" s="234"/>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c r="EG75" s="166"/>
      <c r="EH75" s="166"/>
      <c r="EI75" s="166"/>
      <c r="EJ75" s="166"/>
      <c r="EK75" s="166"/>
      <c r="EL75" s="166"/>
      <c r="EM75" s="166"/>
      <c r="EN75" s="166"/>
      <c r="EO75" s="166"/>
      <c r="EP75" s="166"/>
      <c r="EQ75" s="166"/>
      <c r="ER75" s="166"/>
      <c r="ES75" s="166"/>
      <c r="ET75" s="166"/>
      <c r="EU75" s="166"/>
      <c r="EV75" s="166"/>
      <c r="EW75" s="166"/>
      <c r="EX75" s="166"/>
      <c r="EY75" s="166"/>
      <c r="EZ75" s="166"/>
      <c r="FA75" s="166"/>
      <c r="FB75" s="166"/>
      <c r="FC75" s="166"/>
      <c r="FD75" s="166"/>
      <c r="FE75" s="166"/>
      <c r="FF75" s="166"/>
      <c r="FG75" s="166"/>
      <c r="FH75" s="166"/>
      <c r="FI75" s="166"/>
      <c r="FJ75" s="166"/>
      <c r="FK75" s="166"/>
      <c r="FL75" s="166"/>
      <c r="FM75" s="166"/>
      <c r="FN75" s="166"/>
      <c r="FO75" s="166"/>
      <c r="FP75" s="166"/>
      <c r="FQ75" s="166"/>
      <c r="FR75" s="166"/>
      <c r="FS75" s="166"/>
      <c r="FT75" s="166"/>
      <c r="FU75" s="166"/>
      <c r="FV75" s="166"/>
      <c r="FW75" s="166"/>
      <c r="FX75" s="166"/>
      <c r="FY75" s="166"/>
      <c r="FZ75" s="166"/>
      <c r="GA75" s="166"/>
      <c r="GB75" s="166"/>
      <c r="GC75" s="166"/>
      <c r="GD75" s="166"/>
      <c r="GE75" s="166"/>
      <c r="GF75" s="166"/>
      <c r="GG75" s="166"/>
      <c r="GH75" s="166"/>
      <c r="GI75" s="166"/>
      <c r="GJ75" s="166"/>
      <c r="GK75" s="166"/>
      <c r="GL75" s="166"/>
      <c r="GM75" s="166"/>
      <c r="GN75" s="166"/>
      <c r="GO75" s="166"/>
      <c r="GP75" s="166"/>
      <c r="GQ75" s="166"/>
      <c r="GR75" s="166"/>
      <c r="GS75" s="166"/>
      <c r="GT75" s="166"/>
      <c r="GU75" s="166"/>
      <c r="GV75" s="166"/>
      <c r="GW75" s="166"/>
      <c r="GX75" s="166"/>
      <c r="GY75" s="166"/>
      <c r="GZ75" s="166"/>
      <c r="HA75" s="166"/>
      <c r="HB75" s="166"/>
      <c r="HC75" s="166"/>
      <c r="HD75" s="166"/>
      <c r="HE75" s="166"/>
      <c r="HF75" s="166"/>
      <c r="HG75" s="166"/>
      <c r="HH75" s="166"/>
      <c r="HI75" s="166"/>
      <c r="HJ75" s="166"/>
      <c r="HK75" s="166"/>
      <c r="HL75" s="166"/>
      <c r="HM75" s="166"/>
      <c r="HN75" s="166"/>
      <c r="HO75" s="166"/>
      <c r="HP75" s="166"/>
      <c r="HQ75" s="166"/>
      <c r="HR75" s="166"/>
      <c r="HS75" s="166"/>
      <c r="HT75" s="166"/>
      <c r="HU75" s="166"/>
      <c r="HV75" s="166"/>
      <c r="HW75" s="166"/>
      <c r="HX75" s="166"/>
      <c r="HY75" s="166"/>
      <c r="HZ75" s="166"/>
      <c r="IA75" s="166"/>
      <c r="IB75" s="166"/>
      <c r="IC75" s="166"/>
      <c r="ID75" s="166"/>
      <c r="IE75" s="166"/>
      <c r="IF75" s="166"/>
      <c r="IG75" s="166"/>
      <c r="IH75" s="166"/>
      <c r="II75" s="166"/>
      <c r="IJ75" s="166"/>
      <c r="IK75" s="166"/>
      <c r="IL75" s="166"/>
      <c r="IM75" s="166"/>
      <c r="IN75" s="166"/>
      <c r="IO75" s="166"/>
      <c r="IP75" s="166"/>
      <c r="IQ75" s="166"/>
      <c r="IR75" s="166"/>
      <c r="IS75" s="166"/>
      <c r="IT75" s="166"/>
      <c r="IU75" s="166"/>
      <c r="IV75" s="166"/>
    </row>
    <row r="76" spans="1:256" s="220" customFormat="1" ht="30">
      <c r="A76" s="230"/>
      <c r="B76" s="230"/>
      <c r="C76" s="230"/>
      <c r="D76" s="230"/>
      <c r="E76" s="230"/>
      <c r="F76" s="230"/>
      <c r="G76" s="230"/>
      <c r="H76" s="230"/>
      <c r="I76" s="230"/>
      <c r="J76" s="232"/>
      <c r="K76" s="232"/>
      <c r="L76" s="230"/>
      <c r="M76" s="231"/>
      <c r="N76" s="233"/>
      <c r="O76" s="233"/>
      <c r="P76" s="234"/>
      <c r="Q76" s="234"/>
      <c r="R76" s="234"/>
      <c r="S76" s="234"/>
      <c r="T76" s="234"/>
      <c r="U76" s="234"/>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c r="DS76" s="166"/>
      <c r="DT76" s="166"/>
      <c r="DU76" s="166"/>
      <c r="DV76" s="166"/>
      <c r="DW76" s="166"/>
      <c r="DX76" s="166"/>
      <c r="DY76" s="166"/>
      <c r="DZ76" s="166"/>
      <c r="EA76" s="166"/>
      <c r="EB76" s="166"/>
      <c r="EC76" s="166"/>
      <c r="ED76" s="166"/>
      <c r="EE76" s="166"/>
      <c r="EF76" s="166"/>
      <c r="EG76" s="166"/>
      <c r="EH76" s="166"/>
      <c r="EI76" s="166"/>
      <c r="EJ76" s="166"/>
      <c r="EK76" s="166"/>
      <c r="EL76" s="166"/>
      <c r="EM76" s="166"/>
      <c r="EN76" s="166"/>
      <c r="EO76" s="166"/>
      <c r="EP76" s="166"/>
      <c r="EQ76" s="166"/>
      <c r="ER76" s="166"/>
      <c r="ES76" s="166"/>
      <c r="ET76" s="166"/>
      <c r="EU76" s="166"/>
      <c r="EV76" s="166"/>
      <c r="EW76" s="166"/>
      <c r="EX76" s="166"/>
      <c r="EY76" s="166"/>
      <c r="EZ76" s="166"/>
      <c r="FA76" s="166"/>
      <c r="FB76" s="166"/>
      <c r="FC76" s="166"/>
      <c r="FD76" s="166"/>
      <c r="FE76" s="166"/>
      <c r="FF76" s="166"/>
      <c r="FG76" s="166"/>
      <c r="FH76" s="166"/>
      <c r="FI76" s="166"/>
      <c r="FJ76" s="166"/>
      <c r="FK76" s="166"/>
      <c r="FL76" s="166"/>
      <c r="FM76" s="166"/>
      <c r="FN76" s="166"/>
      <c r="FO76" s="166"/>
      <c r="FP76" s="166"/>
      <c r="FQ76" s="166"/>
      <c r="FR76" s="166"/>
      <c r="FS76" s="166"/>
      <c r="FT76" s="166"/>
      <c r="FU76" s="166"/>
      <c r="FV76" s="166"/>
      <c r="FW76" s="166"/>
      <c r="FX76" s="166"/>
      <c r="FY76" s="166"/>
      <c r="FZ76" s="166"/>
      <c r="GA76" s="166"/>
      <c r="GB76" s="166"/>
      <c r="GC76" s="166"/>
      <c r="GD76" s="166"/>
      <c r="GE76" s="166"/>
      <c r="GF76" s="166"/>
      <c r="GG76" s="166"/>
      <c r="GH76" s="166"/>
      <c r="GI76" s="166"/>
      <c r="GJ76" s="166"/>
      <c r="GK76" s="166"/>
      <c r="GL76" s="166"/>
      <c r="GM76" s="166"/>
      <c r="GN76" s="166"/>
      <c r="GO76" s="166"/>
      <c r="GP76" s="166"/>
      <c r="GQ76" s="166"/>
      <c r="GR76" s="166"/>
      <c r="GS76" s="166"/>
      <c r="GT76" s="166"/>
      <c r="GU76" s="166"/>
      <c r="GV76" s="166"/>
      <c r="GW76" s="166"/>
      <c r="GX76" s="166"/>
      <c r="GY76" s="166"/>
      <c r="GZ76" s="166"/>
      <c r="HA76" s="166"/>
      <c r="HB76" s="166"/>
      <c r="HC76" s="166"/>
      <c r="HD76" s="166"/>
      <c r="HE76" s="166"/>
      <c r="HF76" s="166"/>
      <c r="HG76" s="166"/>
      <c r="HH76" s="166"/>
      <c r="HI76" s="166"/>
      <c r="HJ76" s="166"/>
      <c r="HK76" s="166"/>
      <c r="HL76" s="166"/>
      <c r="HM76" s="166"/>
      <c r="HN76" s="166"/>
      <c r="HO76" s="166"/>
      <c r="HP76" s="166"/>
      <c r="HQ76" s="166"/>
      <c r="HR76" s="166"/>
      <c r="HS76" s="166"/>
      <c r="HT76" s="166"/>
      <c r="HU76" s="166"/>
      <c r="HV76" s="166"/>
      <c r="HW76" s="166"/>
      <c r="HX76" s="166"/>
      <c r="HY76" s="166"/>
      <c r="HZ76" s="166"/>
      <c r="IA76" s="166"/>
      <c r="IB76" s="166"/>
      <c r="IC76" s="166"/>
      <c r="ID76" s="166"/>
      <c r="IE76" s="166"/>
      <c r="IF76" s="166"/>
      <c r="IG76" s="166"/>
      <c r="IH76" s="166"/>
      <c r="II76" s="166"/>
      <c r="IJ76" s="166"/>
      <c r="IK76" s="166"/>
      <c r="IL76" s="166"/>
      <c r="IM76" s="166"/>
      <c r="IN76" s="166"/>
      <c r="IO76" s="166"/>
      <c r="IP76" s="166"/>
      <c r="IQ76" s="166"/>
      <c r="IR76" s="166"/>
      <c r="IS76" s="166"/>
      <c r="IT76" s="166"/>
      <c r="IU76" s="166"/>
      <c r="IV76" s="166"/>
    </row>
    <row r="77" spans="1:256" s="220" customFormat="1" ht="30">
      <c r="A77" s="230"/>
      <c r="B77" s="230"/>
      <c r="C77" s="230"/>
      <c r="D77" s="230"/>
      <c r="E77" s="230"/>
      <c r="F77" s="230"/>
      <c r="G77" s="230"/>
      <c r="H77" s="230"/>
      <c r="I77" s="230"/>
      <c r="J77" s="232"/>
      <c r="K77" s="232"/>
      <c r="L77" s="230"/>
      <c r="M77" s="231"/>
      <c r="N77" s="233"/>
      <c r="O77" s="233"/>
      <c r="P77" s="234"/>
      <c r="Q77" s="234"/>
      <c r="R77" s="234"/>
      <c r="S77" s="234"/>
      <c r="T77" s="234"/>
      <c r="U77" s="234"/>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c r="DS77" s="166"/>
      <c r="DT77" s="166"/>
      <c r="DU77" s="166"/>
      <c r="DV77" s="166"/>
      <c r="DW77" s="166"/>
      <c r="DX77" s="166"/>
      <c r="DY77" s="166"/>
      <c r="DZ77" s="166"/>
      <c r="EA77" s="166"/>
      <c r="EB77" s="166"/>
      <c r="EC77" s="166"/>
      <c r="ED77" s="166"/>
      <c r="EE77" s="166"/>
      <c r="EF77" s="166"/>
      <c r="EG77" s="166"/>
      <c r="EH77" s="166"/>
      <c r="EI77" s="166"/>
      <c r="EJ77" s="166"/>
      <c r="EK77" s="166"/>
      <c r="EL77" s="166"/>
      <c r="EM77" s="166"/>
      <c r="EN77" s="166"/>
      <c r="EO77" s="166"/>
      <c r="EP77" s="166"/>
      <c r="EQ77" s="166"/>
      <c r="ER77" s="166"/>
      <c r="ES77" s="166"/>
      <c r="ET77" s="166"/>
      <c r="EU77" s="166"/>
      <c r="EV77" s="166"/>
      <c r="EW77" s="166"/>
      <c r="EX77" s="166"/>
      <c r="EY77" s="166"/>
      <c r="EZ77" s="166"/>
      <c r="FA77" s="166"/>
      <c r="FB77" s="166"/>
      <c r="FC77" s="166"/>
      <c r="FD77" s="166"/>
      <c r="FE77" s="166"/>
      <c r="FF77" s="166"/>
      <c r="FG77" s="166"/>
      <c r="FH77" s="166"/>
      <c r="FI77" s="166"/>
      <c r="FJ77" s="166"/>
      <c r="FK77" s="166"/>
      <c r="FL77" s="166"/>
      <c r="FM77" s="166"/>
      <c r="FN77" s="166"/>
      <c r="FO77" s="166"/>
      <c r="FP77" s="166"/>
      <c r="FQ77" s="166"/>
      <c r="FR77" s="166"/>
      <c r="FS77" s="166"/>
      <c r="FT77" s="166"/>
      <c r="FU77" s="166"/>
      <c r="FV77" s="166"/>
      <c r="FW77" s="166"/>
      <c r="FX77" s="166"/>
      <c r="FY77" s="166"/>
      <c r="FZ77" s="166"/>
      <c r="GA77" s="166"/>
      <c r="GB77" s="166"/>
      <c r="GC77" s="166"/>
      <c r="GD77" s="166"/>
      <c r="GE77" s="166"/>
      <c r="GF77" s="166"/>
      <c r="GG77" s="166"/>
      <c r="GH77" s="166"/>
      <c r="GI77" s="166"/>
      <c r="GJ77" s="166"/>
      <c r="GK77" s="166"/>
      <c r="GL77" s="166"/>
      <c r="GM77" s="166"/>
      <c r="GN77" s="166"/>
      <c r="GO77" s="166"/>
      <c r="GP77" s="166"/>
      <c r="GQ77" s="166"/>
      <c r="GR77" s="166"/>
      <c r="GS77" s="166"/>
      <c r="GT77" s="166"/>
      <c r="GU77" s="166"/>
      <c r="GV77" s="166"/>
      <c r="GW77" s="166"/>
      <c r="GX77" s="166"/>
      <c r="GY77" s="166"/>
      <c r="GZ77" s="166"/>
      <c r="HA77" s="166"/>
      <c r="HB77" s="166"/>
      <c r="HC77" s="166"/>
      <c r="HD77" s="166"/>
      <c r="HE77" s="166"/>
      <c r="HF77" s="166"/>
      <c r="HG77" s="166"/>
      <c r="HH77" s="166"/>
      <c r="HI77" s="166"/>
      <c r="HJ77" s="166"/>
      <c r="HK77" s="166"/>
      <c r="HL77" s="166"/>
      <c r="HM77" s="166"/>
      <c r="HN77" s="166"/>
      <c r="HO77" s="166"/>
      <c r="HP77" s="166"/>
      <c r="HQ77" s="166"/>
      <c r="HR77" s="166"/>
      <c r="HS77" s="166"/>
      <c r="HT77" s="166"/>
      <c r="HU77" s="166"/>
      <c r="HV77" s="166"/>
      <c r="HW77" s="166"/>
      <c r="HX77" s="166"/>
      <c r="HY77" s="166"/>
      <c r="HZ77" s="166"/>
      <c r="IA77" s="166"/>
      <c r="IB77" s="166"/>
      <c r="IC77" s="166"/>
      <c r="ID77" s="166"/>
      <c r="IE77" s="166"/>
      <c r="IF77" s="166"/>
      <c r="IG77" s="166"/>
      <c r="IH77" s="166"/>
      <c r="II77" s="166"/>
      <c r="IJ77" s="166"/>
      <c r="IK77" s="166"/>
      <c r="IL77" s="166"/>
      <c r="IM77" s="166"/>
      <c r="IN77" s="166"/>
      <c r="IO77" s="166"/>
      <c r="IP77" s="166"/>
      <c r="IQ77" s="166"/>
      <c r="IR77" s="166"/>
      <c r="IS77" s="166"/>
      <c r="IT77" s="166"/>
      <c r="IU77" s="166"/>
      <c r="IV77" s="166"/>
    </row>
    <row r="78" spans="1:256" s="220" customFormat="1" ht="30">
      <c r="A78" s="230"/>
      <c r="B78" s="230"/>
      <c r="C78" s="230"/>
      <c r="D78" s="230"/>
      <c r="E78" s="230"/>
      <c r="F78" s="230"/>
      <c r="G78" s="230"/>
      <c r="H78" s="230"/>
      <c r="I78" s="230"/>
      <c r="J78" s="232"/>
      <c r="K78" s="232"/>
      <c r="L78" s="230"/>
      <c r="M78" s="231"/>
      <c r="N78" s="233"/>
      <c r="O78" s="233"/>
      <c r="P78" s="234"/>
      <c r="Q78" s="234"/>
      <c r="R78" s="234"/>
      <c r="S78" s="234"/>
      <c r="T78" s="234"/>
      <c r="U78" s="234"/>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c r="EW78" s="166"/>
      <c r="EX78" s="166"/>
      <c r="EY78" s="166"/>
      <c r="EZ78" s="166"/>
      <c r="FA78" s="166"/>
      <c r="FB78" s="166"/>
      <c r="FC78" s="166"/>
      <c r="FD78" s="166"/>
      <c r="FE78" s="166"/>
      <c r="FF78" s="166"/>
      <c r="FG78" s="166"/>
      <c r="FH78" s="166"/>
      <c r="FI78" s="166"/>
      <c r="FJ78" s="166"/>
      <c r="FK78" s="166"/>
      <c r="FL78" s="166"/>
      <c r="FM78" s="166"/>
      <c r="FN78" s="166"/>
      <c r="FO78" s="166"/>
      <c r="FP78" s="166"/>
      <c r="FQ78" s="166"/>
      <c r="FR78" s="166"/>
      <c r="FS78" s="166"/>
      <c r="FT78" s="166"/>
      <c r="FU78" s="166"/>
      <c r="FV78" s="166"/>
      <c r="FW78" s="166"/>
      <c r="FX78" s="166"/>
      <c r="FY78" s="166"/>
      <c r="FZ78" s="166"/>
      <c r="GA78" s="166"/>
      <c r="GB78" s="166"/>
      <c r="GC78" s="166"/>
      <c r="GD78" s="166"/>
      <c r="GE78" s="166"/>
      <c r="GF78" s="166"/>
      <c r="GG78" s="166"/>
      <c r="GH78" s="166"/>
      <c r="GI78" s="166"/>
      <c r="GJ78" s="166"/>
      <c r="GK78" s="166"/>
      <c r="GL78" s="166"/>
      <c r="GM78" s="166"/>
      <c r="GN78" s="166"/>
      <c r="GO78" s="166"/>
      <c r="GP78" s="166"/>
      <c r="GQ78" s="166"/>
      <c r="GR78" s="166"/>
      <c r="GS78" s="166"/>
      <c r="GT78" s="166"/>
      <c r="GU78" s="166"/>
      <c r="GV78" s="166"/>
      <c r="GW78" s="166"/>
      <c r="GX78" s="166"/>
      <c r="GY78" s="166"/>
      <c r="GZ78" s="166"/>
      <c r="HA78" s="166"/>
      <c r="HB78" s="166"/>
      <c r="HC78" s="166"/>
      <c r="HD78" s="166"/>
      <c r="HE78" s="166"/>
      <c r="HF78" s="166"/>
      <c r="HG78" s="166"/>
      <c r="HH78" s="166"/>
      <c r="HI78" s="166"/>
      <c r="HJ78" s="166"/>
      <c r="HK78" s="166"/>
      <c r="HL78" s="166"/>
      <c r="HM78" s="166"/>
      <c r="HN78" s="166"/>
      <c r="HO78" s="166"/>
      <c r="HP78" s="166"/>
      <c r="HQ78" s="166"/>
      <c r="HR78" s="166"/>
      <c r="HS78" s="166"/>
      <c r="HT78" s="166"/>
      <c r="HU78" s="166"/>
      <c r="HV78" s="166"/>
      <c r="HW78" s="166"/>
      <c r="HX78" s="166"/>
      <c r="HY78" s="166"/>
      <c r="HZ78" s="166"/>
      <c r="IA78" s="166"/>
      <c r="IB78" s="166"/>
      <c r="IC78" s="166"/>
      <c r="ID78" s="166"/>
      <c r="IE78" s="166"/>
      <c r="IF78" s="166"/>
      <c r="IG78" s="166"/>
      <c r="IH78" s="166"/>
      <c r="II78" s="166"/>
      <c r="IJ78" s="166"/>
      <c r="IK78" s="166"/>
      <c r="IL78" s="166"/>
      <c r="IM78" s="166"/>
      <c r="IN78" s="166"/>
      <c r="IO78" s="166"/>
      <c r="IP78" s="166"/>
      <c r="IQ78" s="166"/>
      <c r="IR78" s="166"/>
      <c r="IS78" s="166"/>
      <c r="IT78" s="166"/>
      <c r="IU78" s="166"/>
      <c r="IV78" s="166"/>
    </row>
    <row r="79" spans="1:256" s="220" customFormat="1" ht="30">
      <c r="A79" s="230"/>
      <c r="B79" s="230"/>
      <c r="C79" s="230"/>
      <c r="D79" s="230"/>
      <c r="E79" s="230"/>
      <c r="F79" s="230"/>
      <c r="G79" s="230"/>
      <c r="H79" s="230"/>
      <c r="I79" s="230"/>
      <c r="J79" s="232"/>
      <c r="K79" s="232"/>
      <c r="L79" s="230"/>
      <c r="M79" s="231"/>
      <c r="N79" s="233"/>
      <c r="O79" s="233"/>
      <c r="P79" s="234"/>
      <c r="Q79" s="234"/>
      <c r="R79" s="234"/>
      <c r="S79" s="234"/>
      <c r="T79" s="234"/>
      <c r="U79" s="234"/>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c r="EW79" s="166"/>
      <c r="EX79" s="166"/>
      <c r="EY79" s="166"/>
      <c r="EZ79" s="166"/>
      <c r="FA79" s="166"/>
      <c r="FB79" s="166"/>
      <c r="FC79" s="166"/>
      <c r="FD79" s="166"/>
      <c r="FE79" s="166"/>
      <c r="FF79" s="166"/>
      <c r="FG79" s="166"/>
      <c r="FH79" s="166"/>
      <c r="FI79" s="166"/>
      <c r="FJ79" s="166"/>
      <c r="FK79" s="166"/>
      <c r="FL79" s="166"/>
      <c r="FM79" s="166"/>
      <c r="FN79" s="166"/>
      <c r="FO79" s="166"/>
      <c r="FP79" s="166"/>
      <c r="FQ79" s="166"/>
      <c r="FR79" s="166"/>
      <c r="FS79" s="166"/>
      <c r="FT79" s="166"/>
      <c r="FU79" s="166"/>
      <c r="FV79" s="166"/>
      <c r="FW79" s="166"/>
      <c r="FX79" s="166"/>
      <c r="FY79" s="166"/>
      <c r="FZ79" s="166"/>
      <c r="GA79" s="166"/>
      <c r="GB79" s="166"/>
      <c r="GC79" s="166"/>
      <c r="GD79" s="166"/>
      <c r="GE79" s="166"/>
      <c r="GF79" s="166"/>
      <c r="GG79" s="166"/>
      <c r="GH79" s="166"/>
      <c r="GI79" s="166"/>
      <c r="GJ79" s="166"/>
      <c r="GK79" s="166"/>
      <c r="GL79" s="166"/>
      <c r="GM79" s="166"/>
      <c r="GN79" s="166"/>
      <c r="GO79" s="166"/>
      <c r="GP79" s="166"/>
      <c r="GQ79" s="166"/>
      <c r="GR79" s="166"/>
      <c r="GS79" s="166"/>
      <c r="GT79" s="166"/>
      <c r="GU79" s="166"/>
      <c r="GV79" s="166"/>
      <c r="GW79" s="166"/>
      <c r="GX79" s="166"/>
      <c r="GY79" s="166"/>
      <c r="GZ79" s="166"/>
      <c r="HA79" s="166"/>
      <c r="HB79" s="166"/>
      <c r="HC79" s="166"/>
      <c r="HD79" s="166"/>
      <c r="HE79" s="166"/>
      <c r="HF79" s="166"/>
      <c r="HG79" s="166"/>
      <c r="HH79" s="166"/>
      <c r="HI79" s="166"/>
      <c r="HJ79" s="166"/>
      <c r="HK79" s="166"/>
      <c r="HL79" s="166"/>
      <c r="HM79" s="166"/>
      <c r="HN79" s="166"/>
      <c r="HO79" s="166"/>
      <c r="HP79" s="166"/>
      <c r="HQ79" s="166"/>
      <c r="HR79" s="166"/>
      <c r="HS79" s="166"/>
      <c r="HT79" s="166"/>
      <c r="HU79" s="166"/>
      <c r="HV79" s="166"/>
      <c r="HW79" s="166"/>
      <c r="HX79" s="166"/>
      <c r="HY79" s="166"/>
      <c r="HZ79" s="166"/>
      <c r="IA79" s="166"/>
      <c r="IB79" s="166"/>
      <c r="IC79" s="166"/>
      <c r="ID79" s="166"/>
      <c r="IE79" s="166"/>
      <c r="IF79" s="166"/>
      <c r="IG79" s="166"/>
      <c r="IH79" s="166"/>
      <c r="II79" s="166"/>
      <c r="IJ79" s="166"/>
      <c r="IK79" s="166"/>
      <c r="IL79" s="166"/>
      <c r="IM79" s="166"/>
      <c r="IN79" s="166"/>
      <c r="IO79" s="166"/>
      <c r="IP79" s="166"/>
      <c r="IQ79" s="166"/>
      <c r="IR79" s="166"/>
      <c r="IS79" s="166"/>
      <c r="IT79" s="166"/>
      <c r="IU79" s="166"/>
      <c r="IV79" s="166"/>
    </row>
    <row r="80" spans="1:256" s="220" customFormat="1" ht="30">
      <c r="A80" s="230"/>
      <c r="B80" s="230"/>
      <c r="C80" s="230"/>
      <c r="D80" s="230"/>
      <c r="E80" s="230"/>
      <c r="F80" s="230"/>
      <c r="G80" s="230"/>
      <c r="H80" s="230"/>
      <c r="I80" s="230"/>
      <c r="J80" s="232"/>
      <c r="K80" s="232"/>
      <c r="L80" s="230"/>
      <c r="M80" s="231"/>
      <c r="N80" s="233"/>
      <c r="O80" s="233"/>
      <c r="P80" s="234"/>
      <c r="Q80" s="234"/>
      <c r="R80" s="234"/>
      <c r="S80" s="234"/>
      <c r="T80" s="234"/>
      <c r="U80" s="234"/>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c r="GZ80" s="166"/>
      <c r="HA80" s="166"/>
      <c r="HB80" s="166"/>
      <c r="HC80" s="166"/>
      <c r="HD80" s="166"/>
      <c r="HE80" s="166"/>
      <c r="HF80" s="166"/>
      <c r="HG80" s="166"/>
      <c r="HH80" s="166"/>
      <c r="HI80" s="166"/>
      <c r="HJ80" s="166"/>
      <c r="HK80" s="166"/>
      <c r="HL80" s="166"/>
      <c r="HM80" s="166"/>
      <c r="HN80" s="166"/>
      <c r="HO80" s="166"/>
      <c r="HP80" s="166"/>
      <c r="HQ80" s="166"/>
      <c r="HR80" s="166"/>
      <c r="HS80" s="166"/>
      <c r="HT80" s="166"/>
      <c r="HU80" s="166"/>
      <c r="HV80" s="166"/>
      <c r="HW80" s="166"/>
      <c r="HX80" s="166"/>
      <c r="HY80" s="166"/>
      <c r="HZ80" s="166"/>
      <c r="IA80" s="166"/>
      <c r="IB80" s="166"/>
      <c r="IC80" s="166"/>
      <c r="ID80" s="166"/>
      <c r="IE80" s="166"/>
      <c r="IF80" s="166"/>
      <c r="IG80" s="166"/>
      <c r="IH80" s="166"/>
      <c r="II80" s="166"/>
      <c r="IJ80" s="166"/>
      <c r="IK80" s="166"/>
      <c r="IL80" s="166"/>
      <c r="IM80" s="166"/>
      <c r="IN80" s="166"/>
      <c r="IO80" s="166"/>
      <c r="IP80" s="166"/>
      <c r="IQ80" s="166"/>
      <c r="IR80" s="166"/>
      <c r="IS80" s="166"/>
      <c r="IT80" s="166"/>
      <c r="IU80" s="166"/>
      <c r="IV80" s="166"/>
    </row>
    <row r="81" spans="1:256" s="220" customFormat="1" ht="30">
      <c r="A81" s="230"/>
      <c r="B81" s="230"/>
      <c r="C81" s="230"/>
      <c r="D81" s="230"/>
      <c r="E81" s="230"/>
      <c r="F81" s="230"/>
      <c r="G81" s="230"/>
      <c r="H81" s="230"/>
      <c r="I81" s="230"/>
      <c r="J81" s="232"/>
      <c r="K81" s="232"/>
      <c r="L81" s="230"/>
      <c r="M81" s="231"/>
      <c r="N81" s="233"/>
      <c r="O81" s="233"/>
      <c r="P81" s="234"/>
      <c r="Q81" s="234"/>
      <c r="R81" s="234"/>
      <c r="S81" s="234"/>
      <c r="T81" s="234"/>
      <c r="U81" s="234"/>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c r="GZ81" s="166"/>
      <c r="HA81" s="166"/>
      <c r="HB81" s="166"/>
      <c r="HC81" s="166"/>
      <c r="HD81" s="166"/>
      <c r="HE81" s="166"/>
      <c r="HF81" s="166"/>
      <c r="HG81" s="166"/>
      <c r="HH81" s="166"/>
      <c r="HI81" s="166"/>
      <c r="HJ81" s="166"/>
      <c r="HK81" s="166"/>
      <c r="HL81" s="166"/>
      <c r="HM81" s="166"/>
      <c r="HN81" s="166"/>
      <c r="HO81" s="166"/>
      <c r="HP81" s="166"/>
      <c r="HQ81" s="166"/>
      <c r="HR81" s="166"/>
      <c r="HS81" s="166"/>
      <c r="HT81" s="166"/>
      <c r="HU81" s="166"/>
      <c r="HV81" s="166"/>
      <c r="HW81" s="166"/>
      <c r="HX81" s="166"/>
      <c r="HY81" s="166"/>
      <c r="HZ81" s="166"/>
      <c r="IA81" s="166"/>
      <c r="IB81" s="166"/>
      <c r="IC81" s="166"/>
      <c r="ID81" s="166"/>
      <c r="IE81" s="166"/>
      <c r="IF81" s="166"/>
      <c r="IG81" s="166"/>
      <c r="IH81" s="166"/>
      <c r="II81" s="166"/>
      <c r="IJ81" s="166"/>
      <c r="IK81" s="166"/>
      <c r="IL81" s="166"/>
      <c r="IM81" s="166"/>
      <c r="IN81" s="166"/>
      <c r="IO81" s="166"/>
      <c r="IP81" s="166"/>
      <c r="IQ81" s="166"/>
      <c r="IR81" s="166"/>
      <c r="IS81" s="166"/>
      <c r="IT81" s="166"/>
      <c r="IU81" s="166"/>
      <c r="IV81" s="166"/>
    </row>
    <row r="82" spans="1:256" s="220" customFormat="1" ht="30">
      <c r="A82" s="230"/>
      <c r="B82" s="230"/>
      <c r="C82" s="230"/>
      <c r="D82" s="230"/>
      <c r="E82" s="230"/>
      <c r="F82" s="230"/>
      <c r="G82" s="230"/>
      <c r="H82" s="230"/>
      <c r="I82" s="230"/>
      <c r="J82" s="232"/>
      <c r="K82" s="232"/>
      <c r="L82" s="230"/>
      <c r="M82" s="231"/>
      <c r="N82" s="233"/>
      <c r="O82" s="233"/>
      <c r="P82" s="234"/>
      <c r="Q82" s="234"/>
      <c r="R82" s="234"/>
      <c r="S82" s="234"/>
      <c r="T82" s="234"/>
      <c r="U82" s="234"/>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c r="EW82" s="166"/>
      <c r="EX82" s="166"/>
      <c r="EY82" s="166"/>
      <c r="EZ82" s="166"/>
      <c r="FA82" s="166"/>
      <c r="FB82" s="166"/>
      <c r="FC82" s="166"/>
      <c r="FD82" s="166"/>
      <c r="FE82" s="166"/>
      <c r="FF82" s="166"/>
      <c r="FG82" s="166"/>
      <c r="FH82" s="166"/>
      <c r="FI82" s="166"/>
      <c r="FJ82" s="166"/>
      <c r="FK82" s="166"/>
      <c r="FL82" s="166"/>
      <c r="FM82" s="166"/>
      <c r="FN82" s="166"/>
      <c r="FO82" s="166"/>
      <c r="FP82" s="166"/>
      <c r="FQ82" s="166"/>
      <c r="FR82" s="166"/>
      <c r="FS82" s="166"/>
      <c r="FT82" s="166"/>
      <c r="FU82" s="166"/>
      <c r="FV82" s="166"/>
      <c r="FW82" s="166"/>
      <c r="FX82" s="166"/>
      <c r="FY82" s="166"/>
      <c r="FZ82" s="166"/>
      <c r="GA82" s="166"/>
      <c r="GB82" s="166"/>
      <c r="GC82" s="166"/>
      <c r="GD82" s="166"/>
      <c r="GE82" s="166"/>
      <c r="GF82" s="166"/>
      <c r="GG82" s="166"/>
      <c r="GH82" s="166"/>
      <c r="GI82" s="166"/>
      <c r="GJ82" s="166"/>
      <c r="GK82" s="166"/>
      <c r="GL82" s="166"/>
      <c r="GM82" s="166"/>
      <c r="GN82" s="166"/>
      <c r="GO82" s="166"/>
      <c r="GP82" s="166"/>
      <c r="GQ82" s="166"/>
      <c r="GR82" s="166"/>
      <c r="GS82" s="166"/>
      <c r="GT82" s="166"/>
      <c r="GU82" s="166"/>
      <c r="GV82" s="166"/>
      <c r="GW82" s="166"/>
      <c r="GX82" s="166"/>
      <c r="GY82" s="166"/>
      <c r="GZ82" s="166"/>
      <c r="HA82" s="166"/>
      <c r="HB82" s="166"/>
      <c r="HC82" s="166"/>
      <c r="HD82" s="166"/>
      <c r="HE82" s="166"/>
      <c r="HF82" s="166"/>
      <c r="HG82" s="166"/>
      <c r="HH82" s="166"/>
      <c r="HI82" s="166"/>
      <c r="HJ82" s="166"/>
      <c r="HK82" s="166"/>
      <c r="HL82" s="166"/>
      <c r="HM82" s="166"/>
      <c r="HN82" s="166"/>
      <c r="HO82" s="166"/>
      <c r="HP82" s="166"/>
      <c r="HQ82" s="166"/>
      <c r="HR82" s="166"/>
      <c r="HS82" s="166"/>
      <c r="HT82" s="166"/>
      <c r="HU82" s="166"/>
      <c r="HV82" s="166"/>
      <c r="HW82" s="166"/>
      <c r="HX82" s="166"/>
      <c r="HY82" s="166"/>
      <c r="HZ82" s="166"/>
      <c r="IA82" s="166"/>
      <c r="IB82" s="166"/>
      <c r="IC82" s="166"/>
      <c r="ID82" s="166"/>
      <c r="IE82" s="166"/>
      <c r="IF82" s="166"/>
      <c r="IG82" s="166"/>
      <c r="IH82" s="166"/>
      <c r="II82" s="166"/>
      <c r="IJ82" s="166"/>
      <c r="IK82" s="166"/>
      <c r="IL82" s="166"/>
      <c r="IM82" s="166"/>
      <c r="IN82" s="166"/>
      <c r="IO82" s="166"/>
      <c r="IP82" s="166"/>
      <c r="IQ82" s="166"/>
      <c r="IR82" s="166"/>
      <c r="IS82" s="166"/>
      <c r="IT82" s="166"/>
      <c r="IU82" s="166"/>
      <c r="IV82" s="166"/>
    </row>
    <row r="83" spans="1:256" s="220" customFormat="1" ht="30">
      <c r="A83" s="230"/>
      <c r="B83" s="230"/>
      <c r="C83" s="230"/>
      <c r="D83" s="230"/>
      <c r="E83" s="230"/>
      <c r="F83" s="230"/>
      <c r="G83" s="230"/>
      <c r="H83" s="230"/>
      <c r="I83" s="230"/>
      <c r="J83" s="232"/>
      <c r="K83" s="232"/>
      <c r="L83" s="230"/>
      <c r="M83" s="231"/>
      <c r="N83" s="233"/>
      <c r="O83" s="233"/>
      <c r="P83" s="234"/>
      <c r="Q83" s="234"/>
      <c r="R83" s="234"/>
      <c r="S83" s="234"/>
      <c r="T83" s="234"/>
      <c r="U83" s="234"/>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c r="EW83" s="166"/>
      <c r="EX83" s="166"/>
      <c r="EY83" s="166"/>
      <c r="EZ83" s="166"/>
      <c r="FA83" s="166"/>
      <c r="FB83" s="166"/>
      <c r="FC83" s="166"/>
      <c r="FD83" s="166"/>
      <c r="FE83" s="166"/>
      <c r="FF83" s="166"/>
      <c r="FG83" s="166"/>
      <c r="FH83" s="166"/>
      <c r="FI83" s="166"/>
      <c r="FJ83" s="166"/>
      <c r="FK83" s="166"/>
      <c r="FL83" s="166"/>
      <c r="FM83" s="166"/>
      <c r="FN83" s="166"/>
      <c r="FO83" s="166"/>
      <c r="FP83" s="166"/>
      <c r="FQ83" s="166"/>
      <c r="FR83" s="166"/>
      <c r="FS83" s="166"/>
      <c r="FT83" s="166"/>
      <c r="FU83" s="166"/>
      <c r="FV83" s="166"/>
      <c r="FW83" s="166"/>
      <c r="FX83" s="166"/>
      <c r="FY83" s="166"/>
      <c r="FZ83" s="166"/>
      <c r="GA83" s="166"/>
      <c r="GB83" s="166"/>
      <c r="GC83" s="166"/>
      <c r="GD83" s="166"/>
      <c r="GE83" s="166"/>
      <c r="GF83" s="166"/>
      <c r="GG83" s="166"/>
      <c r="GH83" s="166"/>
      <c r="GI83" s="166"/>
      <c r="GJ83" s="166"/>
      <c r="GK83" s="166"/>
      <c r="GL83" s="166"/>
      <c r="GM83" s="166"/>
      <c r="GN83" s="166"/>
      <c r="GO83" s="166"/>
      <c r="GP83" s="166"/>
      <c r="GQ83" s="166"/>
      <c r="GR83" s="166"/>
      <c r="GS83" s="166"/>
      <c r="GT83" s="166"/>
      <c r="GU83" s="166"/>
      <c r="GV83" s="166"/>
      <c r="GW83" s="166"/>
      <c r="GX83" s="166"/>
      <c r="GY83" s="166"/>
      <c r="GZ83" s="166"/>
      <c r="HA83" s="166"/>
      <c r="HB83" s="166"/>
      <c r="HC83" s="166"/>
      <c r="HD83" s="166"/>
      <c r="HE83" s="166"/>
      <c r="HF83" s="166"/>
      <c r="HG83" s="166"/>
      <c r="HH83" s="166"/>
      <c r="HI83" s="166"/>
      <c r="HJ83" s="166"/>
      <c r="HK83" s="166"/>
      <c r="HL83" s="166"/>
      <c r="HM83" s="166"/>
      <c r="HN83" s="166"/>
      <c r="HO83" s="166"/>
      <c r="HP83" s="166"/>
      <c r="HQ83" s="166"/>
      <c r="HR83" s="166"/>
      <c r="HS83" s="166"/>
      <c r="HT83" s="166"/>
      <c r="HU83" s="166"/>
      <c r="HV83" s="166"/>
      <c r="HW83" s="166"/>
      <c r="HX83" s="166"/>
      <c r="HY83" s="166"/>
      <c r="HZ83" s="166"/>
      <c r="IA83" s="166"/>
      <c r="IB83" s="166"/>
      <c r="IC83" s="166"/>
      <c r="ID83" s="166"/>
      <c r="IE83" s="166"/>
      <c r="IF83" s="166"/>
      <c r="IG83" s="166"/>
      <c r="IH83" s="166"/>
      <c r="II83" s="166"/>
      <c r="IJ83" s="166"/>
      <c r="IK83" s="166"/>
      <c r="IL83" s="166"/>
      <c r="IM83" s="166"/>
      <c r="IN83" s="166"/>
      <c r="IO83" s="166"/>
      <c r="IP83" s="166"/>
      <c r="IQ83" s="166"/>
      <c r="IR83" s="166"/>
      <c r="IS83" s="166"/>
      <c r="IT83" s="166"/>
      <c r="IU83" s="166"/>
      <c r="IV83" s="166"/>
    </row>
    <row r="84" spans="1:256" s="220" customFormat="1" ht="30">
      <c r="A84" s="230"/>
      <c r="B84" s="230"/>
      <c r="C84" s="230"/>
      <c r="D84" s="230"/>
      <c r="E84" s="230"/>
      <c r="F84" s="230"/>
      <c r="G84" s="230"/>
      <c r="H84" s="230"/>
      <c r="I84" s="230"/>
      <c r="J84" s="232"/>
      <c r="K84" s="232"/>
      <c r="L84" s="230"/>
      <c r="M84" s="231"/>
      <c r="N84" s="233"/>
      <c r="O84" s="233"/>
      <c r="P84" s="234"/>
      <c r="Q84" s="234"/>
      <c r="R84" s="234"/>
      <c r="S84" s="234"/>
      <c r="T84" s="234"/>
      <c r="U84" s="234"/>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c r="EW84" s="166"/>
      <c r="EX84" s="166"/>
      <c r="EY84" s="166"/>
      <c r="EZ84" s="166"/>
      <c r="FA84" s="166"/>
      <c r="FB84" s="166"/>
      <c r="FC84" s="166"/>
      <c r="FD84" s="166"/>
      <c r="FE84" s="166"/>
      <c r="FF84" s="166"/>
      <c r="FG84" s="166"/>
      <c r="FH84" s="166"/>
      <c r="FI84" s="166"/>
      <c r="FJ84" s="166"/>
      <c r="FK84" s="166"/>
      <c r="FL84" s="166"/>
      <c r="FM84" s="166"/>
      <c r="FN84" s="166"/>
      <c r="FO84" s="166"/>
      <c r="FP84" s="166"/>
      <c r="FQ84" s="166"/>
      <c r="FR84" s="166"/>
      <c r="FS84" s="166"/>
      <c r="FT84" s="166"/>
      <c r="FU84" s="166"/>
      <c r="FV84" s="166"/>
      <c r="FW84" s="166"/>
      <c r="FX84" s="166"/>
      <c r="FY84" s="166"/>
      <c r="FZ84" s="166"/>
      <c r="GA84" s="166"/>
      <c r="GB84" s="166"/>
      <c r="GC84" s="166"/>
      <c r="GD84" s="166"/>
      <c r="GE84" s="166"/>
      <c r="GF84" s="166"/>
      <c r="GG84" s="166"/>
      <c r="GH84" s="166"/>
      <c r="GI84" s="166"/>
      <c r="GJ84" s="166"/>
      <c r="GK84" s="166"/>
      <c r="GL84" s="166"/>
      <c r="GM84" s="166"/>
      <c r="GN84" s="166"/>
      <c r="GO84" s="166"/>
      <c r="GP84" s="166"/>
      <c r="GQ84" s="166"/>
      <c r="GR84" s="166"/>
      <c r="GS84" s="166"/>
      <c r="GT84" s="166"/>
      <c r="GU84" s="166"/>
      <c r="GV84" s="166"/>
      <c r="GW84" s="166"/>
      <c r="GX84" s="166"/>
      <c r="GY84" s="166"/>
      <c r="GZ84" s="166"/>
      <c r="HA84" s="166"/>
      <c r="HB84" s="166"/>
      <c r="HC84" s="166"/>
      <c r="HD84" s="166"/>
      <c r="HE84" s="166"/>
      <c r="HF84" s="166"/>
      <c r="HG84" s="166"/>
      <c r="HH84" s="166"/>
      <c r="HI84" s="166"/>
      <c r="HJ84" s="166"/>
      <c r="HK84" s="166"/>
      <c r="HL84" s="166"/>
      <c r="HM84" s="166"/>
      <c r="HN84" s="166"/>
      <c r="HO84" s="166"/>
      <c r="HP84" s="166"/>
      <c r="HQ84" s="166"/>
      <c r="HR84" s="166"/>
      <c r="HS84" s="166"/>
      <c r="HT84" s="166"/>
      <c r="HU84" s="166"/>
      <c r="HV84" s="166"/>
      <c r="HW84" s="166"/>
      <c r="HX84" s="166"/>
      <c r="HY84" s="166"/>
      <c r="HZ84" s="166"/>
      <c r="IA84" s="166"/>
      <c r="IB84" s="166"/>
      <c r="IC84" s="166"/>
      <c r="ID84" s="166"/>
      <c r="IE84" s="166"/>
      <c r="IF84" s="166"/>
      <c r="IG84" s="166"/>
      <c r="IH84" s="166"/>
      <c r="II84" s="166"/>
      <c r="IJ84" s="166"/>
      <c r="IK84" s="166"/>
      <c r="IL84" s="166"/>
      <c r="IM84" s="166"/>
      <c r="IN84" s="166"/>
      <c r="IO84" s="166"/>
      <c r="IP84" s="166"/>
      <c r="IQ84" s="166"/>
      <c r="IR84" s="166"/>
      <c r="IS84" s="166"/>
      <c r="IT84" s="166"/>
      <c r="IU84" s="166"/>
      <c r="IV84" s="166"/>
    </row>
    <row r="85" spans="1:256" s="220" customFormat="1" ht="30">
      <c r="A85" s="230"/>
      <c r="B85" s="230"/>
      <c r="C85" s="230"/>
      <c r="D85" s="230"/>
      <c r="E85" s="230"/>
      <c r="F85" s="230"/>
      <c r="G85" s="230"/>
      <c r="H85" s="230"/>
      <c r="I85" s="230"/>
      <c r="J85" s="232"/>
      <c r="K85" s="232"/>
      <c r="L85" s="230"/>
      <c r="M85" s="231"/>
      <c r="N85" s="233"/>
      <c r="O85" s="233"/>
      <c r="P85" s="234"/>
      <c r="Q85" s="234"/>
      <c r="R85" s="234"/>
      <c r="S85" s="234"/>
      <c r="T85" s="234"/>
      <c r="U85" s="234"/>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c r="EW85" s="166"/>
      <c r="EX85" s="166"/>
      <c r="EY85" s="166"/>
      <c r="EZ85" s="166"/>
      <c r="FA85" s="166"/>
      <c r="FB85" s="166"/>
      <c r="FC85" s="166"/>
      <c r="FD85" s="166"/>
      <c r="FE85" s="166"/>
      <c r="FF85" s="166"/>
      <c r="FG85" s="166"/>
      <c r="FH85" s="166"/>
      <c r="FI85" s="166"/>
      <c r="FJ85" s="166"/>
      <c r="FK85" s="166"/>
      <c r="FL85" s="166"/>
      <c r="FM85" s="166"/>
      <c r="FN85" s="166"/>
      <c r="FO85" s="166"/>
      <c r="FP85" s="166"/>
      <c r="FQ85" s="166"/>
      <c r="FR85" s="166"/>
      <c r="FS85" s="166"/>
      <c r="FT85" s="166"/>
      <c r="FU85" s="166"/>
      <c r="FV85" s="166"/>
      <c r="FW85" s="166"/>
      <c r="FX85" s="166"/>
      <c r="FY85" s="166"/>
      <c r="FZ85" s="166"/>
      <c r="GA85" s="166"/>
      <c r="GB85" s="166"/>
      <c r="GC85" s="166"/>
      <c r="GD85" s="166"/>
      <c r="GE85" s="166"/>
      <c r="GF85" s="166"/>
      <c r="GG85" s="166"/>
      <c r="GH85" s="166"/>
      <c r="GI85" s="166"/>
      <c r="GJ85" s="166"/>
      <c r="GK85" s="166"/>
      <c r="GL85" s="166"/>
      <c r="GM85" s="166"/>
      <c r="GN85" s="166"/>
      <c r="GO85" s="166"/>
      <c r="GP85" s="166"/>
      <c r="GQ85" s="166"/>
      <c r="GR85" s="166"/>
      <c r="GS85" s="166"/>
      <c r="GT85" s="166"/>
      <c r="GU85" s="166"/>
      <c r="GV85" s="166"/>
      <c r="GW85" s="166"/>
      <c r="GX85" s="166"/>
      <c r="GY85" s="166"/>
      <c r="GZ85" s="166"/>
      <c r="HA85" s="166"/>
      <c r="HB85" s="166"/>
      <c r="HC85" s="166"/>
      <c r="HD85" s="166"/>
      <c r="HE85" s="166"/>
      <c r="HF85" s="166"/>
      <c r="HG85" s="166"/>
      <c r="HH85" s="166"/>
      <c r="HI85" s="166"/>
      <c r="HJ85" s="166"/>
      <c r="HK85" s="166"/>
      <c r="HL85" s="166"/>
      <c r="HM85" s="166"/>
      <c r="HN85" s="166"/>
      <c r="HO85" s="166"/>
      <c r="HP85" s="166"/>
      <c r="HQ85" s="166"/>
      <c r="HR85" s="166"/>
      <c r="HS85" s="166"/>
      <c r="HT85" s="166"/>
      <c r="HU85" s="166"/>
      <c r="HV85" s="166"/>
      <c r="HW85" s="166"/>
      <c r="HX85" s="166"/>
      <c r="HY85" s="166"/>
      <c r="HZ85" s="166"/>
      <c r="IA85" s="166"/>
      <c r="IB85" s="166"/>
      <c r="IC85" s="166"/>
      <c r="ID85" s="166"/>
      <c r="IE85" s="166"/>
      <c r="IF85" s="166"/>
      <c r="IG85" s="166"/>
      <c r="IH85" s="166"/>
      <c r="II85" s="166"/>
      <c r="IJ85" s="166"/>
      <c r="IK85" s="166"/>
      <c r="IL85" s="166"/>
      <c r="IM85" s="166"/>
      <c r="IN85" s="166"/>
      <c r="IO85" s="166"/>
      <c r="IP85" s="166"/>
      <c r="IQ85" s="166"/>
      <c r="IR85" s="166"/>
      <c r="IS85" s="166"/>
      <c r="IT85" s="166"/>
      <c r="IU85" s="166"/>
      <c r="IV85" s="166"/>
    </row>
    <row r="86" spans="1:256" s="220" customFormat="1" ht="30">
      <c r="A86" s="230"/>
      <c r="B86" s="230"/>
      <c r="C86" s="230"/>
      <c r="D86" s="230"/>
      <c r="E86" s="230"/>
      <c r="F86" s="230"/>
      <c r="G86" s="230"/>
      <c r="H86" s="230"/>
      <c r="I86" s="230"/>
      <c r="J86" s="232"/>
      <c r="K86" s="232"/>
      <c r="L86" s="230"/>
      <c r="M86" s="231"/>
      <c r="N86" s="233"/>
      <c r="O86" s="233"/>
      <c r="P86" s="234"/>
      <c r="Q86" s="234"/>
      <c r="R86" s="234"/>
      <c r="S86" s="234"/>
      <c r="T86" s="234"/>
      <c r="U86" s="234"/>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c r="EW86" s="166"/>
      <c r="EX86" s="166"/>
      <c r="EY86" s="166"/>
      <c r="EZ86" s="166"/>
      <c r="FA86" s="166"/>
      <c r="FB86" s="166"/>
      <c r="FC86" s="166"/>
      <c r="FD86" s="166"/>
      <c r="FE86" s="166"/>
      <c r="FF86" s="166"/>
      <c r="FG86" s="166"/>
      <c r="FH86" s="166"/>
      <c r="FI86" s="166"/>
      <c r="FJ86" s="166"/>
      <c r="FK86" s="166"/>
      <c r="FL86" s="166"/>
      <c r="FM86" s="166"/>
      <c r="FN86" s="166"/>
      <c r="FO86" s="166"/>
      <c r="FP86" s="166"/>
      <c r="FQ86" s="166"/>
      <c r="FR86" s="166"/>
      <c r="FS86" s="166"/>
      <c r="FT86" s="166"/>
      <c r="FU86" s="166"/>
      <c r="FV86" s="166"/>
      <c r="FW86" s="166"/>
      <c r="FX86" s="166"/>
      <c r="FY86" s="166"/>
      <c r="FZ86" s="166"/>
      <c r="GA86" s="166"/>
      <c r="GB86" s="166"/>
      <c r="GC86" s="166"/>
      <c r="GD86" s="166"/>
      <c r="GE86" s="166"/>
      <c r="GF86" s="166"/>
      <c r="GG86" s="166"/>
      <c r="GH86" s="166"/>
      <c r="GI86" s="166"/>
      <c r="GJ86" s="166"/>
      <c r="GK86" s="166"/>
      <c r="GL86" s="166"/>
      <c r="GM86" s="166"/>
      <c r="GN86" s="166"/>
      <c r="GO86" s="166"/>
      <c r="GP86" s="166"/>
      <c r="GQ86" s="166"/>
      <c r="GR86" s="166"/>
      <c r="GS86" s="166"/>
      <c r="GT86" s="166"/>
      <c r="GU86" s="166"/>
      <c r="GV86" s="166"/>
      <c r="GW86" s="166"/>
      <c r="GX86" s="166"/>
      <c r="GY86" s="166"/>
      <c r="GZ86" s="166"/>
      <c r="HA86" s="166"/>
      <c r="HB86" s="166"/>
      <c r="HC86" s="166"/>
      <c r="HD86" s="166"/>
      <c r="HE86" s="166"/>
      <c r="HF86" s="166"/>
      <c r="HG86" s="166"/>
      <c r="HH86" s="166"/>
      <c r="HI86" s="166"/>
      <c r="HJ86" s="166"/>
      <c r="HK86" s="166"/>
      <c r="HL86" s="166"/>
      <c r="HM86" s="166"/>
      <c r="HN86" s="166"/>
      <c r="HO86" s="166"/>
      <c r="HP86" s="166"/>
      <c r="HQ86" s="166"/>
      <c r="HR86" s="166"/>
      <c r="HS86" s="166"/>
      <c r="HT86" s="166"/>
      <c r="HU86" s="166"/>
      <c r="HV86" s="166"/>
      <c r="HW86" s="166"/>
      <c r="HX86" s="166"/>
      <c r="HY86" s="166"/>
      <c r="HZ86" s="166"/>
      <c r="IA86" s="166"/>
      <c r="IB86" s="166"/>
      <c r="IC86" s="166"/>
      <c r="ID86" s="166"/>
      <c r="IE86" s="166"/>
      <c r="IF86" s="166"/>
      <c r="IG86" s="166"/>
      <c r="IH86" s="166"/>
      <c r="II86" s="166"/>
      <c r="IJ86" s="166"/>
      <c r="IK86" s="166"/>
      <c r="IL86" s="166"/>
      <c r="IM86" s="166"/>
      <c r="IN86" s="166"/>
      <c r="IO86" s="166"/>
      <c r="IP86" s="166"/>
      <c r="IQ86" s="166"/>
      <c r="IR86" s="166"/>
      <c r="IS86" s="166"/>
      <c r="IT86" s="166"/>
      <c r="IU86" s="166"/>
      <c r="IV86" s="166"/>
    </row>
    <row r="87" spans="1:256" s="220" customFormat="1" ht="30">
      <c r="A87" s="230"/>
      <c r="B87" s="230"/>
      <c r="C87" s="230"/>
      <c r="D87" s="230"/>
      <c r="E87" s="230"/>
      <c r="F87" s="230"/>
      <c r="G87" s="230"/>
      <c r="H87" s="230"/>
      <c r="I87" s="230"/>
      <c r="J87" s="232"/>
      <c r="K87" s="232"/>
      <c r="L87" s="230"/>
      <c r="M87" s="231"/>
      <c r="N87" s="233"/>
      <c r="O87" s="233"/>
      <c r="P87" s="234"/>
      <c r="Q87" s="234"/>
      <c r="R87" s="234"/>
      <c r="S87" s="234"/>
      <c r="T87" s="234"/>
      <c r="U87" s="234"/>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c r="EW87" s="166"/>
      <c r="EX87" s="166"/>
      <c r="EY87" s="166"/>
      <c r="EZ87" s="166"/>
      <c r="FA87" s="166"/>
      <c r="FB87" s="166"/>
      <c r="FC87" s="166"/>
      <c r="FD87" s="166"/>
      <c r="FE87" s="166"/>
      <c r="FF87" s="166"/>
      <c r="FG87" s="166"/>
      <c r="FH87" s="166"/>
      <c r="FI87" s="166"/>
      <c r="FJ87" s="166"/>
      <c r="FK87" s="166"/>
      <c r="FL87" s="166"/>
      <c r="FM87" s="166"/>
      <c r="FN87" s="166"/>
      <c r="FO87" s="166"/>
      <c r="FP87" s="166"/>
      <c r="FQ87" s="166"/>
      <c r="FR87" s="166"/>
      <c r="FS87" s="166"/>
      <c r="FT87" s="166"/>
      <c r="FU87" s="166"/>
      <c r="FV87" s="166"/>
      <c r="FW87" s="166"/>
      <c r="FX87" s="166"/>
      <c r="FY87" s="166"/>
      <c r="FZ87" s="166"/>
      <c r="GA87" s="166"/>
      <c r="GB87" s="166"/>
      <c r="GC87" s="166"/>
      <c r="GD87" s="166"/>
      <c r="GE87" s="166"/>
      <c r="GF87" s="166"/>
      <c r="GG87" s="166"/>
      <c r="GH87" s="166"/>
      <c r="GI87" s="166"/>
      <c r="GJ87" s="166"/>
      <c r="GK87" s="166"/>
      <c r="GL87" s="166"/>
      <c r="GM87" s="166"/>
      <c r="GN87" s="166"/>
      <c r="GO87" s="166"/>
      <c r="GP87" s="166"/>
      <c r="GQ87" s="166"/>
      <c r="GR87" s="166"/>
      <c r="GS87" s="166"/>
      <c r="GT87" s="166"/>
      <c r="GU87" s="166"/>
      <c r="GV87" s="166"/>
      <c r="GW87" s="166"/>
      <c r="GX87" s="166"/>
      <c r="GY87" s="166"/>
      <c r="GZ87" s="166"/>
      <c r="HA87" s="166"/>
      <c r="HB87" s="166"/>
      <c r="HC87" s="166"/>
      <c r="HD87" s="166"/>
      <c r="HE87" s="166"/>
      <c r="HF87" s="166"/>
      <c r="HG87" s="166"/>
      <c r="HH87" s="166"/>
      <c r="HI87" s="166"/>
      <c r="HJ87" s="166"/>
      <c r="HK87" s="166"/>
      <c r="HL87" s="166"/>
      <c r="HM87" s="166"/>
      <c r="HN87" s="166"/>
      <c r="HO87" s="166"/>
      <c r="HP87" s="166"/>
      <c r="HQ87" s="166"/>
      <c r="HR87" s="166"/>
      <c r="HS87" s="166"/>
      <c r="HT87" s="166"/>
      <c r="HU87" s="166"/>
      <c r="HV87" s="166"/>
      <c r="HW87" s="166"/>
      <c r="HX87" s="166"/>
      <c r="HY87" s="166"/>
      <c r="HZ87" s="166"/>
      <c r="IA87" s="166"/>
      <c r="IB87" s="166"/>
      <c r="IC87" s="166"/>
      <c r="ID87" s="166"/>
      <c r="IE87" s="166"/>
      <c r="IF87" s="166"/>
      <c r="IG87" s="166"/>
      <c r="IH87" s="166"/>
      <c r="II87" s="166"/>
      <c r="IJ87" s="166"/>
      <c r="IK87" s="166"/>
      <c r="IL87" s="166"/>
      <c r="IM87" s="166"/>
      <c r="IN87" s="166"/>
      <c r="IO87" s="166"/>
      <c r="IP87" s="166"/>
      <c r="IQ87" s="166"/>
      <c r="IR87" s="166"/>
      <c r="IS87" s="166"/>
      <c r="IT87" s="166"/>
      <c r="IU87" s="166"/>
      <c r="IV87" s="166"/>
    </row>
    <row r="88" spans="1:256" s="220" customFormat="1" ht="30">
      <c r="A88" s="230"/>
      <c r="B88" s="230"/>
      <c r="C88" s="230"/>
      <c r="D88" s="230"/>
      <c r="E88" s="230"/>
      <c r="F88" s="230"/>
      <c r="G88" s="230"/>
      <c r="H88" s="230"/>
      <c r="I88" s="230"/>
      <c r="J88" s="232"/>
      <c r="K88" s="232"/>
      <c r="L88" s="230"/>
      <c r="M88" s="231"/>
      <c r="N88" s="233"/>
      <c r="O88" s="233"/>
      <c r="P88" s="234"/>
      <c r="Q88" s="234"/>
      <c r="R88" s="234"/>
      <c r="S88" s="234"/>
      <c r="T88" s="234"/>
      <c r="U88" s="234"/>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c r="EW88" s="166"/>
      <c r="EX88" s="166"/>
      <c r="EY88" s="166"/>
      <c r="EZ88" s="166"/>
      <c r="FA88" s="166"/>
      <c r="FB88" s="166"/>
      <c r="FC88" s="166"/>
      <c r="FD88" s="166"/>
      <c r="FE88" s="166"/>
      <c r="FF88" s="166"/>
      <c r="FG88" s="166"/>
      <c r="FH88" s="166"/>
      <c r="FI88" s="166"/>
      <c r="FJ88" s="166"/>
      <c r="FK88" s="166"/>
      <c r="FL88" s="166"/>
      <c r="FM88" s="166"/>
      <c r="FN88" s="166"/>
      <c r="FO88" s="166"/>
      <c r="FP88" s="166"/>
      <c r="FQ88" s="166"/>
      <c r="FR88" s="166"/>
      <c r="FS88" s="166"/>
      <c r="FT88" s="166"/>
      <c r="FU88" s="166"/>
      <c r="FV88" s="166"/>
      <c r="FW88" s="166"/>
      <c r="FX88" s="166"/>
      <c r="FY88" s="166"/>
      <c r="FZ88" s="166"/>
      <c r="GA88" s="166"/>
      <c r="GB88" s="166"/>
      <c r="GC88" s="166"/>
      <c r="GD88" s="166"/>
      <c r="GE88" s="166"/>
      <c r="GF88" s="166"/>
      <c r="GG88" s="166"/>
      <c r="GH88" s="166"/>
      <c r="GI88" s="166"/>
      <c r="GJ88" s="166"/>
      <c r="GK88" s="166"/>
      <c r="GL88" s="166"/>
      <c r="GM88" s="166"/>
      <c r="GN88" s="166"/>
      <c r="GO88" s="166"/>
      <c r="GP88" s="166"/>
      <c r="GQ88" s="166"/>
      <c r="GR88" s="166"/>
      <c r="GS88" s="166"/>
      <c r="GT88" s="166"/>
      <c r="GU88" s="166"/>
      <c r="GV88" s="166"/>
      <c r="GW88" s="166"/>
      <c r="GX88" s="166"/>
      <c r="GY88" s="166"/>
      <c r="GZ88" s="166"/>
      <c r="HA88" s="166"/>
      <c r="HB88" s="166"/>
      <c r="HC88" s="166"/>
      <c r="HD88" s="166"/>
      <c r="HE88" s="166"/>
      <c r="HF88" s="166"/>
      <c r="HG88" s="166"/>
      <c r="HH88" s="166"/>
      <c r="HI88" s="166"/>
      <c r="HJ88" s="166"/>
      <c r="HK88" s="166"/>
      <c r="HL88" s="166"/>
      <c r="HM88" s="166"/>
      <c r="HN88" s="166"/>
      <c r="HO88" s="166"/>
      <c r="HP88" s="166"/>
      <c r="HQ88" s="166"/>
      <c r="HR88" s="166"/>
      <c r="HS88" s="166"/>
      <c r="HT88" s="166"/>
      <c r="HU88" s="166"/>
      <c r="HV88" s="166"/>
      <c r="HW88" s="166"/>
      <c r="HX88" s="166"/>
      <c r="HY88" s="166"/>
      <c r="HZ88" s="166"/>
      <c r="IA88" s="166"/>
      <c r="IB88" s="166"/>
      <c r="IC88" s="166"/>
      <c r="ID88" s="166"/>
      <c r="IE88" s="166"/>
      <c r="IF88" s="166"/>
      <c r="IG88" s="166"/>
      <c r="IH88" s="166"/>
      <c r="II88" s="166"/>
      <c r="IJ88" s="166"/>
      <c r="IK88" s="166"/>
      <c r="IL88" s="166"/>
      <c r="IM88" s="166"/>
      <c r="IN88" s="166"/>
      <c r="IO88" s="166"/>
      <c r="IP88" s="166"/>
      <c r="IQ88" s="166"/>
      <c r="IR88" s="166"/>
      <c r="IS88" s="166"/>
      <c r="IT88" s="166"/>
      <c r="IU88" s="166"/>
      <c r="IV88" s="166"/>
    </row>
    <row r="89" spans="1:256" s="220" customFormat="1" ht="30">
      <c r="A89" s="230"/>
      <c r="B89" s="230"/>
      <c r="C89" s="230"/>
      <c r="D89" s="230"/>
      <c r="E89" s="230"/>
      <c r="F89" s="230"/>
      <c r="G89" s="230"/>
      <c r="H89" s="230"/>
      <c r="I89" s="230"/>
      <c r="J89" s="232"/>
      <c r="K89" s="232"/>
      <c r="L89" s="230"/>
      <c r="M89" s="231"/>
      <c r="N89" s="233"/>
      <c r="O89" s="233"/>
      <c r="P89" s="234"/>
      <c r="Q89" s="234"/>
      <c r="R89" s="234"/>
      <c r="S89" s="234"/>
      <c r="T89" s="234"/>
      <c r="U89" s="234"/>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c r="EW89" s="166"/>
      <c r="EX89" s="166"/>
      <c r="EY89" s="166"/>
      <c r="EZ89" s="166"/>
      <c r="FA89" s="166"/>
      <c r="FB89" s="166"/>
      <c r="FC89" s="166"/>
      <c r="FD89" s="166"/>
      <c r="FE89" s="166"/>
      <c r="FF89" s="166"/>
      <c r="FG89" s="166"/>
      <c r="FH89" s="166"/>
      <c r="FI89" s="166"/>
      <c r="FJ89" s="166"/>
      <c r="FK89" s="166"/>
      <c r="FL89" s="166"/>
      <c r="FM89" s="166"/>
      <c r="FN89" s="166"/>
      <c r="FO89" s="166"/>
      <c r="FP89" s="166"/>
      <c r="FQ89" s="166"/>
      <c r="FR89" s="166"/>
      <c r="FS89" s="166"/>
      <c r="FT89" s="166"/>
      <c r="FU89" s="166"/>
      <c r="FV89" s="166"/>
      <c r="FW89" s="166"/>
      <c r="FX89" s="166"/>
      <c r="FY89" s="166"/>
      <c r="FZ89" s="166"/>
      <c r="GA89" s="166"/>
      <c r="GB89" s="166"/>
      <c r="GC89" s="166"/>
      <c r="GD89" s="166"/>
      <c r="GE89" s="166"/>
      <c r="GF89" s="166"/>
      <c r="GG89" s="166"/>
      <c r="GH89" s="166"/>
      <c r="GI89" s="166"/>
      <c r="GJ89" s="166"/>
      <c r="GK89" s="166"/>
      <c r="GL89" s="166"/>
      <c r="GM89" s="166"/>
      <c r="GN89" s="166"/>
      <c r="GO89" s="166"/>
      <c r="GP89" s="166"/>
      <c r="GQ89" s="166"/>
      <c r="GR89" s="166"/>
      <c r="GS89" s="166"/>
      <c r="GT89" s="166"/>
      <c r="GU89" s="166"/>
      <c r="GV89" s="166"/>
      <c r="GW89" s="166"/>
      <c r="GX89" s="166"/>
      <c r="GY89" s="166"/>
      <c r="GZ89" s="166"/>
      <c r="HA89" s="166"/>
      <c r="HB89" s="166"/>
      <c r="HC89" s="166"/>
      <c r="HD89" s="166"/>
      <c r="HE89" s="166"/>
      <c r="HF89" s="166"/>
      <c r="HG89" s="166"/>
      <c r="HH89" s="166"/>
      <c r="HI89" s="166"/>
      <c r="HJ89" s="166"/>
      <c r="HK89" s="166"/>
      <c r="HL89" s="166"/>
      <c r="HM89" s="166"/>
      <c r="HN89" s="166"/>
      <c r="HO89" s="166"/>
      <c r="HP89" s="166"/>
      <c r="HQ89" s="166"/>
      <c r="HR89" s="166"/>
      <c r="HS89" s="166"/>
      <c r="HT89" s="166"/>
      <c r="HU89" s="166"/>
      <c r="HV89" s="166"/>
      <c r="HW89" s="166"/>
      <c r="HX89" s="166"/>
      <c r="HY89" s="166"/>
      <c r="HZ89" s="166"/>
      <c r="IA89" s="166"/>
      <c r="IB89" s="166"/>
      <c r="IC89" s="166"/>
      <c r="ID89" s="166"/>
      <c r="IE89" s="166"/>
      <c r="IF89" s="166"/>
      <c r="IG89" s="166"/>
      <c r="IH89" s="166"/>
      <c r="II89" s="166"/>
      <c r="IJ89" s="166"/>
      <c r="IK89" s="166"/>
      <c r="IL89" s="166"/>
      <c r="IM89" s="166"/>
      <c r="IN89" s="166"/>
      <c r="IO89" s="166"/>
      <c r="IP89" s="166"/>
      <c r="IQ89" s="166"/>
      <c r="IR89" s="166"/>
      <c r="IS89" s="166"/>
      <c r="IT89" s="166"/>
      <c r="IU89" s="166"/>
      <c r="IV89" s="166"/>
    </row>
    <row r="90" spans="1:256" s="220" customFormat="1" ht="30">
      <c r="A90" s="230"/>
      <c r="B90" s="230"/>
      <c r="C90" s="230"/>
      <c r="D90" s="230"/>
      <c r="E90" s="230"/>
      <c r="F90" s="230"/>
      <c r="G90" s="230"/>
      <c r="H90" s="230"/>
      <c r="I90" s="230"/>
      <c r="J90" s="232"/>
      <c r="K90" s="232"/>
      <c r="L90" s="230"/>
      <c r="M90" s="231"/>
      <c r="N90" s="233"/>
      <c r="O90" s="233"/>
      <c r="P90" s="234"/>
      <c r="Q90" s="234"/>
      <c r="R90" s="234"/>
      <c r="S90" s="234"/>
      <c r="T90" s="234"/>
      <c r="U90" s="234"/>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c r="EW90" s="166"/>
      <c r="EX90" s="166"/>
      <c r="EY90" s="166"/>
      <c r="EZ90" s="166"/>
      <c r="FA90" s="166"/>
      <c r="FB90" s="166"/>
      <c r="FC90" s="166"/>
      <c r="FD90" s="166"/>
      <c r="FE90" s="166"/>
      <c r="FF90" s="166"/>
      <c r="FG90" s="166"/>
      <c r="FH90" s="166"/>
      <c r="FI90" s="166"/>
      <c r="FJ90" s="166"/>
      <c r="FK90" s="166"/>
      <c r="FL90" s="166"/>
      <c r="FM90" s="166"/>
      <c r="FN90" s="166"/>
      <c r="FO90" s="166"/>
      <c r="FP90" s="166"/>
      <c r="FQ90" s="166"/>
      <c r="FR90" s="166"/>
      <c r="FS90" s="166"/>
      <c r="FT90" s="166"/>
      <c r="FU90" s="166"/>
      <c r="FV90" s="166"/>
      <c r="FW90" s="166"/>
      <c r="FX90" s="166"/>
      <c r="FY90" s="166"/>
      <c r="FZ90" s="166"/>
      <c r="GA90" s="166"/>
      <c r="GB90" s="166"/>
      <c r="GC90" s="166"/>
      <c r="GD90" s="166"/>
      <c r="GE90" s="166"/>
      <c r="GF90" s="166"/>
      <c r="GG90" s="166"/>
      <c r="GH90" s="166"/>
      <c r="GI90" s="166"/>
      <c r="GJ90" s="166"/>
      <c r="GK90" s="166"/>
      <c r="GL90" s="166"/>
      <c r="GM90" s="166"/>
      <c r="GN90" s="166"/>
      <c r="GO90" s="166"/>
      <c r="GP90" s="166"/>
      <c r="GQ90" s="166"/>
      <c r="GR90" s="166"/>
      <c r="GS90" s="166"/>
      <c r="GT90" s="166"/>
      <c r="GU90" s="166"/>
      <c r="GV90" s="166"/>
      <c r="GW90" s="166"/>
      <c r="GX90" s="166"/>
      <c r="GY90" s="166"/>
      <c r="GZ90" s="166"/>
      <c r="HA90" s="166"/>
      <c r="HB90" s="166"/>
      <c r="HC90" s="166"/>
      <c r="HD90" s="166"/>
      <c r="HE90" s="166"/>
      <c r="HF90" s="166"/>
      <c r="HG90" s="166"/>
      <c r="HH90" s="166"/>
      <c r="HI90" s="166"/>
      <c r="HJ90" s="166"/>
      <c r="HK90" s="166"/>
      <c r="HL90" s="166"/>
      <c r="HM90" s="166"/>
      <c r="HN90" s="166"/>
      <c r="HO90" s="166"/>
      <c r="HP90" s="166"/>
      <c r="HQ90" s="166"/>
      <c r="HR90" s="166"/>
      <c r="HS90" s="166"/>
      <c r="HT90" s="166"/>
      <c r="HU90" s="166"/>
      <c r="HV90" s="166"/>
      <c r="HW90" s="166"/>
      <c r="HX90" s="166"/>
      <c r="HY90" s="166"/>
      <c r="HZ90" s="166"/>
      <c r="IA90" s="166"/>
      <c r="IB90" s="166"/>
      <c r="IC90" s="166"/>
      <c r="ID90" s="166"/>
      <c r="IE90" s="166"/>
      <c r="IF90" s="166"/>
      <c r="IG90" s="166"/>
      <c r="IH90" s="166"/>
      <c r="II90" s="166"/>
      <c r="IJ90" s="166"/>
      <c r="IK90" s="166"/>
      <c r="IL90" s="166"/>
      <c r="IM90" s="166"/>
      <c r="IN90" s="166"/>
      <c r="IO90" s="166"/>
      <c r="IP90" s="166"/>
      <c r="IQ90" s="166"/>
      <c r="IR90" s="166"/>
      <c r="IS90" s="166"/>
      <c r="IT90" s="166"/>
      <c r="IU90" s="166"/>
      <c r="IV90" s="166"/>
    </row>
    <row r="91" spans="1:256" s="220" customFormat="1" ht="30">
      <c r="A91" s="230"/>
      <c r="B91" s="230"/>
      <c r="C91" s="230"/>
      <c r="D91" s="230"/>
      <c r="E91" s="230"/>
      <c r="F91" s="230"/>
      <c r="G91" s="230"/>
      <c r="H91" s="230"/>
      <c r="I91" s="230"/>
      <c r="J91" s="232"/>
      <c r="K91" s="232"/>
      <c r="L91" s="230"/>
      <c r="M91" s="231"/>
      <c r="N91" s="233"/>
      <c r="O91" s="233"/>
      <c r="P91" s="234"/>
      <c r="Q91" s="234"/>
      <c r="R91" s="234"/>
      <c r="S91" s="234"/>
      <c r="T91" s="234"/>
      <c r="U91" s="234"/>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c r="EW91" s="166"/>
      <c r="EX91" s="166"/>
      <c r="EY91" s="166"/>
      <c r="EZ91" s="166"/>
      <c r="FA91" s="166"/>
      <c r="FB91" s="166"/>
      <c r="FC91" s="166"/>
      <c r="FD91" s="166"/>
      <c r="FE91" s="166"/>
      <c r="FF91" s="166"/>
      <c r="FG91" s="166"/>
      <c r="FH91" s="166"/>
      <c r="FI91" s="166"/>
      <c r="FJ91" s="166"/>
      <c r="FK91" s="166"/>
      <c r="FL91" s="166"/>
      <c r="FM91" s="166"/>
      <c r="FN91" s="166"/>
      <c r="FO91" s="166"/>
      <c r="FP91" s="166"/>
      <c r="FQ91" s="166"/>
      <c r="FR91" s="166"/>
      <c r="FS91" s="166"/>
      <c r="FT91" s="166"/>
      <c r="FU91" s="166"/>
      <c r="FV91" s="166"/>
      <c r="FW91" s="166"/>
      <c r="FX91" s="166"/>
      <c r="FY91" s="166"/>
      <c r="FZ91" s="166"/>
      <c r="GA91" s="166"/>
      <c r="GB91" s="166"/>
      <c r="GC91" s="166"/>
      <c r="GD91" s="166"/>
      <c r="GE91" s="166"/>
      <c r="GF91" s="166"/>
      <c r="GG91" s="166"/>
      <c r="GH91" s="166"/>
      <c r="GI91" s="166"/>
      <c r="GJ91" s="166"/>
      <c r="GK91" s="166"/>
      <c r="GL91" s="166"/>
      <c r="GM91" s="166"/>
      <c r="GN91" s="166"/>
      <c r="GO91" s="166"/>
      <c r="GP91" s="166"/>
      <c r="GQ91" s="166"/>
      <c r="GR91" s="166"/>
      <c r="GS91" s="166"/>
      <c r="GT91" s="166"/>
      <c r="GU91" s="166"/>
      <c r="GV91" s="166"/>
      <c r="GW91" s="166"/>
      <c r="GX91" s="166"/>
      <c r="GY91" s="166"/>
      <c r="GZ91" s="166"/>
      <c r="HA91" s="166"/>
      <c r="HB91" s="166"/>
      <c r="HC91" s="166"/>
      <c r="HD91" s="166"/>
      <c r="HE91" s="166"/>
      <c r="HF91" s="166"/>
      <c r="HG91" s="166"/>
      <c r="HH91" s="166"/>
      <c r="HI91" s="166"/>
      <c r="HJ91" s="166"/>
      <c r="HK91" s="166"/>
      <c r="HL91" s="166"/>
      <c r="HM91" s="166"/>
      <c r="HN91" s="166"/>
      <c r="HO91" s="166"/>
      <c r="HP91" s="166"/>
      <c r="HQ91" s="166"/>
      <c r="HR91" s="166"/>
      <c r="HS91" s="166"/>
      <c r="HT91" s="166"/>
      <c r="HU91" s="166"/>
      <c r="HV91" s="166"/>
      <c r="HW91" s="166"/>
      <c r="HX91" s="166"/>
      <c r="HY91" s="166"/>
      <c r="HZ91" s="166"/>
      <c r="IA91" s="166"/>
      <c r="IB91" s="166"/>
      <c r="IC91" s="166"/>
      <c r="ID91" s="166"/>
      <c r="IE91" s="166"/>
      <c r="IF91" s="166"/>
      <c r="IG91" s="166"/>
      <c r="IH91" s="166"/>
      <c r="II91" s="166"/>
      <c r="IJ91" s="166"/>
      <c r="IK91" s="166"/>
      <c r="IL91" s="166"/>
      <c r="IM91" s="166"/>
      <c r="IN91" s="166"/>
      <c r="IO91" s="166"/>
      <c r="IP91" s="166"/>
      <c r="IQ91" s="166"/>
      <c r="IR91" s="166"/>
      <c r="IS91" s="166"/>
      <c r="IT91" s="166"/>
      <c r="IU91" s="166"/>
      <c r="IV91" s="166"/>
    </row>
    <row r="92" spans="1:256" s="220" customFormat="1" ht="30">
      <c r="A92" s="230"/>
      <c r="B92" s="230"/>
      <c r="C92" s="230"/>
      <c r="D92" s="230"/>
      <c r="E92" s="230"/>
      <c r="F92" s="230"/>
      <c r="G92" s="230"/>
      <c r="H92" s="230"/>
      <c r="I92" s="230"/>
      <c r="J92" s="232"/>
      <c r="K92" s="232"/>
      <c r="L92" s="230"/>
      <c r="M92" s="231"/>
      <c r="N92" s="233"/>
      <c r="O92" s="233"/>
      <c r="P92" s="234"/>
      <c r="Q92" s="234"/>
      <c r="R92" s="234"/>
      <c r="S92" s="234"/>
      <c r="T92" s="234"/>
      <c r="U92" s="234"/>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c r="EW92" s="166"/>
      <c r="EX92" s="166"/>
      <c r="EY92" s="166"/>
      <c r="EZ92" s="166"/>
      <c r="FA92" s="166"/>
      <c r="FB92" s="166"/>
      <c r="FC92" s="166"/>
      <c r="FD92" s="166"/>
      <c r="FE92" s="166"/>
      <c r="FF92" s="166"/>
      <c r="FG92" s="166"/>
      <c r="FH92" s="166"/>
      <c r="FI92" s="166"/>
      <c r="FJ92" s="166"/>
      <c r="FK92" s="166"/>
      <c r="FL92" s="166"/>
      <c r="FM92" s="166"/>
      <c r="FN92" s="166"/>
      <c r="FO92" s="166"/>
      <c r="FP92" s="166"/>
      <c r="FQ92" s="166"/>
      <c r="FR92" s="166"/>
      <c r="FS92" s="166"/>
      <c r="FT92" s="166"/>
      <c r="FU92" s="166"/>
      <c r="FV92" s="166"/>
      <c r="FW92" s="166"/>
      <c r="FX92" s="166"/>
      <c r="FY92" s="166"/>
      <c r="FZ92" s="166"/>
      <c r="GA92" s="166"/>
      <c r="GB92" s="166"/>
      <c r="GC92" s="166"/>
      <c r="GD92" s="166"/>
      <c r="GE92" s="166"/>
      <c r="GF92" s="166"/>
      <c r="GG92" s="166"/>
      <c r="GH92" s="166"/>
      <c r="GI92" s="166"/>
      <c r="GJ92" s="166"/>
      <c r="GK92" s="166"/>
      <c r="GL92" s="166"/>
      <c r="GM92" s="166"/>
      <c r="GN92" s="166"/>
      <c r="GO92" s="166"/>
      <c r="GP92" s="166"/>
      <c r="GQ92" s="166"/>
      <c r="GR92" s="166"/>
      <c r="GS92" s="166"/>
      <c r="GT92" s="166"/>
      <c r="GU92" s="166"/>
      <c r="GV92" s="166"/>
      <c r="GW92" s="166"/>
      <c r="GX92" s="166"/>
      <c r="GY92" s="166"/>
      <c r="GZ92" s="166"/>
      <c r="HA92" s="166"/>
      <c r="HB92" s="166"/>
      <c r="HC92" s="166"/>
      <c r="HD92" s="166"/>
      <c r="HE92" s="166"/>
      <c r="HF92" s="166"/>
      <c r="HG92" s="166"/>
      <c r="HH92" s="166"/>
      <c r="HI92" s="166"/>
      <c r="HJ92" s="166"/>
      <c r="HK92" s="166"/>
      <c r="HL92" s="166"/>
      <c r="HM92" s="166"/>
      <c r="HN92" s="166"/>
      <c r="HO92" s="166"/>
      <c r="HP92" s="166"/>
      <c r="HQ92" s="166"/>
      <c r="HR92" s="166"/>
      <c r="HS92" s="166"/>
      <c r="HT92" s="166"/>
      <c r="HU92" s="166"/>
      <c r="HV92" s="166"/>
      <c r="HW92" s="166"/>
      <c r="HX92" s="166"/>
      <c r="HY92" s="166"/>
      <c r="HZ92" s="166"/>
      <c r="IA92" s="166"/>
      <c r="IB92" s="166"/>
      <c r="IC92" s="166"/>
      <c r="ID92" s="166"/>
      <c r="IE92" s="166"/>
      <c r="IF92" s="166"/>
      <c r="IG92" s="166"/>
      <c r="IH92" s="166"/>
      <c r="II92" s="166"/>
      <c r="IJ92" s="166"/>
      <c r="IK92" s="166"/>
      <c r="IL92" s="166"/>
      <c r="IM92" s="166"/>
      <c r="IN92" s="166"/>
      <c r="IO92" s="166"/>
      <c r="IP92" s="166"/>
      <c r="IQ92" s="166"/>
      <c r="IR92" s="166"/>
      <c r="IS92" s="166"/>
      <c r="IT92" s="166"/>
      <c r="IU92" s="166"/>
      <c r="IV92" s="166"/>
    </row>
    <row r="93" spans="1:256" s="220" customFormat="1" ht="30">
      <c r="A93" s="230"/>
      <c r="B93" s="230"/>
      <c r="C93" s="230"/>
      <c r="D93" s="230"/>
      <c r="E93" s="230"/>
      <c r="F93" s="230"/>
      <c r="G93" s="230"/>
      <c r="H93" s="230"/>
      <c r="I93" s="230"/>
      <c r="J93" s="232"/>
      <c r="K93" s="232"/>
      <c r="L93" s="230"/>
      <c r="M93" s="231"/>
      <c r="N93" s="233"/>
      <c r="O93" s="233"/>
      <c r="P93" s="234"/>
      <c r="Q93" s="234"/>
      <c r="R93" s="234"/>
      <c r="S93" s="234"/>
      <c r="T93" s="234"/>
      <c r="U93" s="234"/>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66"/>
      <c r="GF93" s="166"/>
      <c r="GG93" s="166"/>
      <c r="GH93" s="166"/>
      <c r="GI93" s="166"/>
      <c r="GJ93" s="166"/>
      <c r="GK93" s="166"/>
      <c r="GL93" s="166"/>
      <c r="GM93" s="166"/>
      <c r="GN93" s="166"/>
      <c r="GO93" s="166"/>
      <c r="GP93" s="166"/>
      <c r="GQ93" s="166"/>
      <c r="GR93" s="166"/>
      <c r="GS93" s="166"/>
      <c r="GT93" s="166"/>
      <c r="GU93" s="166"/>
      <c r="GV93" s="166"/>
      <c r="GW93" s="166"/>
      <c r="GX93" s="166"/>
      <c r="GY93" s="166"/>
      <c r="GZ93" s="166"/>
      <c r="HA93" s="166"/>
      <c r="HB93" s="166"/>
      <c r="HC93" s="166"/>
      <c r="HD93" s="166"/>
      <c r="HE93" s="166"/>
      <c r="HF93" s="166"/>
      <c r="HG93" s="166"/>
      <c r="HH93" s="166"/>
      <c r="HI93" s="166"/>
      <c r="HJ93" s="166"/>
      <c r="HK93" s="166"/>
      <c r="HL93" s="166"/>
      <c r="HM93" s="166"/>
      <c r="HN93" s="166"/>
      <c r="HO93" s="166"/>
      <c r="HP93" s="166"/>
      <c r="HQ93" s="166"/>
      <c r="HR93" s="166"/>
      <c r="HS93" s="166"/>
      <c r="HT93" s="166"/>
      <c r="HU93" s="166"/>
      <c r="HV93" s="166"/>
      <c r="HW93" s="166"/>
      <c r="HX93" s="166"/>
      <c r="HY93" s="166"/>
      <c r="HZ93" s="166"/>
      <c r="IA93" s="166"/>
      <c r="IB93" s="166"/>
      <c r="IC93" s="166"/>
      <c r="ID93" s="166"/>
      <c r="IE93" s="166"/>
      <c r="IF93" s="166"/>
      <c r="IG93" s="166"/>
      <c r="IH93" s="166"/>
      <c r="II93" s="166"/>
      <c r="IJ93" s="166"/>
      <c r="IK93" s="166"/>
      <c r="IL93" s="166"/>
      <c r="IM93" s="166"/>
      <c r="IN93" s="166"/>
      <c r="IO93" s="166"/>
      <c r="IP93" s="166"/>
      <c r="IQ93" s="166"/>
      <c r="IR93" s="166"/>
      <c r="IS93" s="166"/>
      <c r="IT93" s="166"/>
      <c r="IU93" s="166"/>
      <c r="IV93" s="166"/>
    </row>
    <row r="94" spans="1:256" s="220" customFormat="1" ht="30">
      <c r="A94" s="230"/>
      <c r="B94" s="230"/>
      <c r="C94" s="230"/>
      <c r="D94" s="230"/>
      <c r="E94" s="230"/>
      <c r="F94" s="230"/>
      <c r="G94" s="230"/>
      <c r="H94" s="230"/>
      <c r="I94" s="230"/>
      <c r="J94" s="232"/>
      <c r="K94" s="232"/>
      <c r="L94" s="230"/>
      <c r="M94" s="231"/>
      <c r="N94" s="233"/>
      <c r="O94" s="233"/>
      <c r="P94" s="234"/>
      <c r="Q94" s="234"/>
      <c r="R94" s="234"/>
      <c r="S94" s="234"/>
      <c r="T94" s="234"/>
      <c r="U94" s="234"/>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c r="EW94" s="166"/>
      <c r="EX94" s="166"/>
      <c r="EY94" s="166"/>
      <c r="EZ94" s="166"/>
      <c r="FA94" s="166"/>
      <c r="FB94" s="166"/>
      <c r="FC94" s="166"/>
      <c r="FD94" s="166"/>
      <c r="FE94" s="166"/>
      <c r="FF94" s="166"/>
      <c r="FG94" s="166"/>
      <c r="FH94" s="166"/>
      <c r="FI94" s="166"/>
      <c r="FJ94" s="166"/>
      <c r="FK94" s="166"/>
      <c r="FL94" s="166"/>
      <c r="FM94" s="166"/>
      <c r="FN94" s="166"/>
      <c r="FO94" s="166"/>
      <c r="FP94" s="166"/>
      <c r="FQ94" s="166"/>
      <c r="FR94" s="166"/>
      <c r="FS94" s="166"/>
      <c r="FT94" s="166"/>
      <c r="FU94" s="166"/>
      <c r="FV94" s="166"/>
      <c r="FW94" s="166"/>
      <c r="FX94" s="166"/>
      <c r="FY94" s="166"/>
      <c r="FZ94" s="166"/>
      <c r="GA94" s="166"/>
      <c r="GB94" s="166"/>
      <c r="GC94" s="166"/>
      <c r="GD94" s="166"/>
      <c r="GE94" s="166"/>
      <c r="GF94" s="166"/>
      <c r="GG94" s="166"/>
      <c r="GH94" s="166"/>
      <c r="GI94" s="166"/>
      <c r="GJ94" s="166"/>
      <c r="GK94" s="166"/>
      <c r="GL94" s="166"/>
      <c r="GM94" s="166"/>
      <c r="GN94" s="166"/>
      <c r="GO94" s="166"/>
      <c r="GP94" s="166"/>
      <c r="GQ94" s="166"/>
      <c r="GR94" s="166"/>
      <c r="GS94" s="166"/>
      <c r="GT94" s="166"/>
      <c r="GU94" s="166"/>
      <c r="GV94" s="166"/>
      <c r="GW94" s="166"/>
      <c r="GX94" s="166"/>
      <c r="GY94" s="166"/>
      <c r="GZ94" s="166"/>
      <c r="HA94" s="166"/>
      <c r="HB94" s="166"/>
      <c r="HC94" s="166"/>
      <c r="HD94" s="166"/>
      <c r="HE94" s="166"/>
      <c r="HF94" s="166"/>
      <c r="HG94" s="166"/>
      <c r="HH94" s="166"/>
      <c r="HI94" s="166"/>
      <c r="HJ94" s="166"/>
      <c r="HK94" s="166"/>
      <c r="HL94" s="166"/>
      <c r="HM94" s="166"/>
      <c r="HN94" s="166"/>
      <c r="HO94" s="166"/>
      <c r="HP94" s="166"/>
      <c r="HQ94" s="166"/>
      <c r="HR94" s="166"/>
      <c r="HS94" s="166"/>
      <c r="HT94" s="166"/>
      <c r="HU94" s="166"/>
      <c r="HV94" s="166"/>
      <c r="HW94" s="166"/>
      <c r="HX94" s="166"/>
      <c r="HY94" s="166"/>
      <c r="HZ94" s="166"/>
      <c r="IA94" s="166"/>
      <c r="IB94" s="166"/>
      <c r="IC94" s="166"/>
      <c r="ID94" s="166"/>
      <c r="IE94" s="166"/>
      <c r="IF94" s="166"/>
      <c r="IG94" s="166"/>
      <c r="IH94" s="166"/>
      <c r="II94" s="166"/>
      <c r="IJ94" s="166"/>
      <c r="IK94" s="166"/>
      <c r="IL94" s="166"/>
      <c r="IM94" s="166"/>
      <c r="IN94" s="166"/>
      <c r="IO94" s="166"/>
      <c r="IP94" s="166"/>
      <c r="IQ94" s="166"/>
      <c r="IR94" s="166"/>
      <c r="IS94" s="166"/>
      <c r="IT94" s="166"/>
      <c r="IU94" s="166"/>
      <c r="IV94" s="166"/>
    </row>
    <row r="95" spans="1:256" s="220" customFormat="1" ht="30">
      <c r="A95" s="230"/>
      <c r="B95" s="230"/>
      <c r="C95" s="230"/>
      <c r="D95" s="230"/>
      <c r="E95" s="230"/>
      <c r="F95" s="230"/>
      <c r="G95" s="230"/>
      <c r="H95" s="230"/>
      <c r="I95" s="230"/>
      <c r="J95" s="232"/>
      <c r="K95" s="232"/>
      <c r="L95" s="230"/>
      <c r="M95" s="231"/>
      <c r="N95" s="233"/>
      <c r="O95" s="233"/>
      <c r="P95" s="234"/>
      <c r="Q95" s="234"/>
      <c r="R95" s="234"/>
      <c r="S95" s="234"/>
      <c r="T95" s="234"/>
      <c r="U95" s="234"/>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c r="EW95" s="166"/>
      <c r="EX95" s="166"/>
      <c r="EY95" s="166"/>
      <c r="EZ95" s="166"/>
      <c r="FA95" s="166"/>
      <c r="FB95" s="166"/>
      <c r="FC95" s="166"/>
      <c r="FD95" s="166"/>
      <c r="FE95" s="166"/>
      <c r="FF95" s="166"/>
      <c r="FG95" s="166"/>
      <c r="FH95" s="166"/>
      <c r="FI95" s="166"/>
      <c r="FJ95" s="166"/>
      <c r="FK95" s="166"/>
      <c r="FL95" s="166"/>
      <c r="FM95" s="166"/>
      <c r="FN95" s="166"/>
      <c r="FO95" s="166"/>
      <c r="FP95" s="166"/>
      <c r="FQ95" s="166"/>
      <c r="FR95" s="166"/>
      <c r="FS95" s="166"/>
      <c r="FT95" s="166"/>
      <c r="FU95" s="166"/>
      <c r="FV95" s="166"/>
      <c r="FW95" s="166"/>
      <c r="FX95" s="166"/>
      <c r="FY95" s="166"/>
      <c r="FZ95" s="166"/>
      <c r="GA95" s="166"/>
      <c r="GB95" s="166"/>
      <c r="GC95" s="166"/>
      <c r="GD95" s="166"/>
      <c r="GE95" s="166"/>
      <c r="GF95" s="166"/>
      <c r="GG95" s="166"/>
      <c r="GH95" s="166"/>
      <c r="GI95" s="166"/>
      <c r="GJ95" s="166"/>
      <c r="GK95" s="166"/>
      <c r="GL95" s="166"/>
      <c r="GM95" s="166"/>
      <c r="GN95" s="166"/>
      <c r="GO95" s="166"/>
      <c r="GP95" s="166"/>
      <c r="GQ95" s="166"/>
      <c r="GR95" s="166"/>
      <c r="GS95" s="166"/>
      <c r="GT95" s="166"/>
      <c r="GU95" s="166"/>
      <c r="GV95" s="166"/>
      <c r="GW95" s="166"/>
      <c r="GX95" s="166"/>
      <c r="GY95" s="166"/>
      <c r="GZ95" s="166"/>
      <c r="HA95" s="166"/>
      <c r="HB95" s="166"/>
      <c r="HC95" s="166"/>
      <c r="HD95" s="166"/>
      <c r="HE95" s="166"/>
      <c r="HF95" s="166"/>
      <c r="HG95" s="166"/>
      <c r="HH95" s="166"/>
      <c r="HI95" s="166"/>
      <c r="HJ95" s="166"/>
      <c r="HK95" s="166"/>
      <c r="HL95" s="166"/>
      <c r="HM95" s="166"/>
      <c r="HN95" s="166"/>
      <c r="HO95" s="166"/>
      <c r="HP95" s="166"/>
      <c r="HQ95" s="166"/>
      <c r="HR95" s="166"/>
      <c r="HS95" s="166"/>
      <c r="HT95" s="166"/>
      <c r="HU95" s="166"/>
      <c r="HV95" s="166"/>
      <c r="HW95" s="166"/>
      <c r="HX95" s="166"/>
      <c r="HY95" s="166"/>
      <c r="HZ95" s="166"/>
      <c r="IA95" s="166"/>
      <c r="IB95" s="166"/>
      <c r="IC95" s="166"/>
      <c r="ID95" s="166"/>
      <c r="IE95" s="166"/>
      <c r="IF95" s="166"/>
      <c r="IG95" s="166"/>
      <c r="IH95" s="166"/>
      <c r="II95" s="166"/>
      <c r="IJ95" s="166"/>
      <c r="IK95" s="166"/>
      <c r="IL95" s="166"/>
      <c r="IM95" s="166"/>
      <c r="IN95" s="166"/>
      <c r="IO95" s="166"/>
      <c r="IP95" s="166"/>
      <c r="IQ95" s="166"/>
      <c r="IR95" s="166"/>
      <c r="IS95" s="166"/>
      <c r="IT95" s="166"/>
      <c r="IU95" s="166"/>
      <c r="IV95" s="166"/>
    </row>
    <row r="96" spans="1:256" s="220" customFormat="1" ht="30">
      <c r="A96" s="230"/>
      <c r="B96" s="230"/>
      <c r="C96" s="230"/>
      <c r="D96" s="230"/>
      <c r="E96" s="230"/>
      <c r="F96" s="230"/>
      <c r="G96" s="230"/>
      <c r="H96" s="230"/>
      <c r="I96" s="230"/>
      <c r="J96" s="232"/>
      <c r="K96" s="232"/>
      <c r="L96" s="230"/>
      <c r="M96" s="231"/>
      <c r="N96" s="233"/>
      <c r="O96" s="233"/>
      <c r="P96" s="234"/>
      <c r="Q96" s="234"/>
      <c r="R96" s="234"/>
      <c r="S96" s="234"/>
      <c r="T96" s="234"/>
      <c r="U96" s="234"/>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c r="EW96" s="166"/>
      <c r="EX96" s="166"/>
      <c r="EY96" s="166"/>
      <c r="EZ96" s="166"/>
      <c r="FA96" s="166"/>
      <c r="FB96" s="166"/>
      <c r="FC96" s="166"/>
      <c r="FD96" s="166"/>
      <c r="FE96" s="166"/>
      <c r="FF96" s="166"/>
      <c r="FG96" s="166"/>
      <c r="FH96" s="166"/>
      <c r="FI96" s="166"/>
      <c r="FJ96" s="166"/>
      <c r="FK96" s="166"/>
      <c r="FL96" s="166"/>
      <c r="FM96" s="166"/>
      <c r="FN96" s="166"/>
      <c r="FO96" s="166"/>
      <c r="FP96" s="166"/>
      <c r="FQ96" s="166"/>
      <c r="FR96" s="166"/>
      <c r="FS96" s="166"/>
      <c r="FT96" s="166"/>
      <c r="FU96" s="166"/>
      <c r="FV96" s="166"/>
      <c r="FW96" s="166"/>
      <c r="FX96" s="166"/>
      <c r="FY96" s="166"/>
      <c r="FZ96" s="166"/>
      <c r="GA96" s="166"/>
      <c r="GB96" s="166"/>
      <c r="GC96" s="166"/>
      <c r="GD96" s="166"/>
      <c r="GE96" s="166"/>
      <c r="GF96" s="166"/>
      <c r="GG96" s="166"/>
      <c r="GH96" s="166"/>
      <c r="GI96" s="166"/>
      <c r="GJ96" s="166"/>
      <c r="GK96" s="166"/>
      <c r="GL96" s="166"/>
      <c r="GM96" s="166"/>
      <c r="GN96" s="166"/>
      <c r="GO96" s="166"/>
      <c r="GP96" s="166"/>
      <c r="GQ96" s="166"/>
      <c r="GR96" s="166"/>
      <c r="GS96" s="166"/>
      <c r="GT96" s="166"/>
      <c r="GU96" s="166"/>
      <c r="GV96" s="166"/>
      <c r="GW96" s="166"/>
      <c r="GX96" s="166"/>
      <c r="GY96" s="166"/>
      <c r="GZ96" s="166"/>
      <c r="HA96" s="166"/>
      <c r="HB96" s="166"/>
      <c r="HC96" s="166"/>
      <c r="HD96" s="166"/>
      <c r="HE96" s="166"/>
      <c r="HF96" s="166"/>
      <c r="HG96" s="166"/>
      <c r="HH96" s="166"/>
      <c r="HI96" s="166"/>
      <c r="HJ96" s="166"/>
      <c r="HK96" s="166"/>
      <c r="HL96" s="166"/>
      <c r="HM96" s="166"/>
      <c r="HN96" s="166"/>
      <c r="HO96" s="166"/>
      <c r="HP96" s="166"/>
      <c r="HQ96" s="166"/>
      <c r="HR96" s="166"/>
      <c r="HS96" s="166"/>
      <c r="HT96" s="166"/>
      <c r="HU96" s="166"/>
      <c r="HV96" s="166"/>
      <c r="HW96" s="166"/>
      <c r="HX96" s="166"/>
      <c r="HY96" s="166"/>
      <c r="HZ96" s="166"/>
      <c r="IA96" s="166"/>
      <c r="IB96" s="166"/>
      <c r="IC96" s="166"/>
      <c r="ID96" s="166"/>
      <c r="IE96" s="166"/>
      <c r="IF96" s="166"/>
      <c r="IG96" s="166"/>
      <c r="IH96" s="166"/>
      <c r="II96" s="166"/>
      <c r="IJ96" s="166"/>
      <c r="IK96" s="166"/>
      <c r="IL96" s="166"/>
      <c r="IM96" s="166"/>
      <c r="IN96" s="166"/>
      <c r="IO96" s="166"/>
      <c r="IP96" s="166"/>
      <c r="IQ96" s="166"/>
      <c r="IR96" s="166"/>
      <c r="IS96" s="166"/>
      <c r="IT96" s="166"/>
      <c r="IU96" s="166"/>
      <c r="IV96" s="166"/>
    </row>
    <row r="97" spans="1:256" s="220" customFormat="1" ht="30">
      <c r="A97" s="230"/>
      <c r="B97" s="230"/>
      <c r="C97" s="230"/>
      <c r="D97" s="230"/>
      <c r="E97" s="230"/>
      <c r="F97" s="230"/>
      <c r="G97" s="230"/>
      <c r="H97" s="230"/>
      <c r="I97" s="230"/>
      <c r="J97" s="232"/>
      <c r="K97" s="232"/>
      <c r="L97" s="230"/>
      <c r="M97" s="231"/>
      <c r="N97" s="233"/>
      <c r="O97" s="233"/>
      <c r="P97" s="234"/>
      <c r="Q97" s="234"/>
      <c r="R97" s="234"/>
      <c r="S97" s="234"/>
      <c r="T97" s="234"/>
      <c r="U97" s="234"/>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c r="EW97" s="166"/>
      <c r="EX97" s="166"/>
      <c r="EY97" s="166"/>
      <c r="EZ97" s="166"/>
      <c r="FA97" s="166"/>
      <c r="FB97" s="166"/>
      <c r="FC97" s="166"/>
      <c r="FD97" s="166"/>
      <c r="FE97" s="166"/>
      <c r="FF97" s="166"/>
      <c r="FG97" s="166"/>
      <c r="FH97" s="166"/>
      <c r="FI97" s="166"/>
      <c r="FJ97" s="166"/>
      <c r="FK97" s="166"/>
      <c r="FL97" s="166"/>
      <c r="FM97" s="166"/>
      <c r="FN97" s="166"/>
      <c r="FO97" s="166"/>
      <c r="FP97" s="166"/>
      <c r="FQ97" s="166"/>
      <c r="FR97" s="166"/>
      <c r="FS97" s="166"/>
      <c r="FT97" s="166"/>
      <c r="FU97" s="166"/>
      <c r="FV97" s="166"/>
      <c r="FW97" s="166"/>
      <c r="FX97" s="166"/>
      <c r="FY97" s="166"/>
      <c r="FZ97" s="166"/>
      <c r="GA97" s="166"/>
      <c r="GB97" s="166"/>
      <c r="GC97" s="166"/>
      <c r="GD97" s="166"/>
      <c r="GE97" s="166"/>
      <c r="GF97" s="166"/>
      <c r="GG97" s="166"/>
      <c r="GH97" s="166"/>
      <c r="GI97" s="166"/>
      <c r="GJ97" s="166"/>
      <c r="GK97" s="166"/>
      <c r="GL97" s="166"/>
      <c r="GM97" s="166"/>
      <c r="GN97" s="166"/>
      <c r="GO97" s="166"/>
      <c r="GP97" s="166"/>
      <c r="GQ97" s="166"/>
      <c r="GR97" s="166"/>
      <c r="GS97" s="166"/>
      <c r="GT97" s="166"/>
      <c r="GU97" s="166"/>
      <c r="GV97" s="166"/>
      <c r="GW97" s="166"/>
      <c r="GX97" s="166"/>
      <c r="GY97" s="166"/>
      <c r="GZ97" s="166"/>
      <c r="HA97" s="166"/>
      <c r="HB97" s="166"/>
      <c r="HC97" s="166"/>
      <c r="HD97" s="166"/>
      <c r="HE97" s="166"/>
      <c r="HF97" s="166"/>
      <c r="HG97" s="166"/>
      <c r="HH97" s="166"/>
      <c r="HI97" s="166"/>
      <c r="HJ97" s="166"/>
      <c r="HK97" s="166"/>
      <c r="HL97" s="166"/>
      <c r="HM97" s="166"/>
      <c r="HN97" s="166"/>
      <c r="HO97" s="166"/>
      <c r="HP97" s="166"/>
      <c r="HQ97" s="166"/>
      <c r="HR97" s="166"/>
      <c r="HS97" s="166"/>
      <c r="HT97" s="166"/>
      <c r="HU97" s="166"/>
      <c r="HV97" s="166"/>
      <c r="HW97" s="166"/>
      <c r="HX97" s="166"/>
      <c r="HY97" s="166"/>
      <c r="HZ97" s="166"/>
      <c r="IA97" s="166"/>
      <c r="IB97" s="166"/>
      <c r="IC97" s="166"/>
      <c r="ID97" s="166"/>
      <c r="IE97" s="166"/>
      <c r="IF97" s="166"/>
      <c r="IG97" s="166"/>
      <c r="IH97" s="166"/>
      <c r="II97" s="166"/>
      <c r="IJ97" s="166"/>
      <c r="IK97" s="166"/>
      <c r="IL97" s="166"/>
      <c r="IM97" s="166"/>
      <c r="IN97" s="166"/>
      <c r="IO97" s="166"/>
      <c r="IP97" s="166"/>
      <c r="IQ97" s="166"/>
      <c r="IR97" s="166"/>
      <c r="IS97" s="166"/>
      <c r="IT97" s="166"/>
      <c r="IU97" s="166"/>
      <c r="IV97" s="166"/>
    </row>
    <row r="98" spans="1:256" s="220" customFormat="1" ht="30">
      <c r="A98" s="230"/>
      <c r="B98" s="230"/>
      <c r="C98" s="230"/>
      <c r="D98" s="230"/>
      <c r="E98" s="230"/>
      <c r="F98" s="230"/>
      <c r="G98" s="230"/>
      <c r="H98" s="230"/>
      <c r="I98" s="230"/>
      <c r="J98" s="232"/>
      <c r="K98" s="232"/>
      <c r="L98" s="230"/>
      <c r="M98" s="231"/>
      <c r="N98" s="233"/>
      <c r="O98" s="233"/>
      <c r="P98" s="234"/>
      <c r="Q98" s="234"/>
      <c r="R98" s="234"/>
      <c r="S98" s="234"/>
      <c r="T98" s="234"/>
      <c r="U98" s="234"/>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c r="EW98" s="166"/>
      <c r="EX98" s="166"/>
      <c r="EY98" s="166"/>
      <c r="EZ98" s="166"/>
      <c r="FA98" s="166"/>
      <c r="FB98" s="166"/>
      <c r="FC98" s="166"/>
      <c r="FD98" s="166"/>
      <c r="FE98" s="166"/>
      <c r="FF98" s="166"/>
      <c r="FG98" s="166"/>
      <c r="FH98" s="166"/>
      <c r="FI98" s="166"/>
      <c r="FJ98" s="166"/>
      <c r="FK98" s="166"/>
      <c r="FL98" s="166"/>
      <c r="FM98" s="166"/>
      <c r="FN98" s="166"/>
      <c r="FO98" s="166"/>
      <c r="FP98" s="166"/>
      <c r="FQ98" s="166"/>
      <c r="FR98" s="166"/>
      <c r="FS98" s="166"/>
      <c r="FT98" s="166"/>
      <c r="FU98" s="166"/>
      <c r="FV98" s="166"/>
      <c r="FW98" s="166"/>
      <c r="FX98" s="166"/>
      <c r="FY98" s="166"/>
      <c r="FZ98" s="166"/>
      <c r="GA98" s="166"/>
      <c r="GB98" s="166"/>
      <c r="GC98" s="166"/>
      <c r="GD98" s="166"/>
      <c r="GE98" s="166"/>
      <c r="GF98" s="166"/>
      <c r="GG98" s="166"/>
      <c r="GH98" s="166"/>
      <c r="GI98" s="166"/>
      <c r="GJ98" s="166"/>
      <c r="GK98" s="166"/>
      <c r="GL98" s="166"/>
      <c r="GM98" s="166"/>
      <c r="GN98" s="166"/>
      <c r="GO98" s="166"/>
      <c r="GP98" s="166"/>
      <c r="GQ98" s="166"/>
      <c r="GR98" s="166"/>
      <c r="GS98" s="166"/>
      <c r="GT98" s="166"/>
      <c r="GU98" s="166"/>
      <c r="GV98" s="166"/>
      <c r="GW98" s="166"/>
      <c r="GX98" s="166"/>
      <c r="GY98" s="166"/>
      <c r="GZ98" s="166"/>
      <c r="HA98" s="166"/>
      <c r="HB98" s="166"/>
      <c r="HC98" s="166"/>
      <c r="HD98" s="166"/>
      <c r="HE98" s="166"/>
      <c r="HF98" s="166"/>
      <c r="HG98" s="166"/>
      <c r="HH98" s="166"/>
      <c r="HI98" s="166"/>
      <c r="HJ98" s="166"/>
      <c r="HK98" s="166"/>
      <c r="HL98" s="166"/>
      <c r="HM98" s="166"/>
      <c r="HN98" s="166"/>
      <c r="HO98" s="166"/>
      <c r="HP98" s="166"/>
      <c r="HQ98" s="166"/>
      <c r="HR98" s="166"/>
      <c r="HS98" s="166"/>
      <c r="HT98" s="166"/>
      <c r="HU98" s="166"/>
      <c r="HV98" s="166"/>
      <c r="HW98" s="166"/>
      <c r="HX98" s="166"/>
      <c r="HY98" s="166"/>
      <c r="HZ98" s="166"/>
      <c r="IA98" s="166"/>
      <c r="IB98" s="166"/>
      <c r="IC98" s="166"/>
      <c r="ID98" s="166"/>
      <c r="IE98" s="166"/>
      <c r="IF98" s="166"/>
      <c r="IG98" s="166"/>
      <c r="IH98" s="166"/>
      <c r="II98" s="166"/>
      <c r="IJ98" s="166"/>
      <c r="IK98" s="166"/>
      <c r="IL98" s="166"/>
      <c r="IM98" s="166"/>
      <c r="IN98" s="166"/>
      <c r="IO98" s="166"/>
      <c r="IP98" s="166"/>
      <c r="IQ98" s="166"/>
      <c r="IR98" s="166"/>
      <c r="IS98" s="166"/>
      <c r="IT98" s="166"/>
      <c r="IU98" s="166"/>
      <c r="IV98" s="166"/>
    </row>
    <row r="99" spans="1:256" s="220" customFormat="1" ht="30">
      <c r="A99" s="230"/>
      <c r="B99" s="230"/>
      <c r="C99" s="230"/>
      <c r="D99" s="230"/>
      <c r="E99" s="230"/>
      <c r="F99" s="230"/>
      <c r="G99" s="230"/>
      <c r="H99" s="230"/>
      <c r="I99" s="230"/>
      <c r="J99" s="232"/>
      <c r="K99" s="232"/>
      <c r="L99" s="230"/>
      <c r="M99" s="231"/>
      <c r="N99" s="233"/>
      <c r="O99" s="233"/>
      <c r="P99" s="234"/>
      <c r="Q99" s="234"/>
      <c r="R99" s="234"/>
      <c r="S99" s="234"/>
      <c r="T99" s="234"/>
      <c r="U99" s="234"/>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V99" s="166"/>
      <c r="DW99" s="166"/>
      <c r="DX99" s="166"/>
      <c r="DY99" s="166"/>
      <c r="DZ99" s="166"/>
      <c r="EA99" s="166"/>
      <c r="EB99" s="166"/>
      <c r="EC99" s="166"/>
      <c r="ED99" s="166"/>
      <c r="EE99" s="166"/>
      <c r="EF99" s="166"/>
      <c r="EG99" s="166"/>
      <c r="EH99" s="166"/>
      <c r="EI99" s="166"/>
      <c r="EJ99" s="166"/>
      <c r="EK99" s="166"/>
      <c r="EL99" s="166"/>
      <c r="EM99" s="166"/>
      <c r="EN99" s="166"/>
      <c r="EO99" s="166"/>
      <c r="EP99" s="166"/>
      <c r="EQ99" s="166"/>
      <c r="ER99" s="166"/>
      <c r="ES99" s="166"/>
      <c r="ET99" s="166"/>
      <c r="EU99" s="166"/>
      <c r="EV99" s="166"/>
      <c r="EW99" s="166"/>
      <c r="EX99" s="166"/>
      <c r="EY99" s="166"/>
      <c r="EZ99" s="166"/>
      <c r="FA99" s="166"/>
      <c r="FB99" s="166"/>
      <c r="FC99" s="166"/>
      <c r="FD99" s="166"/>
      <c r="FE99" s="166"/>
      <c r="FF99" s="166"/>
      <c r="FG99" s="166"/>
      <c r="FH99" s="166"/>
      <c r="FI99" s="166"/>
      <c r="FJ99" s="166"/>
      <c r="FK99" s="166"/>
      <c r="FL99" s="166"/>
      <c r="FM99" s="166"/>
      <c r="FN99" s="166"/>
      <c r="FO99" s="166"/>
      <c r="FP99" s="166"/>
      <c r="FQ99" s="166"/>
      <c r="FR99" s="166"/>
      <c r="FS99" s="166"/>
      <c r="FT99" s="166"/>
      <c r="FU99" s="166"/>
      <c r="FV99" s="166"/>
      <c r="FW99" s="166"/>
      <c r="FX99" s="166"/>
      <c r="FY99" s="166"/>
      <c r="FZ99" s="166"/>
      <c r="GA99" s="166"/>
      <c r="GB99" s="166"/>
      <c r="GC99" s="166"/>
      <c r="GD99" s="166"/>
      <c r="GE99" s="166"/>
      <c r="GF99" s="166"/>
      <c r="GG99" s="166"/>
      <c r="GH99" s="166"/>
      <c r="GI99" s="166"/>
      <c r="GJ99" s="166"/>
      <c r="GK99" s="166"/>
      <c r="GL99" s="166"/>
      <c r="GM99" s="166"/>
      <c r="GN99" s="166"/>
      <c r="GO99" s="166"/>
      <c r="GP99" s="166"/>
      <c r="GQ99" s="166"/>
      <c r="GR99" s="166"/>
      <c r="GS99" s="166"/>
      <c r="GT99" s="166"/>
      <c r="GU99" s="166"/>
      <c r="GV99" s="166"/>
      <c r="GW99" s="166"/>
      <c r="GX99" s="166"/>
      <c r="GY99" s="166"/>
      <c r="GZ99" s="166"/>
      <c r="HA99" s="166"/>
      <c r="HB99" s="166"/>
      <c r="HC99" s="166"/>
      <c r="HD99" s="166"/>
      <c r="HE99" s="166"/>
      <c r="HF99" s="166"/>
      <c r="HG99" s="166"/>
      <c r="HH99" s="166"/>
      <c r="HI99" s="166"/>
      <c r="HJ99" s="166"/>
      <c r="HK99" s="166"/>
      <c r="HL99" s="166"/>
      <c r="HM99" s="166"/>
      <c r="HN99" s="166"/>
      <c r="HO99" s="166"/>
      <c r="HP99" s="166"/>
      <c r="HQ99" s="166"/>
      <c r="HR99" s="166"/>
      <c r="HS99" s="166"/>
      <c r="HT99" s="166"/>
      <c r="HU99" s="166"/>
      <c r="HV99" s="166"/>
      <c r="HW99" s="166"/>
      <c r="HX99" s="166"/>
      <c r="HY99" s="166"/>
      <c r="HZ99" s="166"/>
      <c r="IA99" s="166"/>
      <c r="IB99" s="166"/>
      <c r="IC99" s="166"/>
      <c r="ID99" s="166"/>
      <c r="IE99" s="166"/>
      <c r="IF99" s="166"/>
      <c r="IG99" s="166"/>
      <c r="IH99" s="166"/>
      <c r="II99" s="166"/>
      <c r="IJ99" s="166"/>
      <c r="IK99" s="166"/>
      <c r="IL99" s="166"/>
      <c r="IM99" s="166"/>
      <c r="IN99" s="166"/>
      <c r="IO99" s="166"/>
      <c r="IP99" s="166"/>
      <c r="IQ99" s="166"/>
      <c r="IR99" s="166"/>
      <c r="IS99" s="166"/>
      <c r="IT99" s="166"/>
      <c r="IU99" s="166"/>
      <c r="IV99" s="166"/>
    </row>
    <row r="100" spans="1:256" s="220" customFormat="1" ht="30">
      <c r="A100" s="230"/>
      <c r="B100" s="230"/>
      <c r="C100" s="230"/>
      <c r="D100" s="230"/>
      <c r="E100" s="230"/>
      <c r="F100" s="230"/>
      <c r="G100" s="230"/>
      <c r="H100" s="230"/>
      <c r="I100" s="230"/>
      <c r="J100" s="232"/>
      <c r="K100" s="232"/>
      <c r="L100" s="230"/>
      <c r="M100" s="231"/>
      <c r="N100" s="233"/>
      <c r="O100" s="233"/>
      <c r="P100" s="234"/>
      <c r="Q100" s="234"/>
      <c r="R100" s="234"/>
      <c r="S100" s="234"/>
      <c r="T100" s="234"/>
      <c r="U100" s="234"/>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6"/>
      <c r="DG100" s="166"/>
      <c r="DH100" s="166"/>
      <c r="DI100" s="166"/>
      <c r="DJ100" s="166"/>
      <c r="DK100" s="166"/>
      <c r="DL100" s="166"/>
      <c r="DM100" s="166"/>
      <c r="DN100" s="166"/>
      <c r="DO100" s="166"/>
      <c r="DP100" s="166"/>
      <c r="DQ100" s="166"/>
      <c r="DR100" s="166"/>
      <c r="DS100" s="166"/>
      <c r="DT100" s="166"/>
      <c r="DU100" s="166"/>
      <c r="DV100" s="166"/>
      <c r="DW100" s="166"/>
      <c r="DX100" s="166"/>
      <c r="DY100" s="166"/>
      <c r="DZ100" s="166"/>
      <c r="EA100" s="166"/>
      <c r="EB100" s="166"/>
      <c r="EC100" s="166"/>
      <c r="ED100" s="166"/>
      <c r="EE100" s="166"/>
      <c r="EF100" s="166"/>
      <c r="EG100" s="166"/>
      <c r="EH100" s="166"/>
      <c r="EI100" s="166"/>
      <c r="EJ100" s="166"/>
      <c r="EK100" s="166"/>
      <c r="EL100" s="166"/>
      <c r="EM100" s="166"/>
      <c r="EN100" s="166"/>
      <c r="EO100" s="166"/>
      <c r="EP100" s="166"/>
      <c r="EQ100" s="166"/>
      <c r="ER100" s="166"/>
      <c r="ES100" s="166"/>
      <c r="ET100" s="166"/>
      <c r="EU100" s="166"/>
      <c r="EV100" s="166"/>
      <c r="EW100" s="166"/>
      <c r="EX100" s="166"/>
      <c r="EY100" s="166"/>
      <c r="EZ100" s="166"/>
      <c r="FA100" s="166"/>
      <c r="FB100" s="166"/>
      <c r="FC100" s="166"/>
      <c r="FD100" s="166"/>
      <c r="FE100" s="166"/>
      <c r="FF100" s="166"/>
      <c r="FG100" s="166"/>
      <c r="FH100" s="166"/>
      <c r="FI100" s="166"/>
      <c r="FJ100" s="166"/>
      <c r="FK100" s="166"/>
      <c r="FL100" s="166"/>
      <c r="FM100" s="166"/>
      <c r="FN100" s="166"/>
      <c r="FO100" s="166"/>
      <c r="FP100" s="166"/>
      <c r="FQ100" s="166"/>
      <c r="FR100" s="166"/>
      <c r="FS100" s="166"/>
      <c r="FT100" s="166"/>
      <c r="FU100" s="166"/>
      <c r="FV100" s="166"/>
      <c r="FW100" s="166"/>
      <c r="FX100" s="166"/>
      <c r="FY100" s="166"/>
      <c r="FZ100" s="166"/>
      <c r="GA100" s="166"/>
      <c r="GB100" s="166"/>
      <c r="GC100" s="166"/>
      <c r="GD100" s="166"/>
      <c r="GE100" s="166"/>
      <c r="GF100" s="166"/>
      <c r="GG100" s="166"/>
      <c r="GH100" s="166"/>
      <c r="GI100" s="166"/>
      <c r="GJ100" s="166"/>
      <c r="GK100" s="166"/>
      <c r="GL100" s="166"/>
      <c r="GM100" s="166"/>
      <c r="GN100" s="166"/>
      <c r="GO100" s="166"/>
      <c r="GP100" s="166"/>
      <c r="GQ100" s="166"/>
      <c r="GR100" s="166"/>
      <c r="GS100" s="166"/>
      <c r="GT100" s="166"/>
      <c r="GU100" s="166"/>
      <c r="GV100" s="166"/>
      <c r="GW100" s="166"/>
      <c r="GX100" s="166"/>
      <c r="GY100" s="166"/>
      <c r="GZ100" s="166"/>
      <c r="HA100" s="166"/>
      <c r="HB100" s="166"/>
      <c r="HC100" s="166"/>
      <c r="HD100" s="166"/>
      <c r="HE100" s="166"/>
      <c r="HF100" s="166"/>
      <c r="HG100" s="166"/>
      <c r="HH100" s="166"/>
      <c r="HI100" s="166"/>
      <c r="HJ100" s="166"/>
      <c r="HK100" s="166"/>
      <c r="HL100" s="166"/>
      <c r="HM100" s="166"/>
      <c r="HN100" s="166"/>
      <c r="HO100" s="166"/>
      <c r="HP100" s="166"/>
      <c r="HQ100" s="166"/>
      <c r="HR100" s="166"/>
      <c r="HS100" s="166"/>
      <c r="HT100" s="166"/>
      <c r="HU100" s="166"/>
      <c r="HV100" s="166"/>
      <c r="HW100" s="166"/>
      <c r="HX100" s="166"/>
      <c r="HY100" s="166"/>
      <c r="HZ100" s="166"/>
      <c r="IA100" s="166"/>
      <c r="IB100" s="166"/>
      <c r="IC100" s="166"/>
      <c r="ID100" s="166"/>
      <c r="IE100" s="166"/>
      <c r="IF100" s="166"/>
      <c r="IG100" s="166"/>
      <c r="IH100" s="166"/>
      <c r="II100" s="166"/>
      <c r="IJ100" s="166"/>
      <c r="IK100" s="166"/>
      <c r="IL100" s="166"/>
      <c r="IM100" s="166"/>
      <c r="IN100" s="166"/>
      <c r="IO100" s="166"/>
      <c r="IP100" s="166"/>
      <c r="IQ100" s="166"/>
      <c r="IR100" s="166"/>
      <c r="IS100" s="166"/>
      <c r="IT100" s="166"/>
      <c r="IU100" s="166"/>
      <c r="IV100" s="166"/>
    </row>
    <row r="101" spans="1:256" s="220" customFormat="1" ht="30">
      <c r="A101" s="230"/>
      <c r="B101" s="230"/>
      <c r="C101" s="230"/>
      <c r="D101" s="230"/>
      <c r="E101" s="230"/>
      <c r="F101" s="230"/>
      <c r="G101" s="230"/>
      <c r="H101" s="230"/>
      <c r="I101" s="230"/>
      <c r="J101" s="232"/>
      <c r="K101" s="232"/>
      <c r="L101" s="230"/>
      <c r="M101" s="231"/>
      <c r="N101" s="233"/>
      <c r="O101" s="233"/>
      <c r="P101" s="234"/>
      <c r="Q101" s="234"/>
      <c r="R101" s="234"/>
      <c r="S101" s="234"/>
      <c r="T101" s="234"/>
      <c r="U101" s="234"/>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66"/>
      <c r="CT101" s="166"/>
      <c r="CU101" s="166"/>
      <c r="CV101" s="166"/>
      <c r="CW101" s="166"/>
      <c r="CX101" s="166"/>
      <c r="CY101" s="166"/>
      <c r="CZ101" s="166"/>
      <c r="DA101" s="166"/>
      <c r="DB101" s="166"/>
      <c r="DC101" s="166"/>
      <c r="DD101" s="166"/>
      <c r="DE101" s="166"/>
      <c r="DF101" s="166"/>
      <c r="DG101" s="166"/>
      <c r="DH101" s="166"/>
      <c r="DI101" s="166"/>
      <c r="DJ101" s="166"/>
      <c r="DK101" s="166"/>
      <c r="DL101" s="166"/>
      <c r="DM101" s="166"/>
      <c r="DN101" s="166"/>
      <c r="DO101" s="166"/>
      <c r="DP101" s="166"/>
      <c r="DQ101" s="166"/>
      <c r="DR101" s="166"/>
      <c r="DS101" s="166"/>
      <c r="DT101" s="166"/>
      <c r="DU101" s="166"/>
      <c r="DV101" s="166"/>
      <c r="DW101" s="166"/>
      <c r="DX101" s="166"/>
      <c r="DY101" s="166"/>
      <c r="DZ101" s="166"/>
      <c r="EA101" s="166"/>
      <c r="EB101" s="166"/>
      <c r="EC101" s="166"/>
      <c r="ED101" s="166"/>
      <c r="EE101" s="166"/>
      <c r="EF101" s="166"/>
      <c r="EG101" s="166"/>
      <c r="EH101" s="166"/>
      <c r="EI101" s="166"/>
      <c r="EJ101" s="166"/>
      <c r="EK101" s="166"/>
      <c r="EL101" s="166"/>
      <c r="EM101" s="166"/>
      <c r="EN101" s="166"/>
      <c r="EO101" s="166"/>
      <c r="EP101" s="166"/>
      <c r="EQ101" s="166"/>
      <c r="ER101" s="166"/>
      <c r="ES101" s="166"/>
      <c r="ET101" s="166"/>
      <c r="EU101" s="166"/>
      <c r="EV101" s="166"/>
      <c r="EW101" s="166"/>
      <c r="EX101" s="166"/>
      <c r="EY101" s="166"/>
      <c r="EZ101" s="166"/>
      <c r="FA101" s="166"/>
      <c r="FB101" s="166"/>
      <c r="FC101" s="166"/>
      <c r="FD101" s="166"/>
      <c r="FE101" s="166"/>
      <c r="FF101" s="166"/>
      <c r="FG101" s="166"/>
      <c r="FH101" s="166"/>
      <c r="FI101" s="166"/>
      <c r="FJ101" s="166"/>
      <c r="FK101" s="166"/>
      <c r="FL101" s="166"/>
      <c r="FM101" s="166"/>
      <c r="FN101" s="166"/>
      <c r="FO101" s="166"/>
      <c r="FP101" s="166"/>
      <c r="FQ101" s="166"/>
      <c r="FR101" s="166"/>
      <c r="FS101" s="166"/>
      <c r="FT101" s="166"/>
      <c r="FU101" s="166"/>
      <c r="FV101" s="166"/>
      <c r="FW101" s="166"/>
      <c r="FX101" s="166"/>
      <c r="FY101" s="166"/>
      <c r="FZ101" s="166"/>
      <c r="GA101" s="166"/>
      <c r="GB101" s="166"/>
      <c r="GC101" s="166"/>
      <c r="GD101" s="166"/>
      <c r="GE101" s="166"/>
      <c r="GF101" s="166"/>
      <c r="GG101" s="166"/>
      <c r="GH101" s="166"/>
      <c r="GI101" s="166"/>
      <c r="GJ101" s="166"/>
      <c r="GK101" s="166"/>
      <c r="GL101" s="166"/>
      <c r="GM101" s="166"/>
      <c r="GN101" s="166"/>
      <c r="GO101" s="166"/>
      <c r="GP101" s="166"/>
      <c r="GQ101" s="166"/>
      <c r="GR101" s="166"/>
      <c r="GS101" s="166"/>
      <c r="GT101" s="166"/>
      <c r="GU101" s="166"/>
      <c r="GV101" s="166"/>
      <c r="GW101" s="166"/>
      <c r="GX101" s="166"/>
      <c r="GY101" s="166"/>
      <c r="GZ101" s="166"/>
      <c r="HA101" s="166"/>
      <c r="HB101" s="166"/>
      <c r="HC101" s="166"/>
      <c r="HD101" s="166"/>
      <c r="HE101" s="166"/>
      <c r="HF101" s="166"/>
      <c r="HG101" s="166"/>
      <c r="HH101" s="166"/>
      <c r="HI101" s="166"/>
      <c r="HJ101" s="166"/>
      <c r="HK101" s="166"/>
      <c r="HL101" s="166"/>
      <c r="HM101" s="166"/>
      <c r="HN101" s="166"/>
      <c r="HO101" s="166"/>
      <c r="HP101" s="166"/>
      <c r="HQ101" s="166"/>
      <c r="HR101" s="166"/>
      <c r="HS101" s="166"/>
      <c r="HT101" s="166"/>
      <c r="HU101" s="166"/>
      <c r="HV101" s="166"/>
      <c r="HW101" s="166"/>
      <c r="HX101" s="166"/>
      <c r="HY101" s="166"/>
      <c r="HZ101" s="166"/>
      <c r="IA101" s="166"/>
      <c r="IB101" s="166"/>
      <c r="IC101" s="166"/>
      <c r="ID101" s="166"/>
      <c r="IE101" s="166"/>
      <c r="IF101" s="166"/>
      <c r="IG101" s="166"/>
      <c r="IH101" s="166"/>
      <c r="II101" s="166"/>
      <c r="IJ101" s="166"/>
      <c r="IK101" s="166"/>
      <c r="IL101" s="166"/>
      <c r="IM101" s="166"/>
      <c r="IN101" s="166"/>
      <c r="IO101" s="166"/>
      <c r="IP101" s="166"/>
      <c r="IQ101" s="166"/>
      <c r="IR101" s="166"/>
      <c r="IS101" s="166"/>
      <c r="IT101" s="166"/>
      <c r="IU101" s="166"/>
      <c r="IV101" s="166"/>
    </row>
    <row r="102" spans="1:256" s="220" customFormat="1" ht="30">
      <c r="A102" s="230"/>
      <c r="B102" s="230"/>
      <c r="C102" s="230"/>
      <c r="D102" s="230"/>
      <c r="E102" s="230"/>
      <c r="F102" s="230"/>
      <c r="G102" s="230"/>
      <c r="H102" s="230"/>
      <c r="I102" s="230"/>
      <c r="J102" s="232"/>
      <c r="K102" s="232"/>
      <c r="L102" s="230"/>
      <c r="M102" s="231"/>
      <c r="N102" s="233"/>
      <c r="O102" s="233"/>
      <c r="P102" s="234"/>
      <c r="Q102" s="234"/>
      <c r="R102" s="234"/>
      <c r="S102" s="234"/>
      <c r="T102" s="234"/>
      <c r="U102" s="234"/>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66"/>
      <c r="DE102" s="166"/>
      <c r="DF102" s="166"/>
      <c r="DG102" s="166"/>
      <c r="DH102" s="166"/>
      <c r="DI102" s="166"/>
      <c r="DJ102" s="166"/>
      <c r="DK102" s="166"/>
      <c r="DL102" s="166"/>
      <c r="DM102" s="166"/>
      <c r="DN102" s="166"/>
      <c r="DO102" s="166"/>
      <c r="DP102" s="166"/>
      <c r="DQ102" s="166"/>
      <c r="DR102" s="166"/>
      <c r="DS102" s="166"/>
      <c r="DT102" s="166"/>
      <c r="DU102" s="166"/>
      <c r="DV102" s="166"/>
      <c r="DW102" s="166"/>
      <c r="DX102" s="166"/>
      <c r="DY102" s="166"/>
      <c r="DZ102" s="166"/>
      <c r="EA102" s="166"/>
      <c r="EB102" s="166"/>
      <c r="EC102" s="166"/>
      <c r="ED102" s="166"/>
      <c r="EE102" s="166"/>
      <c r="EF102" s="166"/>
      <c r="EG102" s="166"/>
      <c r="EH102" s="166"/>
      <c r="EI102" s="166"/>
      <c r="EJ102" s="166"/>
      <c r="EK102" s="166"/>
      <c r="EL102" s="166"/>
      <c r="EM102" s="166"/>
      <c r="EN102" s="166"/>
      <c r="EO102" s="166"/>
      <c r="EP102" s="166"/>
      <c r="EQ102" s="166"/>
      <c r="ER102" s="166"/>
      <c r="ES102" s="166"/>
      <c r="ET102" s="166"/>
      <c r="EU102" s="166"/>
      <c r="EV102" s="166"/>
      <c r="EW102" s="166"/>
      <c r="EX102" s="166"/>
      <c r="EY102" s="166"/>
      <c r="EZ102" s="166"/>
      <c r="FA102" s="166"/>
      <c r="FB102" s="166"/>
      <c r="FC102" s="166"/>
      <c r="FD102" s="166"/>
      <c r="FE102" s="166"/>
      <c r="FF102" s="166"/>
      <c r="FG102" s="166"/>
      <c r="FH102" s="166"/>
      <c r="FI102" s="166"/>
      <c r="FJ102" s="166"/>
      <c r="FK102" s="166"/>
      <c r="FL102" s="166"/>
      <c r="FM102" s="166"/>
      <c r="FN102" s="166"/>
      <c r="FO102" s="166"/>
      <c r="FP102" s="166"/>
      <c r="FQ102" s="166"/>
      <c r="FR102" s="166"/>
      <c r="FS102" s="166"/>
      <c r="FT102" s="166"/>
      <c r="FU102" s="166"/>
      <c r="FV102" s="166"/>
      <c r="FW102" s="166"/>
      <c r="FX102" s="166"/>
      <c r="FY102" s="166"/>
      <c r="FZ102" s="166"/>
      <c r="GA102" s="166"/>
      <c r="GB102" s="166"/>
      <c r="GC102" s="166"/>
      <c r="GD102" s="166"/>
      <c r="GE102" s="166"/>
      <c r="GF102" s="166"/>
      <c r="GG102" s="166"/>
      <c r="GH102" s="166"/>
      <c r="GI102" s="166"/>
      <c r="GJ102" s="166"/>
      <c r="GK102" s="166"/>
      <c r="GL102" s="166"/>
      <c r="GM102" s="166"/>
      <c r="GN102" s="166"/>
      <c r="GO102" s="166"/>
      <c r="GP102" s="166"/>
      <c r="GQ102" s="166"/>
      <c r="GR102" s="166"/>
      <c r="GS102" s="166"/>
      <c r="GT102" s="166"/>
      <c r="GU102" s="166"/>
      <c r="GV102" s="166"/>
      <c r="GW102" s="166"/>
      <c r="GX102" s="166"/>
      <c r="GY102" s="166"/>
      <c r="GZ102" s="166"/>
      <c r="HA102" s="166"/>
      <c r="HB102" s="166"/>
      <c r="HC102" s="166"/>
      <c r="HD102" s="166"/>
      <c r="HE102" s="166"/>
      <c r="HF102" s="166"/>
      <c r="HG102" s="166"/>
      <c r="HH102" s="166"/>
      <c r="HI102" s="166"/>
      <c r="HJ102" s="166"/>
      <c r="HK102" s="166"/>
      <c r="HL102" s="166"/>
      <c r="HM102" s="166"/>
      <c r="HN102" s="166"/>
      <c r="HO102" s="166"/>
      <c r="HP102" s="166"/>
      <c r="HQ102" s="166"/>
      <c r="HR102" s="166"/>
      <c r="HS102" s="166"/>
      <c r="HT102" s="166"/>
      <c r="HU102" s="166"/>
      <c r="HV102" s="166"/>
      <c r="HW102" s="166"/>
      <c r="HX102" s="166"/>
      <c r="HY102" s="166"/>
      <c r="HZ102" s="166"/>
      <c r="IA102" s="166"/>
      <c r="IB102" s="166"/>
      <c r="IC102" s="166"/>
      <c r="ID102" s="166"/>
      <c r="IE102" s="166"/>
      <c r="IF102" s="166"/>
      <c r="IG102" s="166"/>
      <c r="IH102" s="166"/>
      <c r="II102" s="166"/>
      <c r="IJ102" s="166"/>
      <c r="IK102" s="166"/>
      <c r="IL102" s="166"/>
      <c r="IM102" s="166"/>
      <c r="IN102" s="166"/>
      <c r="IO102" s="166"/>
      <c r="IP102" s="166"/>
      <c r="IQ102" s="166"/>
      <c r="IR102" s="166"/>
      <c r="IS102" s="166"/>
      <c r="IT102" s="166"/>
      <c r="IU102" s="166"/>
      <c r="IV102" s="166"/>
    </row>
    <row r="103" spans="1:256" s="220" customFormat="1" ht="30">
      <c r="A103" s="230"/>
      <c r="B103" s="230"/>
      <c r="C103" s="230"/>
      <c r="D103" s="230"/>
      <c r="E103" s="230"/>
      <c r="F103" s="230"/>
      <c r="G103" s="230"/>
      <c r="H103" s="230"/>
      <c r="I103" s="230"/>
      <c r="J103" s="232"/>
      <c r="K103" s="232"/>
      <c r="L103" s="230"/>
      <c r="M103" s="231"/>
      <c r="N103" s="233"/>
      <c r="O103" s="233"/>
      <c r="P103" s="234"/>
      <c r="Q103" s="234"/>
      <c r="R103" s="234"/>
      <c r="S103" s="234"/>
      <c r="T103" s="234"/>
      <c r="U103" s="234"/>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c r="EW103" s="166"/>
      <c r="EX103" s="166"/>
      <c r="EY103" s="166"/>
      <c r="EZ103" s="166"/>
      <c r="FA103" s="166"/>
      <c r="FB103" s="166"/>
      <c r="FC103" s="166"/>
      <c r="FD103" s="166"/>
      <c r="FE103" s="166"/>
      <c r="FF103" s="166"/>
      <c r="FG103" s="166"/>
      <c r="FH103" s="166"/>
      <c r="FI103" s="166"/>
      <c r="FJ103" s="166"/>
      <c r="FK103" s="166"/>
      <c r="FL103" s="166"/>
      <c r="FM103" s="166"/>
      <c r="FN103" s="166"/>
      <c r="FO103" s="166"/>
      <c r="FP103" s="166"/>
      <c r="FQ103" s="166"/>
      <c r="FR103" s="166"/>
      <c r="FS103" s="166"/>
      <c r="FT103" s="166"/>
      <c r="FU103" s="166"/>
      <c r="FV103" s="166"/>
      <c r="FW103" s="166"/>
      <c r="FX103" s="166"/>
      <c r="FY103" s="166"/>
      <c r="FZ103" s="166"/>
      <c r="GA103" s="166"/>
      <c r="GB103" s="166"/>
      <c r="GC103" s="166"/>
      <c r="GD103" s="166"/>
      <c r="GE103" s="166"/>
      <c r="GF103" s="166"/>
      <c r="GG103" s="166"/>
      <c r="GH103" s="166"/>
      <c r="GI103" s="166"/>
      <c r="GJ103" s="166"/>
      <c r="GK103" s="166"/>
      <c r="GL103" s="166"/>
      <c r="GM103" s="166"/>
      <c r="GN103" s="166"/>
      <c r="GO103" s="166"/>
      <c r="GP103" s="166"/>
      <c r="GQ103" s="166"/>
      <c r="GR103" s="166"/>
      <c r="GS103" s="166"/>
      <c r="GT103" s="166"/>
      <c r="GU103" s="166"/>
      <c r="GV103" s="166"/>
      <c r="GW103" s="166"/>
      <c r="GX103" s="166"/>
      <c r="GY103" s="166"/>
      <c r="GZ103" s="166"/>
      <c r="HA103" s="166"/>
      <c r="HB103" s="166"/>
      <c r="HC103" s="166"/>
      <c r="HD103" s="166"/>
      <c r="HE103" s="166"/>
      <c r="HF103" s="166"/>
      <c r="HG103" s="166"/>
      <c r="HH103" s="166"/>
      <c r="HI103" s="166"/>
      <c r="HJ103" s="166"/>
      <c r="HK103" s="166"/>
      <c r="HL103" s="166"/>
      <c r="HM103" s="166"/>
      <c r="HN103" s="166"/>
      <c r="HO103" s="166"/>
      <c r="HP103" s="166"/>
      <c r="HQ103" s="166"/>
      <c r="HR103" s="166"/>
      <c r="HS103" s="166"/>
      <c r="HT103" s="166"/>
      <c r="HU103" s="166"/>
      <c r="HV103" s="166"/>
      <c r="HW103" s="166"/>
      <c r="HX103" s="166"/>
      <c r="HY103" s="166"/>
      <c r="HZ103" s="166"/>
      <c r="IA103" s="166"/>
      <c r="IB103" s="166"/>
      <c r="IC103" s="166"/>
      <c r="ID103" s="166"/>
      <c r="IE103" s="166"/>
      <c r="IF103" s="166"/>
      <c r="IG103" s="166"/>
      <c r="IH103" s="166"/>
      <c r="II103" s="166"/>
      <c r="IJ103" s="166"/>
      <c r="IK103" s="166"/>
      <c r="IL103" s="166"/>
      <c r="IM103" s="166"/>
      <c r="IN103" s="166"/>
      <c r="IO103" s="166"/>
      <c r="IP103" s="166"/>
      <c r="IQ103" s="166"/>
      <c r="IR103" s="166"/>
      <c r="IS103" s="166"/>
      <c r="IT103" s="166"/>
      <c r="IU103" s="166"/>
      <c r="IV103" s="166"/>
    </row>
    <row r="104" spans="1:256" s="220" customFormat="1" ht="30">
      <c r="A104" s="230"/>
      <c r="B104" s="230"/>
      <c r="C104" s="230"/>
      <c r="D104" s="230"/>
      <c r="E104" s="230"/>
      <c r="F104" s="230"/>
      <c r="G104" s="230"/>
      <c r="H104" s="230"/>
      <c r="I104" s="230"/>
      <c r="J104" s="232"/>
      <c r="K104" s="232"/>
      <c r="L104" s="230"/>
      <c r="M104" s="231"/>
      <c r="N104" s="233"/>
      <c r="O104" s="233"/>
      <c r="P104" s="234"/>
      <c r="Q104" s="234"/>
      <c r="R104" s="234"/>
      <c r="S104" s="234"/>
      <c r="T104" s="234"/>
      <c r="U104" s="234"/>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c r="EW104" s="166"/>
      <c r="EX104" s="166"/>
      <c r="EY104" s="166"/>
      <c r="EZ104" s="166"/>
      <c r="FA104" s="166"/>
      <c r="FB104" s="166"/>
      <c r="FC104" s="166"/>
      <c r="FD104" s="166"/>
      <c r="FE104" s="166"/>
      <c r="FF104" s="166"/>
      <c r="FG104" s="166"/>
      <c r="FH104" s="166"/>
      <c r="FI104" s="166"/>
      <c r="FJ104" s="166"/>
      <c r="FK104" s="166"/>
      <c r="FL104" s="166"/>
      <c r="FM104" s="166"/>
      <c r="FN104" s="166"/>
      <c r="FO104" s="166"/>
      <c r="FP104" s="166"/>
      <c r="FQ104" s="166"/>
      <c r="FR104" s="166"/>
      <c r="FS104" s="166"/>
      <c r="FT104" s="166"/>
      <c r="FU104" s="166"/>
      <c r="FV104" s="166"/>
      <c r="FW104" s="166"/>
      <c r="FX104" s="166"/>
      <c r="FY104" s="166"/>
      <c r="FZ104" s="166"/>
      <c r="GA104" s="166"/>
      <c r="GB104" s="166"/>
      <c r="GC104" s="166"/>
      <c r="GD104" s="166"/>
      <c r="GE104" s="166"/>
      <c r="GF104" s="166"/>
      <c r="GG104" s="166"/>
      <c r="GH104" s="166"/>
      <c r="GI104" s="166"/>
      <c r="GJ104" s="166"/>
      <c r="GK104" s="166"/>
      <c r="GL104" s="166"/>
      <c r="GM104" s="166"/>
      <c r="GN104" s="166"/>
      <c r="GO104" s="166"/>
      <c r="GP104" s="166"/>
      <c r="GQ104" s="166"/>
      <c r="GR104" s="166"/>
      <c r="GS104" s="166"/>
      <c r="GT104" s="166"/>
      <c r="GU104" s="166"/>
      <c r="GV104" s="166"/>
      <c r="GW104" s="166"/>
      <c r="GX104" s="166"/>
      <c r="GY104" s="166"/>
      <c r="GZ104" s="166"/>
      <c r="HA104" s="166"/>
      <c r="HB104" s="166"/>
      <c r="HC104" s="166"/>
      <c r="HD104" s="166"/>
      <c r="HE104" s="166"/>
      <c r="HF104" s="166"/>
      <c r="HG104" s="166"/>
      <c r="HH104" s="166"/>
      <c r="HI104" s="166"/>
      <c r="HJ104" s="166"/>
      <c r="HK104" s="166"/>
      <c r="HL104" s="166"/>
      <c r="HM104" s="166"/>
      <c r="HN104" s="166"/>
      <c r="HO104" s="166"/>
      <c r="HP104" s="166"/>
      <c r="HQ104" s="166"/>
      <c r="HR104" s="166"/>
      <c r="HS104" s="166"/>
      <c r="HT104" s="166"/>
      <c r="HU104" s="166"/>
      <c r="HV104" s="166"/>
      <c r="HW104" s="166"/>
      <c r="HX104" s="166"/>
      <c r="HY104" s="166"/>
      <c r="HZ104" s="166"/>
      <c r="IA104" s="166"/>
      <c r="IB104" s="166"/>
      <c r="IC104" s="166"/>
      <c r="ID104" s="166"/>
      <c r="IE104" s="166"/>
      <c r="IF104" s="166"/>
      <c r="IG104" s="166"/>
      <c r="IH104" s="166"/>
      <c r="II104" s="166"/>
      <c r="IJ104" s="166"/>
      <c r="IK104" s="166"/>
      <c r="IL104" s="166"/>
      <c r="IM104" s="166"/>
      <c r="IN104" s="166"/>
      <c r="IO104" s="166"/>
      <c r="IP104" s="166"/>
      <c r="IQ104" s="166"/>
      <c r="IR104" s="166"/>
      <c r="IS104" s="166"/>
      <c r="IT104" s="166"/>
      <c r="IU104" s="166"/>
      <c r="IV104" s="166"/>
    </row>
    <row r="105" spans="1:256" s="220" customFormat="1" ht="30">
      <c r="A105" s="230"/>
      <c r="B105" s="230"/>
      <c r="C105" s="230"/>
      <c r="D105" s="230"/>
      <c r="E105" s="230"/>
      <c r="F105" s="230"/>
      <c r="G105" s="230"/>
      <c r="H105" s="230"/>
      <c r="I105" s="230"/>
      <c r="J105" s="232"/>
      <c r="K105" s="232"/>
      <c r="L105" s="230"/>
      <c r="M105" s="231"/>
      <c r="N105" s="233"/>
      <c r="O105" s="233"/>
      <c r="P105" s="234"/>
      <c r="Q105" s="234"/>
      <c r="R105" s="234"/>
      <c r="S105" s="234"/>
      <c r="T105" s="234"/>
      <c r="U105" s="234"/>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c r="EW105" s="166"/>
      <c r="EX105" s="166"/>
      <c r="EY105" s="166"/>
      <c r="EZ105" s="166"/>
      <c r="FA105" s="166"/>
      <c r="FB105" s="166"/>
      <c r="FC105" s="166"/>
      <c r="FD105" s="166"/>
      <c r="FE105" s="166"/>
      <c r="FF105" s="166"/>
      <c r="FG105" s="166"/>
      <c r="FH105" s="166"/>
      <c r="FI105" s="166"/>
      <c r="FJ105" s="166"/>
      <c r="FK105" s="166"/>
      <c r="FL105" s="166"/>
      <c r="FM105" s="166"/>
      <c r="FN105" s="166"/>
      <c r="FO105" s="166"/>
      <c r="FP105" s="166"/>
      <c r="FQ105" s="166"/>
      <c r="FR105" s="166"/>
      <c r="FS105" s="166"/>
      <c r="FT105" s="166"/>
      <c r="FU105" s="166"/>
      <c r="FV105" s="166"/>
      <c r="FW105" s="166"/>
      <c r="FX105" s="166"/>
      <c r="FY105" s="166"/>
      <c r="FZ105" s="166"/>
      <c r="GA105" s="166"/>
      <c r="GB105" s="166"/>
      <c r="GC105" s="166"/>
      <c r="GD105" s="166"/>
      <c r="GE105" s="166"/>
      <c r="GF105" s="166"/>
      <c r="GG105" s="166"/>
      <c r="GH105" s="166"/>
      <c r="GI105" s="166"/>
      <c r="GJ105" s="166"/>
      <c r="GK105" s="166"/>
      <c r="GL105" s="166"/>
      <c r="GM105" s="166"/>
      <c r="GN105" s="166"/>
      <c r="GO105" s="166"/>
      <c r="GP105" s="166"/>
      <c r="GQ105" s="166"/>
      <c r="GR105" s="166"/>
      <c r="GS105" s="166"/>
      <c r="GT105" s="166"/>
      <c r="GU105" s="166"/>
      <c r="GV105" s="166"/>
      <c r="GW105" s="166"/>
      <c r="GX105" s="166"/>
      <c r="GY105" s="166"/>
      <c r="GZ105" s="166"/>
      <c r="HA105" s="166"/>
      <c r="HB105" s="166"/>
      <c r="HC105" s="166"/>
      <c r="HD105" s="166"/>
      <c r="HE105" s="166"/>
      <c r="HF105" s="166"/>
      <c r="HG105" s="166"/>
      <c r="HH105" s="166"/>
      <c r="HI105" s="166"/>
      <c r="HJ105" s="166"/>
      <c r="HK105" s="166"/>
      <c r="HL105" s="166"/>
      <c r="HM105" s="166"/>
      <c r="HN105" s="166"/>
      <c r="HO105" s="166"/>
      <c r="HP105" s="166"/>
      <c r="HQ105" s="166"/>
      <c r="HR105" s="166"/>
      <c r="HS105" s="166"/>
      <c r="HT105" s="166"/>
      <c r="HU105" s="166"/>
      <c r="HV105" s="166"/>
      <c r="HW105" s="166"/>
      <c r="HX105" s="166"/>
      <c r="HY105" s="166"/>
      <c r="HZ105" s="166"/>
      <c r="IA105" s="166"/>
      <c r="IB105" s="166"/>
      <c r="IC105" s="166"/>
      <c r="ID105" s="166"/>
      <c r="IE105" s="166"/>
      <c r="IF105" s="166"/>
      <c r="IG105" s="166"/>
      <c r="IH105" s="166"/>
      <c r="II105" s="166"/>
      <c r="IJ105" s="166"/>
      <c r="IK105" s="166"/>
      <c r="IL105" s="166"/>
      <c r="IM105" s="166"/>
      <c r="IN105" s="166"/>
      <c r="IO105" s="166"/>
      <c r="IP105" s="166"/>
      <c r="IQ105" s="166"/>
      <c r="IR105" s="166"/>
      <c r="IS105" s="166"/>
      <c r="IT105" s="166"/>
      <c r="IU105" s="166"/>
      <c r="IV105" s="166"/>
    </row>
    <row r="106" spans="1:256" s="220" customFormat="1" ht="30">
      <c r="A106" s="230"/>
      <c r="B106" s="230"/>
      <c r="C106" s="230"/>
      <c r="D106" s="230"/>
      <c r="E106" s="230"/>
      <c r="F106" s="230"/>
      <c r="G106" s="230"/>
      <c r="H106" s="230"/>
      <c r="I106" s="230"/>
      <c r="J106" s="232"/>
      <c r="K106" s="232"/>
      <c r="L106" s="230"/>
      <c r="M106" s="231"/>
      <c r="N106" s="233"/>
      <c r="O106" s="233"/>
      <c r="P106" s="234"/>
      <c r="Q106" s="234"/>
      <c r="R106" s="234"/>
      <c r="S106" s="234"/>
      <c r="T106" s="234"/>
      <c r="U106" s="234"/>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c r="EW106" s="166"/>
      <c r="EX106" s="166"/>
      <c r="EY106" s="166"/>
      <c r="EZ106" s="166"/>
      <c r="FA106" s="166"/>
      <c r="FB106" s="166"/>
      <c r="FC106" s="166"/>
      <c r="FD106" s="166"/>
      <c r="FE106" s="166"/>
      <c r="FF106" s="166"/>
      <c r="FG106" s="166"/>
      <c r="FH106" s="166"/>
      <c r="FI106" s="166"/>
      <c r="FJ106" s="166"/>
      <c r="FK106" s="166"/>
      <c r="FL106" s="166"/>
      <c r="FM106" s="166"/>
      <c r="FN106" s="166"/>
      <c r="FO106" s="166"/>
      <c r="FP106" s="166"/>
      <c r="FQ106" s="166"/>
      <c r="FR106" s="166"/>
      <c r="FS106" s="166"/>
      <c r="FT106" s="166"/>
      <c r="FU106" s="166"/>
      <c r="FV106" s="166"/>
      <c r="FW106" s="166"/>
      <c r="FX106" s="166"/>
      <c r="FY106" s="166"/>
      <c r="FZ106" s="166"/>
      <c r="GA106" s="166"/>
      <c r="GB106" s="166"/>
      <c r="GC106" s="166"/>
      <c r="GD106" s="166"/>
      <c r="GE106" s="166"/>
      <c r="GF106" s="166"/>
      <c r="GG106" s="166"/>
      <c r="GH106" s="166"/>
      <c r="GI106" s="166"/>
      <c r="GJ106" s="166"/>
      <c r="GK106" s="166"/>
      <c r="GL106" s="166"/>
      <c r="GM106" s="166"/>
      <c r="GN106" s="166"/>
      <c r="GO106" s="166"/>
      <c r="GP106" s="166"/>
      <c r="GQ106" s="166"/>
      <c r="GR106" s="166"/>
      <c r="GS106" s="166"/>
      <c r="GT106" s="166"/>
      <c r="GU106" s="166"/>
      <c r="GV106" s="166"/>
      <c r="GW106" s="166"/>
      <c r="GX106" s="166"/>
      <c r="GY106" s="166"/>
      <c r="GZ106" s="166"/>
      <c r="HA106" s="166"/>
      <c r="HB106" s="166"/>
      <c r="HC106" s="166"/>
      <c r="HD106" s="166"/>
      <c r="HE106" s="166"/>
      <c r="HF106" s="166"/>
      <c r="HG106" s="166"/>
      <c r="HH106" s="166"/>
      <c r="HI106" s="166"/>
      <c r="HJ106" s="166"/>
      <c r="HK106" s="166"/>
      <c r="HL106" s="166"/>
      <c r="HM106" s="166"/>
      <c r="HN106" s="166"/>
      <c r="HO106" s="166"/>
      <c r="HP106" s="166"/>
      <c r="HQ106" s="166"/>
      <c r="HR106" s="166"/>
      <c r="HS106" s="166"/>
      <c r="HT106" s="166"/>
      <c r="HU106" s="166"/>
      <c r="HV106" s="166"/>
      <c r="HW106" s="166"/>
      <c r="HX106" s="166"/>
      <c r="HY106" s="166"/>
      <c r="HZ106" s="166"/>
      <c r="IA106" s="166"/>
      <c r="IB106" s="166"/>
      <c r="IC106" s="166"/>
      <c r="ID106" s="166"/>
      <c r="IE106" s="166"/>
      <c r="IF106" s="166"/>
      <c r="IG106" s="166"/>
      <c r="IH106" s="166"/>
      <c r="II106" s="166"/>
      <c r="IJ106" s="166"/>
      <c r="IK106" s="166"/>
      <c r="IL106" s="166"/>
      <c r="IM106" s="166"/>
      <c r="IN106" s="166"/>
      <c r="IO106" s="166"/>
      <c r="IP106" s="166"/>
      <c r="IQ106" s="166"/>
      <c r="IR106" s="166"/>
      <c r="IS106" s="166"/>
      <c r="IT106" s="166"/>
      <c r="IU106" s="166"/>
      <c r="IV106" s="166"/>
    </row>
    <row r="107" spans="1:256" s="220" customFormat="1" ht="30">
      <c r="A107" s="230"/>
      <c r="B107" s="230"/>
      <c r="C107" s="230"/>
      <c r="D107" s="230"/>
      <c r="E107" s="230"/>
      <c r="F107" s="230"/>
      <c r="G107" s="230"/>
      <c r="H107" s="230"/>
      <c r="I107" s="230"/>
      <c r="J107" s="232"/>
      <c r="K107" s="232"/>
      <c r="L107" s="230"/>
      <c r="M107" s="231"/>
      <c r="N107" s="233"/>
      <c r="O107" s="233"/>
      <c r="P107" s="234"/>
      <c r="Q107" s="234"/>
      <c r="R107" s="234"/>
      <c r="S107" s="234"/>
      <c r="T107" s="234"/>
      <c r="U107" s="234"/>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c r="EW107" s="166"/>
      <c r="EX107" s="166"/>
      <c r="EY107" s="166"/>
      <c r="EZ107" s="166"/>
      <c r="FA107" s="166"/>
      <c r="FB107" s="166"/>
      <c r="FC107" s="166"/>
      <c r="FD107" s="166"/>
      <c r="FE107" s="166"/>
      <c r="FF107" s="166"/>
      <c r="FG107" s="166"/>
      <c r="FH107" s="166"/>
      <c r="FI107" s="166"/>
      <c r="FJ107" s="166"/>
      <c r="FK107" s="166"/>
      <c r="FL107" s="166"/>
      <c r="FM107" s="166"/>
      <c r="FN107" s="166"/>
      <c r="FO107" s="166"/>
      <c r="FP107" s="166"/>
      <c r="FQ107" s="166"/>
      <c r="FR107" s="166"/>
      <c r="FS107" s="166"/>
      <c r="FT107" s="166"/>
      <c r="FU107" s="166"/>
      <c r="FV107" s="166"/>
      <c r="FW107" s="166"/>
      <c r="FX107" s="166"/>
      <c r="FY107" s="166"/>
      <c r="FZ107" s="166"/>
      <c r="GA107" s="166"/>
      <c r="GB107" s="166"/>
      <c r="GC107" s="166"/>
      <c r="GD107" s="166"/>
      <c r="GE107" s="166"/>
      <c r="GF107" s="166"/>
      <c r="GG107" s="166"/>
      <c r="GH107" s="166"/>
      <c r="GI107" s="166"/>
      <c r="GJ107" s="166"/>
      <c r="GK107" s="166"/>
      <c r="GL107" s="166"/>
      <c r="GM107" s="166"/>
      <c r="GN107" s="166"/>
      <c r="GO107" s="166"/>
      <c r="GP107" s="166"/>
      <c r="GQ107" s="166"/>
      <c r="GR107" s="166"/>
      <c r="GS107" s="166"/>
      <c r="GT107" s="166"/>
      <c r="GU107" s="166"/>
      <c r="GV107" s="166"/>
      <c r="GW107" s="166"/>
      <c r="GX107" s="166"/>
      <c r="GY107" s="166"/>
      <c r="GZ107" s="166"/>
      <c r="HA107" s="166"/>
      <c r="HB107" s="166"/>
      <c r="HC107" s="166"/>
      <c r="HD107" s="166"/>
      <c r="HE107" s="166"/>
      <c r="HF107" s="166"/>
      <c r="HG107" s="166"/>
      <c r="HH107" s="166"/>
      <c r="HI107" s="166"/>
      <c r="HJ107" s="166"/>
      <c r="HK107" s="166"/>
      <c r="HL107" s="166"/>
      <c r="HM107" s="166"/>
      <c r="HN107" s="166"/>
      <c r="HO107" s="166"/>
      <c r="HP107" s="166"/>
      <c r="HQ107" s="166"/>
      <c r="HR107" s="166"/>
      <c r="HS107" s="166"/>
      <c r="HT107" s="166"/>
      <c r="HU107" s="166"/>
      <c r="HV107" s="166"/>
      <c r="HW107" s="166"/>
      <c r="HX107" s="166"/>
      <c r="HY107" s="166"/>
      <c r="HZ107" s="166"/>
      <c r="IA107" s="166"/>
      <c r="IB107" s="166"/>
      <c r="IC107" s="166"/>
      <c r="ID107" s="166"/>
      <c r="IE107" s="166"/>
      <c r="IF107" s="166"/>
      <c r="IG107" s="166"/>
      <c r="IH107" s="166"/>
      <c r="II107" s="166"/>
      <c r="IJ107" s="166"/>
      <c r="IK107" s="166"/>
      <c r="IL107" s="166"/>
      <c r="IM107" s="166"/>
      <c r="IN107" s="166"/>
      <c r="IO107" s="166"/>
      <c r="IP107" s="166"/>
      <c r="IQ107" s="166"/>
      <c r="IR107" s="166"/>
      <c r="IS107" s="166"/>
      <c r="IT107" s="166"/>
      <c r="IU107" s="166"/>
      <c r="IV107" s="166"/>
    </row>
    <row r="108" spans="1:256" s="220" customFormat="1" ht="30">
      <c r="A108" s="230"/>
      <c r="B108" s="230"/>
      <c r="C108" s="230"/>
      <c r="D108" s="230"/>
      <c r="E108" s="230"/>
      <c r="F108" s="230"/>
      <c r="G108" s="230"/>
      <c r="H108" s="230"/>
      <c r="I108" s="230"/>
      <c r="J108" s="232"/>
      <c r="K108" s="232"/>
      <c r="L108" s="230"/>
      <c r="M108" s="231"/>
      <c r="N108" s="233"/>
      <c r="O108" s="233"/>
      <c r="P108" s="234"/>
      <c r="Q108" s="234"/>
      <c r="R108" s="234"/>
      <c r="S108" s="234"/>
      <c r="T108" s="234"/>
      <c r="U108" s="234"/>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c r="EW108" s="166"/>
      <c r="EX108" s="166"/>
      <c r="EY108" s="166"/>
      <c r="EZ108" s="166"/>
      <c r="FA108" s="166"/>
      <c r="FB108" s="166"/>
      <c r="FC108" s="166"/>
      <c r="FD108" s="166"/>
      <c r="FE108" s="166"/>
      <c r="FF108" s="166"/>
      <c r="FG108" s="166"/>
      <c r="FH108" s="166"/>
      <c r="FI108" s="166"/>
      <c r="FJ108" s="166"/>
      <c r="FK108" s="166"/>
      <c r="FL108" s="166"/>
      <c r="FM108" s="166"/>
      <c r="FN108" s="166"/>
      <c r="FO108" s="166"/>
      <c r="FP108" s="166"/>
      <c r="FQ108" s="166"/>
      <c r="FR108" s="166"/>
      <c r="FS108" s="166"/>
      <c r="FT108" s="166"/>
      <c r="FU108" s="166"/>
      <c r="FV108" s="166"/>
      <c r="FW108" s="166"/>
      <c r="FX108" s="166"/>
      <c r="FY108" s="166"/>
      <c r="FZ108" s="166"/>
      <c r="GA108" s="166"/>
      <c r="GB108" s="166"/>
      <c r="GC108" s="166"/>
      <c r="GD108" s="166"/>
      <c r="GE108" s="166"/>
      <c r="GF108" s="166"/>
      <c r="GG108" s="166"/>
      <c r="GH108" s="166"/>
      <c r="GI108" s="166"/>
      <c r="GJ108" s="166"/>
      <c r="GK108" s="166"/>
      <c r="GL108" s="166"/>
      <c r="GM108" s="166"/>
      <c r="GN108" s="166"/>
      <c r="GO108" s="166"/>
      <c r="GP108" s="166"/>
      <c r="GQ108" s="166"/>
      <c r="GR108" s="166"/>
      <c r="GS108" s="166"/>
      <c r="GT108" s="166"/>
      <c r="GU108" s="166"/>
      <c r="GV108" s="166"/>
      <c r="GW108" s="166"/>
      <c r="GX108" s="166"/>
      <c r="GY108" s="166"/>
      <c r="GZ108" s="166"/>
      <c r="HA108" s="166"/>
      <c r="HB108" s="166"/>
      <c r="HC108" s="166"/>
      <c r="HD108" s="166"/>
      <c r="HE108" s="166"/>
      <c r="HF108" s="166"/>
      <c r="HG108" s="166"/>
      <c r="HH108" s="166"/>
      <c r="HI108" s="166"/>
      <c r="HJ108" s="166"/>
      <c r="HK108" s="166"/>
      <c r="HL108" s="166"/>
      <c r="HM108" s="166"/>
      <c r="HN108" s="166"/>
      <c r="HO108" s="166"/>
      <c r="HP108" s="166"/>
      <c r="HQ108" s="166"/>
      <c r="HR108" s="166"/>
      <c r="HS108" s="166"/>
      <c r="HT108" s="166"/>
      <c r="HU108" s="166"/>
      <c r="HV108" s="166"/>
      <c r="HW108" s="166"/>
      <c r="HX108" s="166"/>
      <c r="HY108" s="166"/>
      <c r="HZ108" s="166"/>
      <c r="IA108" s="166"/>
      <c r="IB108" s="166"/>
      <c r="IC108" s="166"/>
      <c r="ID108" s="166"/>
      <c r="IE108" s="166"/>
      <c r="IF108" s="166"/>
      <c r="IG108" s="166"/>
      <c r="IH108" s="166"/>
      <c r="II108" s="166"/>
      <c r="IJ108" s="166"/>
      <c r="IK108" s="166"/>
      <c r="IL108" s="166"/>
      <c r="IM108" s="166"/>
      <c r="IN108" s="166"/>
      <c r="IO108" s="166"/>
      <c r="IP108" s="166"/>
      <c r="IQ108" s="166"/>
      <c r="IR108" s="166"/>
      <c r="IS108" s="166"/>
      <c r="IT108" s="166"/>
      <c r="IU108" s="166"/>
      <c r="IV108" s="166"/>
    </row>
    <row r="109" spans="1:256" s="220" customFormat="1" ht="30">
      <c r="A109" s="230"/>
      <c r="B109" s="230"/>
      <c r="C109" s="230"/>
      <c r="D109" s="230"/>
      <c r="E109" s="230"/>
      <c r="F109" s="230"/>
      <c r="G109" s="230"/>
      <c r="H109" s="230"/>
      <c r="I109" s="230"/>
      <c r="J109" s="232"/>
      <c r="K109" s="232"/>
      <c r="L109" s="230"/>
      <c r="M109" s="231"/>
      <c r="N109" s="233"/>
      <c r="O109" s="233"/>
      <c r="P109" s="234"/>
      <c r="Q109" s="234"/>
      <c r="R109" s="234"/>
      <c r="S109" s="234"/>
      <c r="T109" s="234"/>
      <c r="U109" s="234"/>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166"/>
      <c r="EX109" s="166"/>
      <c r="EY109" s="166"/>
      <c r="EZ109" s="166"/>
      <c r="FA109" s="166"/>
      <c r="FB109" s="166"/>
      <c r="FC109" s="166"/>
      <c r="FD109" s="166"/>
      <c r="FE109" s="166"/>
      <c r="FF109" s="166"/>
      <c r="FG109" s="166"/>
      <c r="FH109" s="166"/>
      <c r="FI109" s="166"/>
      <c r="FJ109" s="166"/>
      <c r="FK109" s="166"/>
      <c r="FL109" s="166"/>
      <c r="FM109" s="166"/>
      <c r="FN109" s="166"/>
      <c r="FO109" s="166"/>
      <c r="FP109" s="166"/>
      <c r="FQ109" s="166"/>
      <c r="FR109" s="166"/>
      <c r="FS109" s="166"/>
      <c r="FT109" s="166"/>
      <c r="FU109" s="166"/>
      <c r="FV109" s="166"/>
      <c r="FW109" s="166"/>
      <c r="FX109" s="166"/>
      <c r="FY109" s="166"/>
      <c r="FZ109" s="166"/>
      <c r="GA109" s="166"/>
      <c r="GB109" s="166"/>
      <c r="GC109" s="166"/>
      <c r="GD109" s="166"/>
      <c r="GE109" s="166"/>
      <c r="GF109" s="166"/>
      <c r="GG109" s="166"/>
      <c r="GH109" s="166"/>
      <c r="GI109" s="166"/>
      <c r="GJ109" s="166"/>
      <c r="GK109" s="166"/>
      <c r="GL109" s="166"/>
      <c r="GM109" s="166"/>
      <c r="GN109" s="166"/>
      <c r="GO109" s="166"/>
      <c r="GP109" s="166"/>
      <c r="GQ109" s="166"/>
      <c r="GR109" s="166"/>
      <c r="GS109" s="166"/>
      <c r="GT109" s="166"/>
      <c r="GU109" s="166"/>
      <c r="GV109" s="166"/>
      <c r="GW109" s="166"/>
      <c r="GX109" s="166"/>
      <c r="GY109" s="166"/>
      <c r="GZ109" s="166"/>
      <c r="HA109" s="166"/>
      <c r="HB109" s="166"/>
      <c r="HC109" s="166"/>
      <c r="HD109" s="166"/>
      <c r="HE109" s="166"/>
      <c r="HF109" s="166"/>
      <c r="HG109" s="166"/>
      <c r="HH109" s="166"/>
      <c r="HI109" s="166"/>
      <c r="HJ109" s="166"/>
      <c r="HK109" s="166"/>
      <c r="HL109" s="166"/>
      <c r="HM109" s="166"/>
      <c r="HN109" s="166"/>
      <c r="HO109" s="166"/>
      <c r="HP109" s="166"/>
      <c r="HQ109" s="166"/>
      <c r="HR109" s="166"/>
      <c r="HS109" s="166"/>
      <c r="HT109" s="166"/>
      <c r="HU109" s="166"/>
      <c r="HV109" s="166"/>
      <c r="HW109" s="166"/>
      <c r="HX109" s="166"/>
      <c r="HY109" s="166"/>
      <c r="HZ109" s="166"/>
      <c r="IA109" s="166"/>
      <c r="IB109" s="166"/>
      <c r="IC109" s="166"/>
      <c r="ID109" s="166"/>
      <c r="IE109" s="166"/>
      <c r="IF109" s="166"/>
      <c r="IG109" s="166"/>
      <c r="IH109" s="166"/>
      <c r="II109" s="166"/>
      <c r="IJ109" s="166"/>
      <c r="IK109" s="166"/>
      <c r="IL109" s="166"/>
      <c r="IM109" s="166"/>
      <c r="IN109" s="166"/>
      <c r="IO109" s="166"/>
      <c r="IP109" s="166"/>
      <c r="IQ109" s="166"/>
      <c r="IR109" s="166"/>
      <c r="IS109" s="166"/>
      <c r="IT109" s="166"/>
      <c r="IU109" s="166"/>
      <c r="IV109" s="166"/>
    </row>
    <row r="110" spans="1:256" s="220" customFormat="1" ht="30">
      <c r="A110" s="230"/>
      <c r="B110" s="230"/>
      <c r="C110" s="230"/>
      <c r="D110" s="230"/>
      <c r="E110" s="230"/>
      <c r="F110" s="230"/>
      <c r="G110" s="230"/>
      <c r="H110" s="230"/>
      <c r="I110" s="230"/>
      <c r="J110" s="232"/>
      <c r="K110" s="232"/>
      <c r="L110" s="230"/>
      <c r="M110" s="231"/>
      <c r="N110" s="233"/>
      <c r="O110" s="233"/>
      <c r="P110" s="234"/>
      <c r="Q110" s="234"/>
      <c r="R110" s="234"/>
      <c r="S110" s="234"/>
      <c r="T110" s="234"/>
      <c r="U110" s="234"/>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c r="EW110" s="166"/>
      <c r="EX110" s="166"/>
      <c r="EY110" s="166"/>
      <c r="EZ110" s="166"/>
      <c r="FA110" s="166"/>
      <c r="FB110" s="166"/>
      <c r="FC110" s="166"/>
      <c r="FD110" s="166"/>
      <c r="FE110" s="166"/>
      <c r="FF110" s="166"/>
      <c r="FG110" s="166"/>
      <c r="FH110" s="166"/>
      <c r="FI110" s="166"/>
      <c r="FJ110" s="166"/>
      <c r="FK110" s="166"/>
      <c r="FL110" s="166"/>
      <c r="FM110" s="166"/>
      <c r="FN110" s="166"/>
      <c r="FO110" s="166"/>
      <c r="FP110" s="166"/>
      <c r="FQ110" s="166"/>
      <c r="FR110" s="166"/>
      <c r="FS110" s="166"/>
      <c r="FT110" s="166"/>
      <c r="FU110" s="166"/>
      <c r="FV110" s="166"/>
      <c r="FW110" s="166"/>
      <c r="FX110" s="166"/>
      <c r="FY110" s="166"/>
      <c r="FZ110" s="166"/>
      <c r="GA110" s="166"/>
      <c r="GB110" s="166"/>
      <c r="GC110" s="166"/>
      <c r="GD110" s="166"/>
      <c r="GE110" s="166"/>
      <c r="GF110" s="166"/>
      <c r="GG110" s="166"/>
      <c r="GH110" s="166"/>
      <c r="GI110" s="166"/>
      <c r="GJ110" s="166"/>
      <c r="GK110" s="166"/>
      <c r="GL110" s="166"/>
      <c r="GM110" s="166"/>
      <c r="GN110" s="166"/>
      <c r="GO110" s="166"/>
      <c r="GP110" s="166"/>
      <c r="GQ110" s="166"/>
      <c r="GR110" s="166"/>
      <c r="GS110" s="166"/>
      <c r="GT110" s="166"/>
      <c r="GU110" s="166"/>
      <c r="GV110" s="166"/>
      <c r="GW110" s="166"/>
      <c r="GX110" s="166"/>
      <c r="GY110" s="166"/>
      <c r="GZ110" s="166"/>
      <c r="HA110" s="166"/>
      <c r="HB110" s="166"/>
      <c r="HC110" s="166"/>
      <c r="HD110" s="166"/>
      <c r="HE110" s="166"/>
      <c r="HF110" s="166"/>
      <c r="HG110" s="166"/>
      <c r="HH110" s="166"/>
      <c r="HI110" s="166"/>
      <c r="HJ110" s="166"/>
      <c r="HK110" s="166"/>
      <c r="HL110" s="166"/>
      <c r="HM110" s="166"/>
      <c r="HN110" s="166"/>
      <c r="HO110" s="166"/>
      <c r="HP110" s="166"/>
      <c r="HQ110" s="166"/>
      <c r="HR110" s="166"/>
      <c r="HS110" s="166"/>
      <c r="HT110" s="166"/>
      <c r="HU110" s="166"/>
      <c r="HV110" s="166"/>
      <c r="HW110" s="166"/>
      <c r="HX110" s="166"/>
      <c r="HY110" s="166"/>
      <c r="HZ110" s="166"/>
      <c r="IA110" s="166"/>
      <c r="IB110" s="166"/>
      <c r="IC110" s="166"/>
      <c r="ID110" s="166"/>
      <c r="IE110" s="166"/>
      <c r="IF110" s="166"/>
      <c r="IG110" s="166"/>
      <c r="IH110" s="166"/>
      <c r="II110" s="166"/>
      <c r="IJ110" s="166"/>
      <c r="IK110" s="166"/>
      <c r="IL110" s="166"/>
      <c r="IM110" s="166"/>
      <c r="IN110" s="166"/>
      <c r="IO110" s="166"/>
      <c r="IP110" s="166"/>
      <c r="IQ110" s="166"/>
      <c r="IR110" s="166"/>
      <c r="IS110" s="166"/>
      <c r="IT110" s="166"/>
      <c r="IU110" s="166"/>
      <c r="IV110" s="166"/>
    </row>
    <row r="111" spans="1:256" s="220" customFormat="1" ht="30">
      <c r="A111" s="230"/>
      <c r="B111" s="230"/>
      <c r="C111" s="230"/>
      <c r="D111" s="230"/>
      <c r="E111" s="230"/>
      <c r="F111" s="230"/>
      <c r="G111" s="230"/>
      <c r="H111" s="230"/>
      <c r="I111" s="230"/>
      <c r="J111" s="232"/>
      <c r="K111" s="232"/>
      <c r="L111" s="230"/>
      <c r="M111" s="231"/>
      <c r="N111" s="233"/>
      <c r="O111" s="233"/>
      <c r="P111" s="234"/>
      <c r="Q111" s="234"/>
      <c r="R111" s="234"/>
      <c r="S111" s="234"/>
      <c r="T111" s="234"/>
      <c r="U111" s="234"/>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c r="EW111" s="166"/>
      <c r="EX111" s="166"/>
      <c r="EY111" s="166"/>
      <c r="EZ111" s="166"/>
      <c r="FA111" s="166"/>
      <c r="FB111" s="166"/>
      <c r="FC111" s="166"/>
      <c r="FD111" s="166"/>
      <c r="FE111" s="166"/>
      <c r="FF111" s="166"/>
      <c r="FG111" s="166"/>
      <c r="FH111" s="166"/>
      <c r="FI111" s="166"/>
      <c r="FJ111" s="166"/>
      <c r="FK111" s="166"/>
      <c r="FL111" s="166"/>
      <c r="FM111" s="166"/>
      <c r="FN111" s="166"/>
      <c r="FO111" s="166"/>
      <c r="FP111" s="166"/>
      <c r="FQ111" s="166"/>
      <c r="FR111" s="166"/>
      <c r="FS111" s="166"/>
      <c r="FT111" s="166"/>
      <c r="FU111" s="166"/>
      <c r="FV111" s="166"/>
      <c r="FW111" s="166"/>
      <c r="FX111" s="166"/>
      <c r="FY111" s="166"/>
      <c r="FZ111" s="166"/>
      <c r="GA111" s="166"/>
      <c r="GB111" s="166"/>
      <c r="GC111" s="166"/>
      <c r="GD111" s="166"/>
      <c r="GE111" s="166"/>
      <c r="GF111" s="166"/>
      <c r="GG111" s="166"/>
      <c r="GH111" s="166"/>
      <c r="GI111" s="166"/>
      <c r="GJ111" s="166"/>
      <c r="GK111" s="166"/>
      <c r="GL111" s="166"/>
      <c r="GM111" s="166"/>
      <c r="GN111" s="166"/>
      <c r="GO111" s="166"/>
      <c r="GP111" s="166"/>
      <c r="GQ111" s="166"/>
      <c r="GR111" s="166"/>
      <c r="GS111" s="166"/>
      <c r="GT111" s="166"/>
      <c r="GU111" s="166"/>
      <c r="GV111" s="166"/>
      <c r="GW111" s="166"/>
      <c r="GX111" s="166"/>
      <c r="GY111" s="166"/>
      <c r="GZ111" s="166"/>
      <c r="HA111" s="166"/>
      <c r="HB111" s="166"/>
      <c r="HC111" s="166"/>
      <c r="HD111" s="166"/>
      <c r="HE111" s="166"/>
      <c r="HF111" s="166"/>
      <c r="HG111" s="166"/>
      <c r="HH111" s="166"/>
      <c r="HI111" s="166"/>
      <c r="HJ111" s="166"/>
      <c r="HK111" s="166"/>
      <c r="HL111" s="166"/>
      <c r="HM111" s="166"/>
      <c r="HN111" s="166"/>
      <c r="HO111" s="166"/>
      <c r="HP111" s="166"/>
      <c r="HQ111" s="166"/>
      <c r="HR111" s="166"/>
      <c r="HS111" s="166"/>
      <c r="HT111" s="166"/>
      <c r="HU111" s="166"/>
      <c r="HV111" s="166"/>
      <c r="HW111" s="166"/>
      <c r="HX111" s="166"/>
      <c r="HY111" s="166"/>
      <c r="HZ111" s="166"/>
      <c r="IA111" s="166"/>
      <c r="IB111" s="166"/>
      <c r="IC111" s="166"/>
      <c r="ID111" s="166"/>
      <c r="IE111" s="166"/>
      <c r="IF111" s="166"/>
      <c r="IG111" s="166"/>
      <c r="IH111" s="166"/>
      <c r="II111" s="166"/>
      <c r="IJ111" s="166"/>
      <c r="IK111" s="166"/>
      <c r="IL111" s="166"/>
      <c r="IM111" s="166"/>
      <c r="IN111" s="166"/>
      <c r="IO111" s="166"/>
      <c r="IP111" s="166"/>
      <c r="IQ111" s="166"/>
      <c r="IR111" s="166"/>
      <c r="IS111" s="166"/>
      <c r="IT111" s="166"/>
      <c r="IU111" s="166"/>
      <c r="IV111" s="166"/>
    </row>
    <row r="112" spans="1:256" s="220" customFormat="1" ht="30">
      <c r="A112" s="230"/>
      <c r="B112" s="230"/>
      <c r="C112" s="230"/>
      <c r="D112" s="230"/>
      <c r="E112" s="230"/>
      <c r="F112" s="230"/>
      <c r="G112" s="230"/>
      <c r="H112" s="230"/>
      <c r="I112" s="230"/>
      <c r="J112" s="232"/>
      <c r="K112" s="232"/>
      <c r="L112" s="230"/>
      <c r="M112" s="231"/>
      <c r="N112" s="233"/>
      <c r="O112" s="233"/>
      <c r="P112" s="234"/>
      <c r="Q112" s="234"/>
      <c r="R112" s="234"/>
      <c r="S112" s="234"/>
      <c r="T112" s="234"/>
      <c r="U112" s="234"/>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c r="EW112" s="166"/>
      <c r="EX112" s="166"/>
      <c r="EY112" s="166"/>
      <c r="EZ112" s="166"/>
      <c r="FA112" s="166"/>
      <c r="FB112" s="166"/>
      <c r="FC112" s="166"/>
      <c r="FD112" s="166"/>
      <c r="FE112" s="166"/>
      <c r="FF112" s="166"/>
      <c r="FG112" s="166"/>
      <c r="FH112" s="166"/>
      <c r="FI112" s="166"/>
      <c r="FJ112" s="166"/>
      <c r="FK112" s="166"/>
      <c r="FL112" s="166"/>
      <c r="FM112" s="166"/>
      <c r="FN112" s="166"/>
      <c r="FO112" s="166"/>
      <c r="FP112" s="166"/>
      <c r="FQ112" s="166"/>
      <c r="FR112" s="166"/>
      <c r="FS112" s="166"/>
      <c r="FT112" s="166"/>
      <c r="FU112" s="166"/>
      <c r="FV112" s="166"/>
      <c r="FW112" s="166"/>
      <c r="FX112" s="166"/>
      <c r="FY112" s="166"/>
      <c r="FZ112" s="166"/>
      <c r="GA112" s="166"/>
      <c r="GB112" s="166"/>
      <c r="GC112" s="166"/>
      <c r="GD112" s="166"/>
      <c r="GE112" s="166"/>
      <c r="GF112" s="166"/>
      <c r="GG112" s="166"/>
      <c r="GH112" s="166"/>
      <c r="GI112" s="166"/>
      <c r="GJ112" s="166"/>
      <c r="GK112" s="166"/>
      <c r="GL112" s="166"/>
      <c r="GM112" s="166"/>
      <c r="GN112" s="166"/>
      <c r="GO112" s="166"/>
      <c r="GP112" s="166"/>
      <c r="GQ112" s="166"/>
      <c r="GR112" s="166"/>
      <c r="GS112" s="166"/>
      <c r="GT112" s="166"/>
      <c r="GU112" s="166"/>
      <c r="GV112" s="166"/>
      <c r="GW112" s="166"/>
      <c r="GX112" s="166"/>
      <c r="GY112" s="166"/>
      <c r="GZ112" s="166"/>
      <c r="HA112" s="166"/>
      <c r="HB112" s="166"/>
      <c r="HC112" s="166"/>
      <c r="HD112" s="166"/>
      <c r="HE112" s="166"/>
      <c r="HF112" s="166"/>
      <c r="HG112" s="166"/>
      <c r="HH112" s="166"/>
      <c r="HI112" s="166"/>
      <c r="HJ112" s="166"/>
      <c r="HK112" s="166"/>
      <c r="HL112" s="166"/>
      <c r="HM112" s="166"/>
      <c r="HN112" s="166"/>
      <c r="HO112" s="166"/>
      <c r="HP112" s="166"/>
      <c r="HQ112" s="166"/>
      <c r="HR112" s="166"/>
      <c r="HS112" s="166"/>
      <c r="HT112" s="166"/>
      <c r="HU112" s="166"/>
      <c r="HV112" s="166"/>
      <c r="HW112" s="166"/>
      <c r="HX112" s="166"/>
      <c r="HY112" s="166"/>
      <c r="HZ112" s="166"/>
      <c r="IA112" s="166"/>
      <c r="IB112" s="166"/>
      <c r="IC112" s="166"/>
      <c r="ID112" s="166"/>
      <c r="IE112" s="166"/>
      <c r="IF112" s="166"/>
      <c r="IG112" s="166"/>
      <c r="IH112" s="166"/>
      <c r="II112" s="166"/>
      <c r="IJ112" s="166"/>
      <c r="IK112" s="166"/>
      <c r="IL112" s="166"/>
      <c r="IM112" s="166"/>
      <c r="IN112" s="166"/>
      <c r="IO112" s="166"/>
      <c r="IP112" s="166"/>
      <c r="IQ112" s="166"/>
      <c r="IR112" s="166"/>
      <c r="IS112" s="166"/>
      <c r="IT112" s="166"/>
      <c r="IU112" s="166"/>
      <c r="IV112" s="166"/>
    </row>
    <row r="113" spans="1:256" s="220" customFormat="1" ht="30">
      <c r="A113" s="230"/>
      <c r="B113" s="230"/>
      <c r="C113" s="230"/>
      <c r="D113" s="230"/>
      <c r="E113" s="230"/>
      <c r="F113" s="230"/>
      <c r="G113" s="230"/>
      <c r="H113" s="230"/>
      <c r="I113" s="230"/>
      <c r="J113" s="232"/>
      <c r="K113" s="232"/>
      <c r="L113" s="230"/>
      <c r="M113" s="231"/>
      <c r="N113" s="233"/>
      <c r="O113" s="233"/>
      <c r="P113" s="234"/>
      <c r="Q113" s="234"/>
      <c r="R113" s="234"/>
      <c r="S113" s="234"/>
      <c r="T113" s="234"/>
      <c r="U113" s="234"/>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c r="EW113" s="166"/>
      <c r="EX113" s="166"/>
      <c r="EY113" s="166"/>
      <c r="EZ113" s="166"/>
      <c r="FA113" s="166"/>
      <c r="FB113" s="166"/>
      <c r="FC113" s="166"/>
      <c r="FD113" s="166"/>
      <c r="FE113" s="166"/>
      <c r="FF113" s="166"/>
      <c r="FG113" s="166"/>
      <c r="FH113" s="166"/>
      <c r="FI113" s="166"/>
      <c r="FJ113" s="166"/>
      <c r="FK113" s="166"/>
      <c r="FL113" s="166"/>
      <c r="FM113" s="166"/>
      <c r="FN113" s="166"/>
      <c r="FO113" s="166"/>
      <c r="FP113" s="166"/>
      <c r="FQ113" s="166"/>
      <c r="FR113" s="166"/>
      <c r="FS113" s="166"/>
      <c r="FT113" s="166"/>
      <c r="FU113" s="166"/>
      <c r="FV113" s="166"/>
      <c r="FW113" s="166"/>
      <c r="FX113" s="166"/>
      <c r="FY113" s="166"/>
      <c r="FZ113" s="166"/>
      <c r="GA113" s="166"/>
      <c r="GB113" s="166"/>
      <c r="GC113" s="166"/>
      <c r="GD113" s="166"/>
      <c r="GE113" s="166"/>
      <c r="GF113" s="166"/>
      <c r="GG113" s="166"/>
      <c r="GH113" s="166"/>
      <c r="GI113" s="166"/>
      <c r="GJ113" s="166"/>
      <c r="GK113" s="166"/>
      <c r="GL113" s="166"/>
      <c r="GM113" s="166"/>
      <c r="GN113" s="166"/>
      <c r="GO113" s="166"/>
      <c r="GP113" s="166"/>
      <c r="GQ113" s="166"/>
      <c r="GR113" s="166"/>
      <c r="GS113" s="166"/>
      <c r="GT113" s="166"/>
      <c r="GU113" s="166"/>
      <c r="GV113" s="166"/>
      <c r="GW113" s="166"/>
      <c r="GX113" s="166"/>
      <c r="GY113" s="166"/>
      <c r="GZ113" s="166"/>
      <c r="HA113" s="166"/>
      <c r="HB113" s="166"/>
      <c r="HC113" s="166"/>
      <c r="HD113" s="166"/>
      <c r="HE113" s="166"/>
      <c r="HF113" s="166"/>
      <c r="HG113" s="166"/>
      <c r="HH113" s="166"/>
      <c r="HI113" s="166"/>
      <c r="HJ113" s="166"/>
      <c r="HK113" s="166"/>
      <c r="HL113" s="166"/>
      <c r="HM113" s="166"/>
      <c r="HN113" s="166"/>
      <c r="HO113" s="166"/>
      <c r="HP113" s="166"/>
      <c r="HQ113" s="166"/>
      <c r="HR113" s="166"/>
      <c r="HS113" s="166"/>
      <c r="HT113" s="166"/>
      <c r="HU113" s="166"/>
      <c r="HV113" s="166"/>
      <c r="HW113" s="166"/>
      <c r="HX113" s="166"/>
      <c r="HY113" s="166"/>
      <c r="HZ113" s="166"/>
      <c r="IA113" s="166"/>
      <c r="IB113" s="166"/>
      <c r="IC113" s="166"/>
      <c r="ID113" s="166"/>
      <c r="IE113" s="166"/>
      <c r="IF113" s="166"/>
      <c r="IG113" s="166"/>
      <c r="IH113" s="166"/>
      <c r="II113" s="166"/>
      <c r="IJ113" s="166"/>
      <c r="IK113" s="166"/>
      <c r="IL113" s="166"/>
      <c r="IM113" s="166"/>
      <c r="IN113" s="166"/>
      <c r="IO113" s="166"/>
      <c r="IP113" s="166"/>
      <c r="IQ113" s="166"/>
      <c r="IR113" s="166"/>
      <c r="IS113" s="166"/>
      <c r="IT113" s="166"/>
      <c r="IU113" s="166"/>
      <c r="IV113" s="166"/>
    </row>
    <row r="114" spans="1:256" s="220" customFormat="1" ht="30">
      <c r="A114" s="230"/>
      <c r="B114" s="230"/>
      <c r="C114" s="230"/>
      <c r="D114" s="230"/>
      <c r="E114" s="230"/>
      <c r="F114" s="230"/>
      <c r="G114" s="230"/>
      <c r="H114" s="230"/>
      <c r="I114" s="230"/>
      <c r="J114" s="232"/>
      <c r="K114" s="232"/>
      <c r="L114" s="230"/>
      <c r="M114" s="231"/>
      <c r="N114" s="233"/>
      <c r="O114" s="233"/>
      <c r="P114" s="234"/>
      <c r="Q114" s="234"/>
      <c r="R114" s="234"/>
      <c r="S114" s="234"/>
      <c r="T114" s="234"/>
      <c r="U114" s="234"/>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c r="EW114" s="166"/>
      <c r="EX114" s="166"/>
      <c r="EY114" s="166"/>
      <c r="EZ114" s="166"/>
      <c r="FA114" s="166"/>
      <c r="FB114" s="166"/>
      <c r="FC114" s="166"/>
      <c r="FD114" s="166"/>
      <c r="FE114" s="166"/>
      <c r="FF114" s="166"/>
      <c r="FG114" s="166"/>
      <c r="FH114" s="166"/>
      <c r="FI114" s="166"/>
      <c r="FJ114" s="166"/>
      <c r="FK114" s="166"/>
      <c r="FL114" s="166"/>
      <c r="FM114" s="166"/>
      <c r="FN114" s="166"/>
      <c r="FO114" s="166"/>
      <c r="FP114" s="166"/>
      <c r="FQ114" s="166"/>
      <c r="FR114" s="166"/>
      <c r="FS114" s="166"/>
      <c r="FT114" s="166"/>
      <c r="FU114" s="166"/>
      <c r="FV114" s="166"/>
      <c r="FW114" s="166"/>
      <c r="FX114" s="166"/>
      <c r="FY114" s="166"/>
      <c r="FZ114" s="166"/>
      <c r="GA114" s="166"/>
      <c r="GB114" s="166"/>
      <c r="GC114" s="166"/>
      <c r="GD114" s="166"/>
      <c r="GE114" s="166"/>
      <c r="GF114" s="166"/>
      <c r="GG114" s="166"/>
      <c r="GH114" s="166"/>
      <c r="GI114" s="166"/>
      <c r="GJ114" s="166"/>
      <c r="GK114" s="166"/>
      <c r="GL114" s="166"/>
      <c r="GM114" s="166"/>
      <c r="GN114" s="166"/>
      <c r="GO114" s="166"/>
      <c r="GP114" s="166"/>
      <c r="GQ114" s="166"/>
      <c r="GR114" s="166"/>
      <c r="GS114" s="166"/>
      <c r="GT114" s="166"/>
      <c r="GU114" s="166"/>
      <c r="GV114" s="166"/>
      <c r="GW114" s="166"/>
      <c r="GX114" s="166"/>
      <c r="GY114" s="166"/>
      <c r="GZ114" s="166"/>
      <c r="HA114" s="166"/>
      <c r="HB114" s="166"/>
      <c r="HC114" s="166"/>
      <c r="HD114" s="166"/>
      <c r="HE114" s="166"/>
      <c r="HF114" s="166"/>
      <c r="HG114" s="166"/>
      <c r="HH114" s="166"/>
      <c r="HI114" s="166"/>
      <c r="HJ114" s="166"/>
      <c r="HK114" s="166"/>
      <c r="HL114" s="166"/>
      <c r="HM114" s="166"/>
      <c r="HN114" s="166"/>
      <c r="HO114" s="166"/>
      <c r="HP114" s="166"/>
      <c r="HQ114" s="166"/>
      <c r="HR114" s="166"/>
      <c r="HS114" s="166"/>
      <c r="HT114" s="166"/>
      <c r="HU114" s="166"/>
      <c r="HV114" s="166"/>
      <c r="HW114" s="166"/>
      <c r="HX114" s="166"/>
      <c r="HY114" s="166"/>
      <c r="HZ114" s="166"/>
      <c r="IA114" s="166"/>
      <c r="IB114" s="166"/>
      <c r="IC114" s="166"/>
      <c r="ID114" s="166"/>
      <c r="IE114" s="166"/>
      <c r="IF114" s="166"/>
      <c r="IG114" s="166"/>
      <c r="IH114" s="166"/>
      <c r="II114" s="166"/>
      <c r="IJ114" s="166"/>
      <c r="IK114" s="166"/>
      <c r="IL114" s="166"/>
      <c r="IM114" s="166"/>
      <c r="IN114" s="166"/>
      <c r="IO114" s="166"/>
      <c r="IP114" s="166"/>
      <c r="IQ114" s="166"/>
      <c r="IR114" s="166"/>
      <c r="IS114" s="166"/>
      <c r="IT114" s="166"/>
      <c r="IU114" s="166"/>
      <c r="IV114" s="166"/>
    </row>
    <row r="115" spans="1:256" s="220" customFormat="1" ht="30">
      <c r="A115" s="230"/>
      <c r="B115" s="230"/>
      <c r="C115" s="230"/>
      <c r="D115" s="230"/>
      <c r="E115" s="230"/>
      <c r="F115" s="230"/>
      <c r="G115" s="230"/>
      <c r="H115" s="230"/>
      <c r="I115" s="230"/>
      <c r="J115" s="232"/>
      <c r="K115" s="232"/>
      <c r="L115" s="230"/>
      <c r="M115" s="231"/>
      <c r="N115" s="233"/>
      <c r="O115" s="233"/>
      <c r="P115" s="234"/>
      <c r="Q115" s="234"/>
      <c r="R115" s="234"/>
      <c r="S115" s="234"/>
      <c r="T115" s="234"/>
      <c r="U115" s="234"/>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c r="EW115" s="166"/>
      <c r="EX115" s="166"/>
      <c r="EY115" s="166"/>
      <c r="EZ115" s="166"/>
      <c r="FA115" s="166"/>
      <c r="FB115" s="166"/>
      <c r="FC115" s="166"/>
      <c r="FD115" s="166"/>
      <c r="FE115" s="166"/>
      <c r="FF115" s="166"/>
      <c r="FG115" s="166"/>
      <c r="FH115" s="166"/>
      <c r="FI115" s="166"/>
      <c r="FJ115" s="166"/>
      <c r="FK115" s="166"/>
      <c r="FL115" s="166"/>
      <c r="FM115" s="166"/>
      <c r="FN115" s="166"/>
      <c r="FO115" s="166"/>
      <c r="FP115" s="166"/>
      <c r="FQ115" s="166"/>
      <c r="FR115" s="166"/>
      <c r="FS115" s="166"/>
      <c r="FT115" s="166"/>
      <c r="FU115" s="166"/>
      <c r="FV115" s="166"/>
      <c r="FW115" s="166"/>
      <c r="FX115" s="166"/>
      <c r="FY115" s="166"/>
      <c r="FZ115" s="166"/>
      <c r="GA115" s="166"/>
      <c r="GB115" s="166"/>
      <c r="GC115" s="166"/>
      <c r="GD115" s="166"/>
      <c r="GE115" s="166"/>
      <c r="GF115" s="166"/>
      <c r="GG115" s="166"/>
      <c r="GH115" s="166"/>
      <c r="GI115" s="166"/>
      <c r="GJ115" s="166"/>
      <c r="GK115" s="166"/>
      <c r="GL115" s="166"/>
      <c r="GM115" s="166"/>
      <c r="GN115" s="166"/>
      <c r="GO115" s="166"/>
      <c r="GP115" s="166"/>
      <c r="GQ115" s="166"/>
      <c r="GR115" s="166"/>
      <c r="GS115" s="166"/>
      <c r="GT115" s="166"/>
      <c r="GU115" s="166"/>
      <c r="GV115" s="166"/>
      <c r="GW115" s="166"/>
      <c r="GX115" s="166"/>
      <c r="GY115" s="166"/>
      <c r="GZ115" s="166"/>
      <c r="HA115" s="166"/>
      <c r="HB115" s="166"/>
      <c r="HC115" s="166"/>
      <c r="HD115" s="166"/>
      <c r="HE115" s="166"/>
      <c r="HF115" s="166"/>
      <c r="HG115" s="166"/>
      <c r="HH115" s="166"/>
      <c r="HI115" s="166"/>
      <c r="HJ115" s="166"/>
      <c r="HK115" s="166"/>
      <c r="HL115" s="166"/>
      <c r="HM115" s="166"/>
      <c r="HN115" s="166"/>
      <c r="HO115" s="166"/>
      <c r="HP115" s="166"/>
      <c r="HQ115" s="166"/>
      <c r="HR115" s="166"/>
      <c r="HS115" s="166"/>
      <c r="HT115" s="166"/>
      <c r="HU115" s="166"/>
      <c r="HV115" s="166"/>
      <c r="HW115" s="166"/>
      <c r="HX115" s="166"/>
      <c r="HY115" s="166"/>
      <c r="HZ115" s="166"/>
      <c r="IA115" s="166"/>
      <c r="IB115" s="166"/>
      <c r="IC115" s="166"/>
      <c r="ID115" s="166"/>
      <c r="IE115" s="166"/>
      <c r="IF115" s="166"/>
      <c r="IG115" s="166"/>
      <c r="IH115" s="166"/>
      <c r="II115" s="166"/>
      <c r="IJ115" s="166"/>
      <c r="IK115" s="166"/>
      <c r="IL115" s="166"/>
      <c r="IM115" s="166"/>
      <c r="IN115" s="166"/>
      <c r="IO115" s="166"/>
      <c r="IP115" s="166"/>
      <c r="IQ115" s="166"/>
      <c r="IR115" s="166"/>
      <c r="IS115" s="166"/>
      <c r="IT115" s="166"/>
      <c r="IU115" s="166"/>
      <c r="IV115" s="166"/>
    </row>
    <row r="116" spans="1:256" s="220" customFormat="1" ht="30">
      <c r="A116" s="230"/>
      <c r="B116" s="230"/>
      <c r="C116" s="230"/>
      <c r="D116" s="230"/>
      <c r="E116" s="230"/>
      <c r="F116" s="230"/>
      <c r="G116" s="230"/>
      <c r="H116" s="230"/>
      <c r="I116" s="230"/>
      <c r="J116" s="232"/>
      <c r="K116" s="232"/>
      <c r="L116" s="230"/>
      <c r="M116" s="231"/>
      <c r="N116" s="233"/>
      <c r="O116" s="233"/>
      <c r="P116" s="234"/>
      <c r="Q116" s="234"/>
      <c r="R116" s="234"/>
      <c r="S116" s="234"/>
      <c r="T116" s="234"/>
      <c r="U116" s="234"/>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c r="EW116" s="166"/>
      <c r="EX116" s="166"/>
      <c r="EY116" s="166"/>
      <c r="EZ116" s="166"/>
      <c r="FA116" s="166"/>
      <c r="FB116" s="166"/>
      <c r="FC116" s="166"/>
      <c r="FD116" s="166"/>
      <c r="FE116" s="166"/>
      <c r="FF116" s="166"/>
      <c r="FG116" s="166"/>
      <c r="FH116" s="166"/>
      <c r="FI116" s="166"/>
      <c r="FJ116" s="166"/>
      <c r="FK116" s="166"/>
      <c r="FL116" s="166"/>
      <c r="FM116" s="166"/>
      <c r="FN116" s="166"/>
      <c r="FO116" s="166"/>
      <c r="FP116" s="166"/>
      <c r="FQ116" s="166"/>
      <c r="FR116" s="166"/>
      <c r="FS116" s="166"/>
      <c r="FT116" s="166"/>
      <c r="FU116" s="166"/>
      <c r="FV116" s="166"/>
      <c r="FW116" s="166"/>
      <c r="FX116" s="166"/>
      <c r="FY116" s="166"/>
      <c r="FZ116" s="166"/>
      <c r="GA116" s="166"/>
      <c r="GB116" s="166"/>
      <c r="GC116" s="166"/>
      <c r="GD116" s="166"/>
      <c r="GE116" s="166"/>
      <c r="GF116" s="166"/>
      <c r="GG116" s="166"/>
      <c r="GH116" s="166"/>
      <c r="GI116" s="166"/>
      <c r="GJ116" s="166"/>
      <c r="GK116" s="166"/>
      <c r="GL116" s="166"/>
      <c r="GM116" s="166"/>
      <c r="GN116" s="166"/>
      <c r="GO116" s="166"/>
      <c r="GP116" s="166"/>
      <c r="GQ116" s="166"/>
      <c r="GR116" s="166"/>
      <c r="GS116" s="166"/>
      <c r="GT116" s="166"/>
      <c r="GU116" s="166"/>
      <c r="GV116" s="166"/>
      <c r="GW116" s="166"/>
      <c r="GX116" s="166"/>
      <c r="GY116" s="166"/>
      <c r="GZ116" s="166"/>
      <c r="HA116" s="166"/>
      <c r="HB116" s="166"/>
      <c r="HC116" s="166"/>
      <c r="HD116" s="166"/>
      <c r="HE116" s="166"/>
      <c r="HF116" s="166"/>
      <c r="HG116" s="166"/>
      <c r="HH116" s="166"/>
      <c r="HI116" s="166"/>
      <c r="HJ116" s="166"/>
      <c r="HK116" s="166"/>
      <c r="HL116" s="166"/>
      <c r="HM116" s="166"/>
      <c r="HN116" s="166"/>
      <c r="HO116" s="166"/>
      <c r="HP116" s="166"/>
      <c r="HQ116" s="166"/>
      <c r="HR116" s="166"/>
      <c r="HS116" s="166"/>
      <c r="HT116" s="166"/>
      <c r="HU116" s="166"/>
      <c r="HV116" s="166"/>
      <c r="HW116" s="166"/>
      <c r="HX116" s="166"/>
      <c r="HY116" s="166"/>
      <c r="HZ116" s="166"/>
      <c r="IA116" s="166"/>
      <c r="IB116" s="166"/>
      <c r="IC116" s="166"/>
      <c r="ID116" s="166"/>
      <c r="IE116" s="166"/>
      <c r="IF116" s="166"/>
      <c r="IG116" s="166"/>
      <c r="IH116" s="166"/>
      <c r="II116" s="166"/>
      <c r="IJ116" s="166"/>
      <c r="IK116" s="166"/>
      <c r="IL116" s="166"/>
      <c r="IM116" s="166"/>
      <c r="IN116" s="166"/>
      <c r="IO116" s="166"/>
      <c r="IP116" s="166"/>
      <c r="IQ116" s="166"/>
      <c r="IR116" s="166"/>
      <c r="IS116" s="166"/>
      <c r="IT116" s="166"/>
      <c r="IU116" s="166"/>
      <c r="IV116" s="166"/>
    </row>
    <row r="117" spans="1:256" s="220" customFormat="1" ht="30">
      <c r="A117" s="230"/>
      <c r="B117" s="230"/>
      <c r="C117" s="230"/>
      <c r="D117" s="230"/>
      <c r="E117" s="230"/>
      <c r="F117" s="230"/>
      <c r="G117" s="230"/>
      <c r="H117" s="230"/>
      <c r="I117" s="230"/>
      <c r="J117" s="232"/>
      <c r="K117" s="232"/>
      <c r="L117" s="230"/>
      <c r="M117" s="231"/>
      <c r="N117" s="233"/>
      <c r="O117" s="233"/>
      <c r="P117" s="234"/>
      <c r="Q117" s="234"/>
      <c r="R117" s="234"/>
      <c r="S117" s="234"/>
      <c r="T117" s="234"/>
      <c r="U117" s="234"/>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c r="EW117" s="166"/>
      <c r="EX117" s="166"/>
      <c r="EY117" s="166"/>
      <c r="EZ117" s="166"/>
      <c r="FA117" s="166"/>
      <c r="FB117" s="166"/>
      <c r="FC117" s="166"/>
      <c r="FD117" s="166"/>
      <c r="FE117" s="166"/>
      <c r="FF117" s="166"/>
      <c r="FG117" s="166"/>
      <c r="FH117" s="166"/>
      <c r="FI117" s="166"/>
      <c r="FJ117" s="166"/>
      <c r="FK117" s="166"/>
      <c r="FL117" s="166"/>
      <c r="FM117" s="166"/>
      <c r="FN117" s="166"/>
      <c r="FO117" s="166"/>
      <c r="FP117" s="166"/>
      <c r="FQ117" s="166"/>
      <c r="FR117" s="166"/>
      <c r="FS117" s="166"/>
      <c r="FT117" s="166"/>
      <c r="FU117" s="166"/>
      <c r="FV117" s="166"/>
      <c r="FW117" s="166"/>
      <c r="FX117" s="166"/>
      <c r="FY117" s="166"/>
      <c r="FZ117" s="166"/>
      <c r="GA117" s="166"/>
      <c r="GB117" s="166"/>
      <c r="GC117" s="166"/>
      <c r="GD117" s="166"/>
      <c r="GE117" s="166"/>
      <c r="GF117" s="166"/>
      <c r="GG117" s="166"/>
      <c r="GH117" s="166"/>
      <c r="GI117" s="166"/>
      <c r="GJ117" s="166"/>
      <c r="GK117" s="166"/>
      <c r="GL117" s="166"/>
      <c r="GM117" s="166"/>
      <c r="GN117" s="166"/>
      <c r="GO117" s="166"/>
      <c r="GP117" s="166"/>
      <c r="GQ117" s="166"/>
      <c r="GR117" s="166"/>
      <c r="GS117" s="166"/>
      <c r="GT117" s="166"/>
      <c r="GU117" s="166"/>
      <c r="GV117" s="166"/>
      <c r="GW117" s="166"/>
      <c r="GX117" s="166"/>
      <c r="GY117" s="166"/>
      <c r="GZ117" s="166"/>
      <c r="HA117" s="166"/>
      <c r="HB117" s="166"/>
      <c r="HC117" s="166"/>
      <c r="HD117" s="166"/>
      <c r="HE117" s="166"/>
      <c r="HF117" s="166"/>
      <c r="HG117" s="166"/>
      <c r="HH117" s="166"/>
      <c r="HI117" s="166"/>
      <c r="HJ117" s="166"/>
      <c r="HK117" s="166"/>
      <c r="HL117" s="166"/>
      <c r="HM117" s="166"/>
      <c r="HN117" s="166"/>
      <c r="HO117" s="166"/>
      <c r="HP117" s="166"/>
      <c r="HQ117" s="166"/>
      <c r="HR117" s="166"/>
      <c r="HS117" s="166"/>
      <c r="HT117" s="166"/>
      <c r="HU117" s="166"/>
      <c r="HV117" s="166"/>
      <c r="HW117" s="166"/>
      <c r="HX117" s="166"/>
      <c r="HY117" s="166"/>
      <c r="HZ117" s="166"/>
      <c r="IA117" s="166"/>
      <c r="IB117" s="166"/>
      <c r="IC117" s="166"/>
      <c r="ID117" s="166"/>
      <c r="IE117" s="166"/>
      <c r="IF117" s="166"/>
      <c r="IG117" s="166"/>
      <c r="IH117" s="166"/>
      <c r="II117" s="166"/>
      <c r="IJ117" s="166"/>
      <c r="IK117" s="166"/>
      <c r="IL117" s="166"/>
      <c r="IM117" s="166"/>
      <c r="IN117" s="166"/>
      <c r="IO117" s="166"/>
      <c r="IP117" s="166"/>
      <c r="IQ117" s="166"/>
      <c r="IR117" s="166"/>
      <c r="IS117" s="166"/>
      <c r="IT117" s="166"/>
      <c r="IU117" s="166"/>
      <c r="IV117" s="166"/>
    </row>
    <row r="118" spans="1:256" s="220" customFormat="1" ht="30">
      <c r="A118" s="230"/>
      <c r="B118" s="230"/>
      <c r="C118" s="230"/>
      <c r="D118" s="230"/>
      <c r="E118" s="230"/>
      <c r="F118" s="230"/>
      <c r="G118" s="230"/>
      <c r="H118" s="230"/>
      <c r="I118" s="230"/>
      <c r="J118" s="232"/>
      <c r="K118" s="232"/>
      <c r="L118" s="230"/>
      <c r="M118" s="231"/>
      <c r="N118" s="233"/>
      <c r="O118" s="233"/>
      <c r="P118" s="234"/>
      <c r="Q118" s="234"/>
      <c r="R118" s="234"/>
      <c r="S118" s="234"/>
      <c r="T118" s="234"/>
      <c r="U118" s="234"/>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c r="EW118" s="166"/>
      <c r="EX118" s="166"/>
      <c r="EY118" s="166"/>
      <c r="EZ118" s="166"/>
      <c r="FA118" s="166"/>
      <c r="FB118" s="166"/>
      <c r="FC118" s="166"/>
      <c r="FD118" s="166"/>
      <c r="FE118" s="166"/>
      <c r="FF118" s="166"/>
      <c r="FG118" s="166"/>
      <c r="FH118" s="166"/>
      <c r="FI118" s="166"/>
      <c r="FJ118" s="166"/>
      <c r="FK118" s="166"/>
      <c r="FL118" s="166"/>
      <c r="FM118" s="166"/>
      <c r="FN118" s="166"/>
      <c r="FO118" s="166"/>
      <c r="FP118" s="166"/>
      <c r="FQ118" s="166"/>
      <c r="FR118" s="166"/>
      <c r="FS118" s="166"/>
      <c r="FT118" s="166"/>
      <c r="FU118" s="166"/>
      <c r="FV118" s="166"/>
      <c r="FW118" s="166"/>
      <c r="FX118" s="166"/>
      <c r="FY118" s="166"/>
      <c r="FZ118" s="166"/>
      <c r="GA118" s="166"/>
      <c r="GB118" s="166"/>
      <c r="GC118" s="166"/>
      <c r="GD118" s="166"/>
      <c r="GE118" s="166"/>
      <c r="GF118" s="166"/>
      <c r="GG118" s="166"/>
      <c r="GH118" s="166"/>
      <c r="GI118" s="166"/>
      <c r="GJ118" s="166"/>
      <c r="GK118" s="166"/>
      <c r="GL118" s="166"/>
      <c r="GM118" s="166"/>
      <c r="GN118" s="166"/>
      <c r="GO118" s="166"/>
      <c r="GP118" s="166"/>
      <c r="GQ118" s="166"/>
      <c r="GR118" s="166"/>
      <c r="GS118" s="166"/>
      <c r="GT118" s="166"/>
      <c r="GU118" s="166"/>
      <c r="GV118" s="166"/>
      <c r="GW118" s="166"/>
      <c r="GX118" s="166"/>
      <c r="GY118" s="166"/>
      <c r="GZ118" s="166"/>
      <c r="HA118" s="166"/>
      <c r="HB118" s="166"/>
      <c r="HC118" s="166"/>
      <c r="HD118" s="166"/>
      <c r="HE118" s="166"/>
      <c r="HF118" s="166"/>
      <c r="HG118" s="166"/>
      <c r="HH118" s="166"/>
      <c r="HI118" s="166"/>
      <c r="HJ118" s="166"/>
      <c r="HK118" s="166"/>
      <c r="HL118" s="166"/>
      <c r="HM118" s="166"/>
      <c r="HN118" s="166"/>
      <c r="HO118" s="166"/>
      <c r="HP118" s="166"/>
      <c r="HQ118" s="166"/>
      <c r="HR118" s="166"/>
      <c r="HS118" s="166"/>
      <c r="HT118" s="166"/>
      <c r="HU118" s="166"/>
      <c r="HV118" s="166"/>
      <c r="HW118" s="166"/>
      <c r="HX118" s="166"/>
      <c r="HY118" s="166"/>
      <c r="HZ118" s="166"/>
      <c r="IA118" s="166"/>
      <c r="IB118" s="166"/>
      <c r="IC118" s="166"/>
      <c r="ID118" s="166"/>
      <c r="IE118" s="166"/>
      <c r="IF118" s="166"/>
      <c r="IG118" s="166"/>
      <c r="IH118" s="166"/>
      <c r="II118" s="166"/>
      <c r="IJ118" s="166"/>
      <c r="IK118" s="166"/>
      <c r="IL118" s="166"/>
      <c r="IM118" s="166"/>
      <c r="IN118" s="166"/>
      <c r="IO118" s="166"/>
      <c r="IP118" s="166"/>
      <c r="IQ118" s="166"/>
      <c r="IR118" s="166"/>
      <c r="IS118" s="166"/>
      <c r="IT118" s="166"/>
      <c r="IU118" s="166"/>
      <c r="IV118" s="166"/>
    </row>
    <row r="119" spans="1:256" s="220" customFormat="1" ht="30">
      <c r="A119" s="230"/>
      <c r="B119" s="230"/>
      <c r="C119" s="230"/>
      <c r="D119" s="230"/>
      <c r="E119" s="230"/>
      <c r="F119" s="230"/>
      <c r="G119" s="230"/>
      <c r="H119" s="230"/>
      <c r="I119" s="230"/>
      <c r="J119" s="232"/>
      <c r="K119" s="232"/>
      <c r="L119" s="230"/>
      <c r="M119" s="231"/>
      <c r="N119" s="233"/>
      <c r="O119" s="233"/>
      <c r="P119" s="234"/>
      <c r="Q119" s="234"/>
      <c r="R119" s="234"/>
      <c r="S119" s="234"/>
      <c r="T119" s="234"/>
      <c r="U119" s="234"/>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166"/>
      <c r="FB119" s="166"/>
      <c r="FC119" s="166"/>
      <c r="FD119" s="166"/>
      <c r="FE119" s="166"/>
      <c r="FF119" s="166"/>
      <c r="FG119" s="166"/>
      <c r="FH119" s="166"/>
      <c r="FI119" s="166"/>
      <c r="FJ119" s="166"/>
      <c r="FK119" s="166"/>
      <c r="FL119" s="166"/>
      <c r="FM119" s="166"/>
      <c r="FN119" s="166"/>
      <c r="FO119" s="166"/>
      <c r="FP119" s="166"/>
      <c r="FQ119" s="166"/>
      <c r="FR119" s="166"/>
      <c r="FS119" s="166"/>
      <c r="FT119" s="166"/>
      <c r="FU119" s="166"/>
      <c r="FV119" s="166"/>
      <c r="FW119" s="166"/>
      <c r="FX119" s="166"/>
      <c r="FY119" s="166"/>
      <c r="FZ119" s="166"/>
      <c r="GA119" s="166"/>
      <c r="GB119" s="166"/>
      <c r="GC119" s="166"/>
      <c r="GD119" s="166"/>
      <c r="GE119" s="166"/>
      <c r="GF119" s="166"/>
      <c r="GG119" s="166"/>
      <c r="GH119" s="166"/>
      <c r="GI119" s="166"/>
      <c r="GJ119" s="166"/>
      <c r="GK119" s="166"/>
      <c r="GL119" s="166"/>
      <c r="GM119" s="166"/>
      <c r="GN119" s="166"/>
      <c r="GO119" s="166"/>
      <c r="GP119" s="166"/>
      <c r="GQ119" s="166"/>
      <c r="GR119" s="166"/>
      <c r="GS119" s="166"/>
      <c r="GT119" s="166"/>
      <c r="GU119" s="166"/>
      <c r="GV119" s="166"/>
      <c r="GW119" s="166"/>
      <c r="GX119" s="166"/>
      <c r="GY119" s="166"/>
      <c r="GZ119" s="166"/>
      <c r="HA119" s="166"/>
      <c r="HB119" s="166"/>
      <c r="HC119" s="166"/>
      <c r="HD119" s="166"/>
      <c r="HE119" s="166"/>
      <c r="HF119" s="166"/>
      <c r="HG119" s="166"/>
      <c r="HH119" s="166"/>
      <c r="HI119" s="166"/>
      <c r="HJ119" s="166"/>
      <c r="HK119" s="166"/>
      <c r="HL119" s="166"/>
      <c r="HM119" s="166"/>
      <c r="HN119" s="166"/>
      <c r="HO119" s="166"/>
      <c r="HP119" s="166"/>
      <c r="HQ119" s="166"/>
      <c r="HR119" s="166"/>
      <c r="HS119" s="166"/>
      <c r="HT119" s="166"/>
      <c r="HU119" s="166"/>
      <c r="HV119" s="166"/>
      <c r="HW119" s="166"/>
      <c r="HX119" s="166"/>
      <c r="HY119" s="166"/>
      <c r="HZ119" s="166"/>
      <c r="IA119" s="166"/>
      <c r="IB119" s="166"/>
      <c r="IC119" s="166"/>
      <c r="ID119" s="166"/>
      <c r="IE119" s="166"/>
      <c r="IF119" s="166"/>
      <c r="IG119" s="166"/>
      <c r="IH119" s="166"/>
      <c r="II119" s="166"/>
      <c r="IJ119" s="166"/>
      <c r="IK119" s="166"/>
      <c r="IL119" s="166"/>
      <c r="IM119" s="166"/>
      <c r="IN119" s="166"/>
      <c r="IO119" s="166"/>
      <c r="IP119" s="166"/>
      <c r="IQ119" s="166"/>
      <c r="IR119" s="166"/>
      <c r="IS119" s="166"/>
      <c r="IT119" s="166"/>
      <c r="IU119" s="166"/>
      <c r="IV119" s="166"/>
    </row>
    <row r="120" spans="1:256" s="220" customFormat="1" ht="30">
      <c r="A120" s="230"/>
      <c r="B120" s="230"/>
      <c r="C120" s="230"/>
      <c r="D120" s="230"/>
      <c r="E120" s="230"/>
      <c r="F120" s="230"/>
      <c r="G120" s="230"/>
      <c r="H120" s="230"/>
      <c r="I120" s="230"/>
      <c r="J120" s="232"/>
      <c r="K120" s="232"/>
      <c r="L120" s="230"/>
      <c r="M120" s="231"/>
      <c r="N120" s="233"/>
      <c r="O120" s="233"/>
      <c r="P120" s="234"/>
      <c r="Q120" s="234"/>
      <c r="R120" s="234"/>
      <c r="S120" s="234"/>
      <c r="T120" s="234"/>
      <c r="U120" s="234"/>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c r="EW120" s="166"/>
      <c r="EX120" s="166"/>
      <c r="EY120" s="166"/>
      <c r="EZ120" s="166"/>
      <c r="FA120" s="166"/>
      <c r="FB120" s="166"/>
      <c r="FC120" s="166"/>
      <c r="FD120" s="166"/>
      <c r="FE120" s="166"/>
      <c r="FF120" s="166"/>
      <c r="FG120" s="166"/>
      <c r="FH120" s="166"/>
      <c r="FI120" s="166"/>
      <c r="FJ120" s="166"/>
      <c r="FK120" s="166"/>
      <c r="FL120" s="166"/>
      <c r="FM120" s="166"/>
      <c r="FN120" s="166"/>
      <c r="FO120" s="166"/>
      <c r="FP120" s="166"/>
      <c r="FQ120" s="166"/>
      <c r="FR120" s="166"/>
      <c r="FS120" s="166"/>
      <c r="FT120" s="166"/>
      <c r="FU120" s="166"/>
      <c r="FV120" s="166"/>
      <c r="FW120" s="166"/>
      <c r="FX120" s="166"/>
      <c r="FY120" s="166"/>
      <c r="FZ120" s="166"/>
      <c r="GA120" s="166"/>
      <c r="GB120" s="166"/>
      <c r="GC120" s="166"/>
      <c r="GD120" s="166"/>
      <c r="GE120" s="166"/>
      <c r="GF120" s="166"/>
      <c r="GG120" s="166"/>
      <c r="GH120" s="166"/>
      <c r="GI120" s="166"/>
      <c r="GJ120" s="166"/>
      <c r="GK120" s="166"/>
      <c r="GL120" s="166"/>
      <c r="GM120" s="166"/>
      <c r="GN120" s="166"/>
      <c r="GO120" s="166"/>
      <c r="GP120" s="166"/>
      <c r="GQ120" s="166"/>
      <c r="GR120" s="166"/>
      <c r="GS120" s="166"/>
      <c r="GT120" s="166"/>
      <c r="GU120" s="166"/>
      <c r="GV120" s="166"/>
      <c r="GW120" s="166"/>
      <c r="GX120" s="166"/>
      <c r="GY120" s="166"/>
      <c r="GZ120" s="166"/>
      <c r="HA120" s="166"/>
      <c r="HB120" s="166"/>
      <c r="HC120" s="166"/>
      <c r="HD120" s="166"/>
      <c r="HE120" s="166"/>
      <c r="HF120" s="166"/>
      <c r="HG120" s="166"/>
      <c r="HH120" s="166"/>
      <c r="HI120" s="166"/>
      <c r="HJ120" s="166"/>
      <c r="HK120" s="166"/>
      <c r="HL120" s="166"/>
      <c r="HM120" s="166"/>
      <c r="HN120" s="166"/>
      <c r="HO120" s="166"/>
      <c r="HP120" s="166"/>
      <c r="HQ120" s="166"/>
      <c r="HR120" s="166"/>
      <c r="HS120" s="166"/>
      <c r="HT120" s="166"/>
      <c r="HU120" s="166"/>
      <c r="HV120" s="166"/>
      <c r="HW120" s="166"/>
      <c r="HX120" s="166"/>
      <c r="HY120" s="166"/>
      <c r="HZ120" s="166"/>
      <c r="IA120" s="166"/>
      <c r="IB120" s="166"/>
      <c r="IC120" s="166"/>
      <c r="ID120" s="166"/>
      <c r="IE120" s="166"/>
      <c r="IF120" s="166"/>
      <c r="IG120" s="166"/>
      <c r="IH120" s="166"/>
      <c r="II120" s="166"/>
      <c r="IJ120" s="166"/>
      <c r="IK120" s="166"/>
      <c r="IL120" s="166"/>
      <c r="IM120" s="166"/>
      <c r="IN120" s="166"/>
      <c r="IO120" s="166"/>
      <c r="IP120" s="166"/>
      <c r="IQ120" s="166"/>
      <c r="IR120" s="166"/>
      <c r="IS120" s="166"/>
      <c r="IT120" s="166"/>
      <c r="IU120" s="166"/>
      <c r="IV120" s="166"/>
    </row>
    <row r="121" spans="1:256" s="220" customFormat="1" ht="30">
      <c r="A121" s="230"/>
      <c r="B121" s="230"/>
      <c r="C121" s="230"/>
      <c r="D121" s="230"/>
      <c r="E121" s="230"/>
      <c r="F121" s="230"/>
      <c r="G121" s="230"/>
      <c r="H121" s="230"/>
      <c r="I121" s="230"/>
      <c r="J121" s="232"/>
      <c r="K121" s="232"/>
      <c r="L121" s="230"/>
      <c r="M121" s="231"/>
      <c r="N121" s="233"/>
      <c r="O121" s="233"/>
      <c r="P121" s="234"/>
      <c r="Q121" s="234"/>
      <c r="R121" s="234"/>
      <c r="S121" s="234"/>
      <c r="T121" s="234"/>
      <c r="U121" s="234"/>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c r="EW121" s="166"/>
      <c r="EX121" s="166"/>
      <c r="EY121" s="166"/>
      <c r="EZ121" s="166"/>
      <c r="FA121" s="166"/>
      <c r="FB121" s="166"/>
      <c r="FC121" s="166"/>
      <c r="FD121" s="166"/>
      <c r="FE121" s="166"/>
      <c r="FF121" s="166"/>
      <c r="FG121" s="166"/>
      <c r="FH121" s="166"/>
      <c r="FI121" s="166"/>
      <c r="FJ121" s="166"/>
      <c r="FK121" s="166"/>
      <c r="FL121" s="166"/>
      <c r="FM121" s="166"/>
      <c r="FN121" s="166"/>
      <c r="FO121" s="166"/>
      <c r="FP121" s="166"/>
      <c r="FQ121" s="166"/>
      <c r="FR121" s="166"/>
      <c r="FS121" s="166"/>
      <c r="FT121" s="166"/>
      <c r="FU121" s="166"/>
      <c r="FV121" s="166"/>
      <c r="FW121" s="166"/>
      <c r="FX121" s="166"/>
      <c r="FY121" s="166"/>
      <c r="FZ121" s="166"/>
      <c r="GA121" s="166"/>
      <c r="GB121" s="166"/>
      <c r="GC121" s="166"/>
      <c r="GD121" s="166"/>
      <c r="GE121" s="166"/>
      <c r="GF121" s="166"/>
      <c r="GG121" s="166"/>
      <c r="GH121" s="166"/>
      <c r="GI121" s="166"/>
      <c r="GJ121" s="166"/>
      <c r="GK121" s="166"/>
      <c r="GL121" s="166"/>
      <c r="GM121" s="166"/>
      <c r="GN121" s="166"/>
      <c r="GO121" s="166"/>
      <c r="GP121" s="166"/>
      <c r="GQ121" s="166"/>
      <c r="GR121" s="166"/>
      <c r="GS121" s="166"/>
      <c r="GT121" s="166"/>
      <c r="GU121" s="166"/>
      <c r="GV121" s="166"/>
      <c r="GW121" s="166"/>
      <c r="GX121" s="166"/>
      <c r="GY121" s="166"/>
      <c r="GZ121" s="166"/>
      <c r="HA121" s="166"/>
      <c r="HB121" s="166"/>
      <c r="HC121" s="166"/>
      <c r="HD121" s="166"/>
      <c r="HE121" s="166"/>
      <c r="HF121" s="166"/>
      <c r="HG121" s="166"/>
      <c r="HH121" s="166"/>
      <c r="HI121" s="166"/>
      <c r="HJ121" s="166"/>
      <c r="HK121" s="166"/>
      <c r="HL121" s="166"/>
      <c r="HM121" s="166"/>
      <c r="HN121" s="166"/>
      <c r="HO121" s="166"/>
      <c r="HP121" s="166"/>
      <c r="HQ121" s="166"/>
      <c r="HR121" s="166"/>
      <c r="HS121" s="166"/>
      <c r="HT121" s="166"/>
      <c r="HU121" s="166"/>
      <c r="HV121" s="166"/>
      <c r="HW121" s="166"/>
      <c r="HX121" s="166"/>
      <c r="HY121" s="166"/>
      <c r="HZ121" s="166"/>
      <c r="IA121" s="166"/>
      <c r="IB121" s="166"/>
      <c r="IC121" s="166"/>
      <c r="ID121" s="166"/>
      <c r="IE121" s="166"/>
      <c r="IF121" s="166"/>
      <c r="IG121" s="166"/>
      <c r="IH121" s="166"/>
      <c r="II121" s="166"/>
      <c r="IJ121" s="166"/>
      <c r="IK121" s="166"/>
      <c r="IL121" s="166"/>
      <c r="IM121" s="166"/>
      <c r="IN121" s="166"/>
      <c r="IO121" s="166"/>
      <c r="IP121" s="166"/>
      <c r="IQ121" s="166"/>
      <c r="IR121" s="166"/>
      <c r="IS121" s="166"/>
      <c r="IT121" s="166"/>
      <c r="IU121" s="166"/>
      <c r="IV121" s="166"/>
    </row>
    <row r="122" spans="1:256" s="220" customFormat="1" ht="30">
      <c r="A122" s="230"/>
      <c r="B122" s="230"/>
      <c r="C122" s="230"/>
      <c r="D122" s="230"/>
      <c r="E122" s="230"/>
      <c r="F122" s="230"/>
      <c r="G122" s="230"/>
      <c r="H122" s="230"/>
      <c r="I122" s="230"/>
      <c r="J122" s="232"/>
      <c r="K122" s="232"/>
      <c r="L122" s="230"/>
      <c r="M122" s="231"/>
      <c r="N122" s="233"/>
      <c r="O122" s="233"/>
      <c r="P122" s="234"/>
      <c r="Q122" s="234"/>
      <c r="R122" s="234"/>
      <c r="S122" s="234"/>
      <c r="T122" s="234"/>
      <c r="U122" s="234"/>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c r="EW122" s="166"/>
      <c r="EX122" s="166"/>
      <c r="EY122" s="166"/>
      <c r="EZ122" s="166"/>
      <c r="FA122" s="166"/>
      <c r="FB122" s="166"/>
      <c r="FC122" s="166"/>
      <c r="FD122" s="166"/>
      <c r="FE122" s="166"/>
      <c r="FF122" s="166"/>
      <c r="FG122" s="166"/>
      <c r="FH122" s="166"/>
      <c r="FI122" s="166"/>
      <c r="FJ122" s="166"/>
      <c r="FK122" s="166"/>
      <c r="FL122" s="166"/>
      <c r="FM122" s="166"/>
      <c r="FN122" s="166"/>
      <c r="FO122" s="166"/>
      <c r="FP122" s="166"/>
      <c r="FQ122" s="166"/>
      <c r="FR122" s="166"/>
      <c r="FS122" s="166"/>
      <c r="FT122" s="166"/>
      <c r="FU122" s="166"/>
      <c r="FV122" s="166"/>
      <c r="FW122" s="166"/>
      <c r="FX122" s="166"/>
      <c r="FY122" s="166"/>
      <c r="FZ122" s="166"/>
      <c r="GA122" s="166"/>
      <c r="GB122" s="166"/>
      <c r="GC122" s="166"/>
      <c r="GD122" s="166"/>
      <c r="GE122" s="166"/>
      <c r="GF122" s="166"/>
      <c r="GG122" s="166"/>
      <c r="GH122" s="166"/>
      <c r="GI122" s="166"/>
      <c r="GJ122" s="166"/>
      <c r="GK122" s="166"/>
      <c r="GL122" s="166"/>
      <c r="GM122" s="166"/>
      <c r="GN122" s="166"/>
      <c r="GO122" s="166"/>
      <c r="GP122" s="166"/>
      <c r="GQ122" s="166"/>
      <c r="GR122" s="166"/>
      <c r="GS122" s="166"/>
      <c r="GT122" s="166"/>
      <c r="GU122" s="166"/>
      <c r="GV122" s="166"/>
      <c r="GW122" s="166"/>
      <c r="GX122" s="166"/>
      <c r="GY122" s="166"/>
      <c r="GZ122" s="166"/>
      <c r="HA122" s="166"/>
      <c r="HB122" s="166"/>
      <c r="HC122" s="166"/>
      <c r="HD122" s="166"/>
      <c r="HE122" s="166"/>
      <c r="HF122" s="166"/>
      <c r="HG122" s="166"/>
      <c r="HH122" s="166"/>
      <c r="HI122" s="166"/>
      <c r="HJ122" s="166"/>
      <c r="HK122" s="166"/>
      <c r="HL122" s="166"/>
      <c r="HM122" s="166"/>
      <c r="HN122" s="166"/>
      <c r="HO122" s="166"/>
      <c r="HP122" s="166"/>
      <c r="HQ122" s="166"/>
      <c r="HR122" s="166"/>
      <c r="HS122" s="166"/>
      <c r="HT122" s="166"/>
      <c r="HU122" s="166"/>
      <c r="HV122" s="166"/>
      <c r="HW122" s="166"/>
      <c r="HX122" s="166"/>
      <c r="HY122" s="166"/>
      <c r="HZ122" s="166"/>
      <c r="IA122" s="166"/>
      <c r="IB122" s="166"/>
      <c r="IC122" s="166"/>
      <c r="ID122" s="166"/>
      <c r="IE122" s="166"/>
      <c r="IF122" s="166"/>
      <c r="IG122" s="166"/>
      <c r="IH122" s="166"/>
      <c r="II122" s="166"/>
      <c r="IJ122" s="166"/>
      <c r="IK122" s="166"/>
      <c r="IL122" s="166"/>
      <c r="IM122" s="166"/>
      <c r="IN122" s="166"/>
      <c r="IO122" s="166"/>
      <c r="IP122" s="166"/>
      <c r="IQ122" s="166"/>
      <c r="IR122" s="166"/>
      <c r="IS122" s="166"/>
      <c r="IT122" s="166"/>
      <c r="IU122" s="166"/>
      <c r="IV122" s="166"/>
    </row>
    <row r="123" spans="1:256" s="220" customFormat="1" ht="30">
      <c r="A123" s="230"/>
      <c r="B123" s="230"/>
      <c r="C123" s="230"/>
      <c r="D123" s="230"/>
      <c r="E123" s="230"/>
      <c r="F123" s="230"/>
      <c r="G123" s="230"/>
      <c r="H123" s="230"/>
      <c r="I123" s="230"/>
      <c r="J123" s="232"/>
      <c r="K123" s="232"/>
      <c r="L123" s="230"/>
      <c r="M123" s="231"/>
      <c r="N123" s="233"/>
      <c r="O123" s="233"/>
      <c r="P123" s="234"/>
      <c r="Q123" s="234"/>
      <c r="R123" s="234"/>
      <c r="S123" s="234"/>
      <c r="T123" s="234"/>
      <c r="U123" s="234"/>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c r="EW123" s="166"/>
      <c r="EX123" s="166"/>
      <c r="EY123" s="166"/>
      <c r="EZ123" s="166"/>
      <c r="FA123" s="166"/>
      <c r="FB123" s="166"/>
      <c r="FC123" s="166"/>
      <c r="FD123" s="166"/>
      <c r="FE123" s="166"/>
      <c r="FF123" s="166"/>
      <c r="FG123" s="166"/>
      <c r="FH123" s="166"/>
      <c r="FI123" s="166"/>
      <c r="FJ123" s="166"/>
      <c r="FK123" s="166"/>
      <c r="FL123" s="166"/>
      <c r="FM123" s="166"/>
      <c r="FN123" s="166"/>
      <c r="FO123" s="166"/>
      <c r="FP123" s="166"/>
      <c r="FQ123" s="166"/>
      <c r="FR123" s="166"/>
      <c r="FS123" s="166"/>
      <c r="FT123" s="166"/>
      <c r="FU123" s="166"/>
      <c r="FV123" s="166"/>
      <c r="FW123" s="166"/>
      <c r="FX123" s="166"/>
      <c r="FY123" s="166"/>
      <c r="FZ123" s="166"/>
      <c r="GA123" s="166"/>
      <c r="GB123" s="166"/>
      <c r="GC123" s="166"/>
      <c r="GD123" s="166"/>
      <c r="GE123" s="166"/>
      <c r="GF123" s="166"/>
      <c r="GG123" s="166"/>
      <c r="GH123" s="166"/>
      <c r="GI123" s="166"/>
      <c r="GJ123" s="166"/>
      <c r="GK123" s="166"/>
      <c r="GL123" s="166"/>
      <c r="GM123" s="166"/>
      <c r="GN123" s="166"/>
      <c r="GO123" s="166"/>
      <c r="GP123" s="166"/>
      <c r="GQ123" s="166"/>
      <c r="GR123" s="166"/>
      <c r="GS123" s="166"/>
      <c r="GT123" s="166"/>
      <c r="GU123" s="166"/>
      <c r="GV123" s="166"/>
      <c r="GW123" s="166"/>
      <c r="GX123" s="166"/>
      <c r="GY123" s="166"/>
      <c r="GZ123" s="166"/>
      <c r="HA123" s="166"/>
      <c r="HB123" s="166"/>
      <c r="HC123" s="166"/>
      <c r="HD123" s="166"/>
      <c r="HE123" s="166"/>
      <c r="HF123" s="166"/>
      <c r="HG123" s="166"/>
      <c r="HH123" s="166"/>
      <c r="HI123" s="166"/>
      <c r="HJ123" s="166"/>
      <c r="HK123" s="166"/>
      <c r="HL123" s="166"/>
      <c r="HM123" s="166"/>
      <c r="HN123" s="166"/>
      <c r="HO123" s="166"/>
      <c r="HP123" s="166"/>
      <c r="HQ123" s="166"/>
      <c r="HR123" s="166"/>
      <c r="HS123" s="166"/>
      <c r="HT123" s="166"/>
      <c r="HU123" s="166"/>
      <c r="HV123" s="166"/>
      <c r="HW123" s="166"/>
      <c r="HX123" s="166"/>
      <c r="HY123" s="166"/>
      <c r="HZ123" s="166"/>
      <c r="IA123" s="166"/>
      <c r="IB123" s="166"/>
      <c r="IC123" s="166"/>
      <c r="ID123" s="166"/>
      <c r="IE123" s="166"/>
      <c r="IF123" s="166"/>
      <c r="IG123" s="166"/>
      <c r="IH123" s="166"/>
      <c r="II123" s="166"/>
      <c r="IJ123" s="166"/>
      <c r="IK123" s="166"/>
      <c r="IL123" s="166"/>
      <c r="IM123" s="166"/>
      <c r="IN123" s="166"/>
      <c r="IO123" s="166"/>
      <c r="IP123" s="166"/>
      <c r="IQ123" s="166"/>
      <c r="IR123" s="166"/>
      <c r="IS123" s="166"/>
      <c r="IT123" s="166"/>
      <c r="IU123" s="166"/>
      <c r="IV123" s="166"/>
    </row>
    <row r="124" spans="1:256" s="220" customFormat="1" ht="30">
      <c r="A124" s="230"/>
      <c r="B124" s="230"/>
      <c r="C124" s="230"/>
      <c r="D124" s="230"/>
      <c r="E124" s="230"/>
      <c r="F124" s="230"/>
      <c r="G124" s="230"/>
      <c r="H124" s="230"/>
      <c r="I124" s="230"/>
      <c r="J124" s="232"/>
      <c r="K124" s="232"/>
      <c r="L124" s="230"/>
      <c r="M124" s="231"/>
      <c r="N124" s="233"/>
      <c r="O124" s="233"/>
      <c r="P124" s="234"/>
      <c r="Q124" s="234"/>
      <c r="R124" s="234"/>
      <c r="S124" s="234"/>
      <c r="T124" s="234"/>
      <c r="U124" s="234"/>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c r="EW124" s="166"/>
      <c r="EX124" s="166"/>
      <c r="EY124" s="166"/>
      <c r="EZ124" s="166"/>
      <c r="FA124" s="166"/>
      <c r="FB124" s="166"/>
      <c r="FC124" s="166"/>
      <c r="FD124" s="166"/>
      <c r="FE124" s="166"/>
      <c r="FF124" s="166"/>
      <c r="FG124" s="166"/>
      <c r="FH124" s="166"/>
      <c r="FI124" s="166"/>
      <c r="FJ124" s="166"/>
      <c r="FK124" s="166"/>
      <c r="FL124" s="166"/>
      <c r="FM124" s="166"/>
      <c r="FN124" s="166"/>
      <c r="FO124" s="166"/>
      <c r="FP124" s="166"/>
      <c r="FQ124" s="166"/>
      <c r="FR124" s="166"/>
      <c r="FS124" s="166"/>
      <c r="FT124" s="166"/>
      <c r="FU124" s="166"/>
      <c r="FV124" s="166"/>
      <c r="FW124" s="166"/>
      <c r="FX124" s="166"/>
      <c r="FY124" s="166"/>
      <c r="FZ124" s="166"/>
      <c r="GA124" s="166"/>
      <c r="GB124" s="166"/>
      <c r="GC124" s="166"/>
      <c r="GD124" s="166"/>
      <c r="GE124" s="166"/>
      <c r="GF124" s="166"/>
      <c r="GG124" s="166"/>
      <c r="GH124" s="166"/>
      <c r="GI124" s="166"/>
      <c r="GJ124" s="166"/>
      <c r="GK124" s="166"/>
      <c r="GL124" s="166"/>
      <c r="GM124" s="166"/>
      <c r="GN124" s="166"/>
      <c r="GO124" s="166"/>
      <c r="GP124" s="166"/>
      <c r="GQ124" s="166"/>
      <c r="GR124" s="166"/>
      <c r="GS124" s="166"/>
      <c r="GT124" s="166"/>
      <c r="GU124" s="166"/>
      <c r="GV124" s="166"/>
      <c r="GW124" s="166"/>
      <c r="GX124" s="166"/>
      <c r="GY124" s="166"/>
      <c r="GZ124" s="166"/>
      <c r="HA124" s="166"/>
      <c r="HB124" s="166"/>
      <c r="HC124" s="166"/>
      <c r="HD124" s="166"/>
      <c r="HE124" s="166"/>
      <c r="HF124" s="166"/>
      <c r="HG124" s="166"/>
      <c r="HH124" s="166"/>
      <c r="HI124" s="166"/>
      <c r="HJ124" s="166"/>
      <c r="HK124" s="166"/>
      <c r="HL124" s="166"/>
      <c r="HM124" s="166"/>
      <c r="HN124" s="166"/>
      <c r="HO124" s="166"/>
      <c r="HP124" s="166"/>
      <c r="HQ124" s="166"/>
      <c r="HR124" s="166"/>
      <c r="HS124" s="166"/>
      <c r="HT124" s="166"/>
      <c r="HU124" s="166"/>
      <c r="HV124" s="166"/>
      <c r="HW124" s="166"/>
      <c r="HX124" s="166"/>
      <c r="HY124" s="166"/>
      <c r="HZ124" s="166"/>
      <c r="IA124" s="166"/>
      <c r="IB124" s="166"/>
      <c r="IC124" s="166"/>
      <c r="ID124" s="166"/>
      <c r="IE124" s="166"/>
      <c r="IF124" s="166"/>
      <c r="IG124" s="166"/>
      <c r="IH124" s="166"/>
      <c r="II124" s="166"/>
      <c r="IJ124" s="166"/>
      <c r="IK124" s="166"/>
      <c r="IL124" s="166"/>
      <c r="IM124" s="166"/>
      <c r="IN124" s="166"/>
      <c r="IO124" s="166"/>
      <c r="IP124" s="166"/>
      <c r="IQ124" s="166"/>
      <c r="IR124" s="166"/>
      <c r="IS124" s="166"/>
      <c r="IT124" s="166"/>
      <c r="IU124" s="166"/>
      <c r="IV124" s="166"/>
    </row>
    <row r="125" spans="1:256" s="220" customFormat="1" ht="30">
      <c r="A125" s="230"/>
      <c r="B125" s="230"/>
      <c r="C125" s="230"/>
      <c r="D125" s="230"/>
      <c r="E125" s="230"/>
      <c r="F125" s="230"/>
      <c r="G125" s="230"/>
      <c r="H125" s="230"/>
      <c r="I125" s="230"/>
      <c r="J125" s="232"/>
      <c r="K125" s="232"/>
      <c r="L125" s="230"/>
      <c r="M125" s="231"/>
      <c r="N125" s="233"/>
      <c r="O125" s="233"/>
      <c r="P125" s="234"/>
      <c r="Q125" s="234"/>
      <c r="R125" s="234"/>
      <c r="S125" s="234"/>
      <c r="T125" s="234"/>
      <c r="U125" s="234"/>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c r="EW125" s="166"/>
      <c r="EX125" s="166"/>
      <c r="EY125" s="166"/>
      <c r="EZ125" s="166"/>
      <c r="FA125" s="166"/>
      <c r="FB125" s="166"/>
      <c r="FC125" s="166"/>
      <c r="FD125" s="166"/>
      <c r="FE125" s="166"/>
      <c r="FF125" s="166"/>
      <c r="FG125" s="166"/>
      <c r="FH125" s="166"/>
      <c r="FI125" s="166"/>
      <c r="FJ125" s="166"/>
      <c r="FK125" s="166"/>
      <c r="FL125" s="166"/>
      <c r="FM125" s="166"/>
      <c r="FN125" s="166"/>
      <c r="FO125" s="166"/>
      <c r="FP125" s="166"/>
      <c r="FQ125" s="166"/>
      <c r="FR125" s="166"/>
      <c r="FS125" s="166"/>
      <c r="FT125" s="166"/>
      <c r="FU125" s="166"/>
      <c r="FV125" s="166"/>
      <c r="FW125" s="166"/>
      <c r="FX125" s="166"/>
      <c r="FY125" s="166"/>
      <c r="FZ125" s="166"/>
      <c r="GA125" s="166"/>
      <c r="GB125" s="166"/>
      <c r="GC125" s="166"/>
      <c r="GD125" s="166"/>
      <c r="GE125" s="166"/>
      <c r="GF125" s="166"/>
      <c r="GG125" s="166"/>
      <c r="GH125" s="166"/>
      <c r="GI125" s="166"/>
      <c r="GJ125" s="166"/>
      <c r="GK125" s="166"/>
      <c r="GL125" s="166"/>
      <c r="GM125" s="166"/>
      <c r="GN125" s="166"/>
      <c r="GO125" s="166"/>
      <c r="GP125" s="166"/>
      <c r="GQ125" s="166"/>
      <c r="GR125" s="166"/>
      <c r="GS125" s="166"/>
      <c r="GT125" s="166"/>
      <c r="GU125" s="166"/>
      <c r="GV125" s="166"/>
      <c r="GW125" s="166"/>
      <c r="GX125" s="166"/>
      <c r="GY125" s="166"/>
      <c r="GZ125" s="166"/>
      <c r="HA125" s="166"/>
      <c r="HB125" s="166"/>
      <c r="HC125" s="166"/>
      <c r="HD125" s="166"/>
      <c r="HE125" s="166"/>
      <c r="HF125" s="166"/>
      <c r="HG125" s="166"/>
      <c r="HH125" s="166"/>
      <c r="HI125" s="166"/>
      <c r="HJ125" s="166"/>
      <c r="HK125" s="166"/>
      <c r="HL125" s="166"/>
      <c r="HM125" s="166"/>
      <c r="HN125" s="166"/>
      <c r="HO125" s="166"/>
      <c r="HP125" s="166"/>
      <c r="HQ125" s="166"/>
      <c r="HR125" s="166"/>
      <c r="HS125" s="166"/>
      <c r="HT125" s="166"/>
      <c r="HU125" s="166"/>
      <c r="HV125" s="166"/>
      <c r="HW125" s="166"/>
      <c r="HX125" s="166"/>
      <c r="HY125" s="166"/>
      <c r="HZ125" s="166"/>
      <c r="IA125" s="166"/>
      <c r="IB125" s="166"/>
      <c r="IC125" s="166"/>
      <c r="ID125" s="166"/>
      <c r="IE125" s="166"/>
      <c r="IF125" s="166"/>
      <c r="IG125" s="166"/>
      <c r="IH125" s="166"/>
      <c r="II125" s="166"/>
      <c r="IJ125" s="166"/>
      <c r="IK125" s="166"/>
      <c r="IL125" s="166"/>
      <c r="IM125" s="166"/>
      <c r="IN125" s="166"/>
      <c r="IO125" s="166"/>
      <c r="IP125" s="166"/>
      <c r="IQ125" s="166"/>
      <c r="IR125" s="166"/>
      <c r="IS125" s="166"/>
      <c r="IT125" s="166"/>
      <c r="IU125" s="166"/>
      <c r="IV125" s="166"/>
    </row>
    <row r="126" spans="1:256" s="220" customFormat="1" ht="30">
      <c r="A126" s="230"/>
      <c r="B126" s="230"/>
      <c r="C126" s="230"/>
      <c r="D126" s="230"/>
      <c r="E126" s="230"/>
      <c r="F126" s="230"/>
      <c r="G126" s="230"/>
      <c r="H126" s="230"/>
      <c r="I126" s="230"/>
      <c r="J126" s="232"/>
      <c r="K126" s="232"/>
      <c r="L126" s="230"/>
      <c r="M126" s="231"/>
      <c r="N126" s="233"/>
      <c r="O126" s="233"/>
      <c r="P126" s="234"/>
      <c r="Q126" s="234"/>
      <c r="R126" s="234"/>
      <c r="S126" s="234"/>
      <c r="T126" s="234"/>
      <c r="U126" s="234"/>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c r="EW126" s="166"/>
      <c r="EX126" s="166"/>
      <c r="EY126" s="166"/>
      <c r="EZ126" s="166"/>
      <c r="FA126" s="166"/>
      <c r="FB126" s="166"/>
      <c r="FC126" s="166"/>
      <c r="FD126" s="166"/>
      <c r="FE126" s="166"/>
      <c r="FF126" s="166"/>
      <c r="FG126" s="166"/>
      <c r="FH126" s="166"/>
      <c r="FI126" s="166"/>
      <c r="FJ126" s="166"/>
      <c r="FK126" s="166"/>
      <c r="FL126" s="166"/>
      <c r="FM126" s="166"/>
      <c r="FN126" s="166"/>
      <c r="FO126" s="166"/>
      <c r="FP126" s="166"/>
      <c r="FQ126" s="166"/>
      <c r="FR126" s="166"/>
      <c r="FS126" s="166"/>
      <c r="FT126" s="166"/>
      <c r="FU126" s="166"/>
      <c r="FV126" s="166"/>
      <c r="FW126" s="166"/>
      <c r="FX126" s="166"/>
      <c r="FY126" s="166"/>
      <c r="FZ126" s="166"/>
      <c r="GA126" s="166"/>
      <c r="GB126" s="166"/>
      <c r="GC126" s="166"/>
      <c r="GD126" s="166"/>
      <c r="GE126" s="166"/>
      <c r="GF126" s="166"/>
      <c r="GG126" s="166"/>
      <c r="GH126" s="166"/>
      <c r="GI126" s="166"/>
      <c r="GJ126" s="166"/>
      <c r="GK126" s="166"/>
      <c r="GL126" s="166"/>
      <c r="GM126" s="166"/>
      <c r="GN126" s="166"/>
      <c r="GO126" s="166"/>
      <c r="GP126" s="166"/>
      <c r="GQ126" s="166"/>
      <c r="GR126" s="166"/>
      <c r="GS126" s="166"/>
      <c r="GT126" s="166"/>
      <c r="GU126" s="166"/>
      <c r="GV126" s="166"/>
      <c r="GW126" s="166"/>
      <c r="GX126" s="166"/>
      <c r="GY126" s="166"/>
      <c r="GZ126" s="166"/>
      <c r="HA126" s="166"/>
      <c r="HB126" s="166"/>
      <c r="HC126" s="166"/>
      <c r="HD126" s="166"/>
      <c r="HE126" s="166"/>
      <c r="HF126" s="166"/>
      <c r="HG126" s="166"/>
      <c r="HH126" s="166"/>
      <c r="HI126" s="166"/>
      <c r="HJ126" s="166"/>
      <c r="HK126" s="166"/>
      <c r="HL126" s="166"/>
      <c r="HM126" s="166"/>
      <c r="HN126" s="166"/>
      <c r="HO126" s="166"/>
      <c r="HP126" s="166"/>
      <c r="HQ126" s="166"/>
      <c r="HR126" s="166"/>
      <c r="HS126" s="166"/>
      <c r="HT126" s="166"/>
      <c r="HU126" s="166"/>
      <c r="HV126" s="166"/>
      <c r="HW126" s="166"/>
      <c r="HX126" s="166"/>
      <c r="HY126" s="166"/>
      <c r="HZ126" s="166"/>
      <c r="IA126" s="166"/>
      <c r="IB126" s="166"/>
      <c r="IC126" s="166"/>
      <c r="ID126" s="166"/>
      <c r="IE126" s="166"/>
      <c r="IF126" s="166"/>
      <c r="IG126" s="166"/>
      <c r="IH126" s="166"/>
      <c r="II126" s="166"/>
      <c r="IJ126" s="166"/>
      <c r="IK126" s="166"/>
      <c r="IL126" s="166"/>
      <c r="IM126" s="166"/>
      <c r="IN126" s="166"/>
      <c r="IO126" s="166"/>
      <c r="IP126" s="166"/>
      <c r="IQ126" s="166"/>
      <c r="IR126" s="166"/>
      <c r="IS126" s="166"/>
      <c r="IT126" s="166"/>
      <c r="IU126" s="166"/>
      <c r="IV126" s="166"/>
    </row>
    <row r="127" spans="1:256" s="220" customFormat="1" ht="30">
      <c r="A127" s="230"/>
      <c r="B127" s="230"/>
      <c r="C127" s="230"/>
      <c r="D127" s="230"/>
      <c r="E127" s="230"/>
      <c r="F127" s="230"/>
      <c r="G127" s="230"/>
      <c r="H127" s="230"/>
      <c r="I127" s="230"/>
      <c r="J127" s="232"/>
      <c r="K127" s="232"/>
      <c r="L127" s="230"/>
      <c r="M127" s="231"/>
      <c r="N127" s="233"/>
      <c r="O127" s="233"/>
      <c r="P127" s="234"/>
      <c r="Q127" s="234"/>
      <c r="R127" s="234"/>
      <c r="S127" s="234"/>
      <c r="T127" s="234"/>
      <c r="U127" s="234"/>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c r="EW127" s="166"/>
      <c r="EX127" s="166"/>
      <c r="EY127" s="166"/>
      <c r="EZ127" s="166"/>
      <c r="FA127" s="166"/>
      <c r="FB127" s="166"/>
      <c r="FC127" s="166"/>
      <c r="FD127" s="166"/>
      <c r="FE127" s="166"/>
      <c r="FF127" s="166"/>
      <c r="FG127" s="166"/>
      <c r="FH127" s="166"/>
      <c r="FI127" s="166"/>
      <c r="FJ127" s="166"/>
      <c r="FK127" s="166"/>
      <c r="FL127" s="166"/>
      <c r="FM127" s="166"/>
      <c r="FN127" s="166"/>
      <c r="FO127" s="166"/>
      <c r="FP127" s="166"/>
      <c r="FQ127" s="166"/>
      <c r="FR127" s="166"/>
      <c r="FS127" s="166"/>
      <c r="FT127" s="166"/>
      <c r="FU127" s="166"/>
      <c r="FV127" s="166"/>
      <c r="FW127" s="166"/>
      <c r="FX127" s="166"/>
      <c r="FY127" s="166"/>
      <c r="FZ127" s="166"/>
      <c r="GA127" s="166"/>
      <c r="GB127" s="166"/>
      <c r="GC127" s="166"/>
      <c r="GD127" s="166"/>
      <c r="GE127" s="166"/>
      <c r="GF127" s="166"/>
      <c r="GG127" s="166"/>
      <c r="GH127" s="166"/>
      <c r="GI127" s="166"/>
      <c r="GJ127" s="166"/>
      <c r="GK127" s="166"/>
      <c r="GL127" s="166"/>
      <c r="GM127" s="166"/>
      <c r="GN127" s="166"/>
      <c r="GO127" s="166"/>
      <c r="GP127" s="166"/>
      <c r="GQ127" s="166"/>
      <c r="GR127" s="166"/>
      <c r="GS127" s="166"/>
      <c r="GT127" s="166"/>
      <c r="GU127" s="166"/>
      <c r="GV127" s="166"/>
      <c r="GW127" s="166"/>
      <c r="GX127" s="166"/>
      <c r="GY127" s="166"/>
      <c r="GZ127" s="166"/>
      <c r="HA127" s="166"/>
      <c r="HB127" s="166"/>
      <c r="HC127" s="166"/>
      <c r="HD127" s="166"/>
      <c r="HE127" s="166"/>
      <c r="HF127" s="166"/>
      <c r="HG127" s="166"/>
      <c r="HH127" s="166"/>
      <c r="HI127" s="166"/>
      <c r="HJ127" s="166"/>
      <c r="HK127" s="166"/>
      <c r="HL127" s="166"/>
      <c r="HM127" s="166"/>
      <c r="HN127" s="166"/>
      <c r="HO127" s="166"/>
      <c r="HP127" s="166"/>
      <c r="HQ127" s="166"/>
      <c r="HR127" s="166"/>
      <c r="HS127" s="166"/>
      <c r="HT127" s="166"/>
      <c r="HU127" s="166"/>
      <c r="HV127" s="166"/>
      <c r="HW127" s="166"/>
      <c r="HX127" s="166"/>
      <c r="HY127" s="166"/>
      <c r="HZ127" s="166"/>
      <c r="IA127" s="166"/>
      <c r="IB127" s="166"/>
      <c r="IC127" s="166"/>
      <c r="ID127" s="166"/>
      <c r="IE127" s="166"/>
      <c r="IF127" s="166"/>
      <c r="IG127" s="166"/>
      <c r="IH127" s="166"/>
      <c r="II127" s="166"/>
      <c r="IJ127" s="166"/>
      <c r="IK127" s="166"/>
      <c r="IL127" s="166"/>
      <c r="IM127" s="166"/>
      <c r="IN127" s="166"/>
      <c r="IO127" s="166"/>
      <c r="IP127" s="166"/>
      <c r="IQ127" s="166"/>
      <c r="IR127" s="166"/>
      <c r="IS127" s="166"/>
      <c r="IT127" s="166"/>
      <c r="IU127" s="166"/>
      <c r="IV127" s="166"/>
    </row>
    <row r="128" spans="1:256" s="220" customFormat="1" ht="30">
      <c r="A128" s="230"/>
      <c r="B128" s="230"/>
      <c r="C128" s="230"/>
      <c r="D128" s="230"/>
      <c r="E128" s="230"/>
      <c r="F128" s="230"/>
      <c r="G128" s="230"/>
      <c r="H128" s="230"/>
      <c r="I128" s="230"/>
      <c r="J128" s="232"/>
      <c r="K128" s="232"/>
      <c r="L128" s="230"/>
      <c r="M128" s="231"/>
      <c r="N128" s="233"/>
      <c r="O128" s="233"/>
      <c r="P128" s="234"/>
      <c r="Q128" s="234"/>
      <c r="R128" s="234"/>
      <c r="S128" s="234"/>
      <c r="T128" s="234"/>
      <c r="U128" s="234"/>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c r="EW128" s="166"/>
      <c r="EX128" s="166"/>
      <c r="EY128" s="166"/>
      <c r="EZ128" s="166"/>
      <c r="FA128" s="166"/>
      <c r="FB128" s="166"/>
      <c r="FC128" s="166"/>
      <c r="FD128" s="166"/>
      <c r="FE128" s="166"/>
      <c r="FF128" s="166"/>
      <c r="FG128" s="166"/>
      <c r="FH128" s="166"/>
      <c r="FI128" s="166"/>
      <c r="FJ128" s="166"/>
      <c r="FK128" s="166"/>
      <c r="FL128" s="166"/>
      <c r="FM128" s="166"/>
      <c r="FN128" s="166"/>
      <c r="FO128" s="166"/>
      <c r="FP128" s="166"/>
      <c r="FQ128" s="166"/>
      <c r="FR128" s="166"/>
      <c r="FS128" s="166"/>
      <c r="FT128" s="166"/>
      <c r="FU128" s="166"/>
      <c r="FV128" s="166"/>
      <c r="FW128" s="166"/>
      <c r="FX128" s="166"/>
      <c r="FY128" s="166"/>
      <c r="FZ128" s="166"/>
      <c r="GA128" s="166"/>
      <c r="GB128" s="166"/>
      <c r="GC128" s="166"/>
      <c r="GD128" s="166"/>
      <c r="GE128" s="166"/>
      <c r="GF128" s="166"/>
      <c r="GG128" s="166"/>
      <c r="GH128" s="166"/>
      <c r="GI128" s="166"/>
      <c r="GJ128" s="166"/>
      <c r="GK128" s="166"/>
      <c r="GL128" s="166"/>
      <c r="GM128" s="166"/>
      <c r="GN128" s="166"/>
      <c r="GO128" s="166"/>
      <c r="GP128" s="166"/>
      <c r="GQ128" s="166"/>
      <c r="GR128" s="166"/>
      <c r="GS128" s="166"/>
      <c r="GT128" s="166"/>
      <c r="GU128" s="166"/>
      <c r="GV128" s="166"/>
      <c r="GW128" s="166"/>
      <c r="GX128" s="166"/>
      <c r="GY128" s="166"/>
      <c r="GZ128" s="166"/>
      <c r="HA128" s="166"/>
      <c r="HB128" s="166"/>
      <c r="HC128" s="166"/>
      <c r="HD128" s="166"/>
      <c r="HE128" s="166"/>
      <c r="HF128" s="166"/>
      <c r="HG128" s="166"/>
      <c r="HH128" s="166"/>
      <c r="HI128" s="166"/>
      <c r="HJ128" s="166"/>
      <c r="HK128" s="166"/>
      <c r="HL128" s="166"/>
      <c r="HM128" s="166"/>
      <c r="HN128" s="166"/>
      <c r="HO128" s="166"/>
      <c r="HP128" s="166"/>
      <c r="HQ128" s="166"/>
      <c r="HR128" s="166"/>
      <c r="HS128" s="166"/>
      <c r="HT128" s="166"/>
      <c r="HU128" s="166"/>
      <c r="HV128" s="166"/>
      <c r="HW128" s="166"/>
      <c r="HX128" s="166"/>
      <c r="HY128" s="166"/>
      <c r="HZ128" s="166"/>
      <c r="IA128" s="166"/>
      <c r="IB128" s="166"/>
      <c r="IC128" s="166"/>
      <c r="ID128" s="166"/>
      <c r="IE128" s="166"/>
      <c r="IF128" s="166"/>
      <c r="IG128" s="166"/>
      <c r="IH128" s="166"/>
      <c r="II128" s="166"/>
      <c r="IJ128" s="166"/>
      <c r="IK128" s="166"/>
      <c r="IL128" s="166"/>
      <c r="IM128" s="166"/>
      <c r="IN128" s="166"/>
      <c r="IO128" s="166"/>
      <c r="IP128" s="166"/>
      <c r="IQ128" s="166"/>
      <c r="IR128" s="166"/>
      <c r="IS128" s="166"/>
      <c r="IT128" s="166"/>
      <c r="IU128" s="166"/>
      <c r="IV128" s="166"/>
    </row>
    <row r="129" spans="1:256" s="220" customFormat="1" ht="30">
      <c r="A129" s="230"/>
      <c r="B129" s="230"/>
      <c r="C129" s="230"/>
      <c r="D129" s="230"/>
      <c r="E129" s="230"/>
      <c r="F129" s="230"/>
      <c r="G129" s="230"/>
      <c r="H129" s="230"/>
      <c r="I129" s="230"/>
      <c r="J129" s="232"/>
      <c r="K129" s="232"/>
      <c r="L129" s="230"/>
      <c r="M129" s="231"/>
      <c r="N129" s="233"/>
      <c r="O129" s="233"/>
      <c r="P129" s="234"/>
      <c r="Q129" s="234"/>
      <c r="R129" s="234"/>
      <c r="S129" s="234"/>
      <c r="T129" s="234"/>
      <c r="U129" s="234"/>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c r="EW129" s="166"/>
      <c r="EX129" s="166"/>
      <c r="EY129" s="166"/>
      <c r="EZ129" s="166"/>
      <c r="FA129" s="166"/>
      <c r="FB129" s="166"/>
      <c r="FC129" s="166"/>
      <c r="FD129" s="166"/>
      <c r="FE129" s="166"/>
      <c r="FF129" s="166"/>
      <c r="FG129" s="166"/>
      <c r="FH129" s="166"/>
      <c r="FI129" s="166"/>
      <c r="FJ129" s="166"/>
      <c r="FK129" s="166"/>
      <c r="FL129" s="166"/>
      <c r="FM129" s="166"/>
      <c r="FN129" s="166"/>
      <c r="FO129" s="166"/>
      <c r="FP129" s="166"/>
      <c r="FQ129" s="166"/>
      <c r="FR129" s="166"/>
      <c r="FS129" s="166"/>
      <c r="FT129" s="166"/>
      <c r="FU129" s="166"/>
      <c r="FV129" s="166"/>
      <c r="FW129" s="166"/>
      <c r="FX129" s="166"/>
      <c r="FY129" s="166"/>
      <c r="FZ129" s="166"/>
      <c r="GA129" s="166"/>
      <c r="GB129" s="166"/>
      <c r="GC129" s="166"/>
      <c r="GD129" s="166"/>
      <c r="GE129" s="166"/>
      <c r="GF129" s="166"/>
      <c r="GG129" s="166"/>
      <c r="GH129" s="166"/>
      <c r="GI129" s="166"/>
      <c r="GJ129" s="166"/>
      <c r="GK129" s="166"/>
      <c r="GL129" s="166"/>
      <c r="GM129" s="166"/>
      <c r="GN129" s="166"/>
      <c r="GO129" s="166"/>
      <c r="GP129" s="166"/>
      <c r="GQ129" s="166"/>
      <c r="GR129" s="166"/>
      <c r="GS129" s="166"/>
      <c r="GT129" s="166"/>
      <c r="GU129" s="166"/>
      <c r="GV129" s="166"/>
      <c r="GW129" s="166"/>
      <c r="GX129" s="166"/>
      <c r="GY129" s="166"/>
      <c r="GZ129" s="166"/>
      <c r="HA129" s="166"/>
      <c r="HB129" s="166"/>
      <c r="HC129" s="166"/>
      <c r="HD129" s="166"/>
      <c r="HE129" s="166"/>
      <c r="HF129" s="166"/>
      <c r="HG129" s="166"/>
      <c r="HH129" s="166"/>
      <c r="HI129" s="166"/>
      <c r="HJ129" s="166"/>
      <c r="HK129" s="166"/>
      <c r="HL129" s="166"/>
      <c r="HM129" s="166"/>
      <c r="HN129" s="166"/>
      <c r="HO129" s="166"/>
      <c r="HP129" s="166"/>
      <c r="HQ129" s="166"/>
      <c r="HR129" s="166"/>
      <c r="HS129" s="166"/>
      <c r="HT129" s="166"/>
      <c r="HU129" s="166"/>
      <c r="HV129" s="166"/>
      <c r="HW129" s="166"/>
      <c r="HX129" s="166"/>
      <c r="HY129" s="166"/>
      <c r="HZ129" s="166"/>
      <c r="IA129" s="166"/>
      <c r="IB129" s="166"/>
      <c r="IC129" s="166"/>
      <c r="ID129" s="166"/>
      <c r="IE129" s="166"/>
      <c r="IF129" s="166"/>
      <c r="IG129" s="166"/>
      <c r="IH129" s="166"/>
      <c r="II129" s="166"/>
      <c r="IJ129" s="166"/>
      <c r="IK129" s="166"/>
      <c r="IL129" s="166"/>
      <c r="IM129" s="166"/>
      <c r="IN129" s="166"/>
      <c r="IO129" s="166"/>
      <c r="IP129" s="166"/>
      <c r="IQ129" s="166"/>
      <c r="IR129" s="166"/>
      <c r="IS129" s="166"/>
      <c r="IT129" s="166"/>
      <c r="IU129" s="166"/>
      <c r="IV129" s="166"/>
    </row>
    <row r="130" spans="1:256" s="220" customFormat="1" ht="30">
      <c r="A130" s="230"/>
      <c r="B130" s="230"/>
      <c r="C130" s="230"/>
      <c r="D130" s="230"/>
      <c r="E130" s="230"/>
      <c r="F130" s="230"/>
      <c r="G130" s="230"/>
      <c r="H130" s="230"/>
      <c r="I130" s="230"/>
      <c r="J130" s="232"/>
      <c r="K130" s="232"/>
      <c r="L130" s="230"/>
      <c r="M130" s="231"/>
      <c r="N130" s="233"/>
      <c r="O130" s="233"/>
      <c r="P130" s="234"/>
      <c r="Q130" s="234"/>
      <c r="R130" s="234"/>
      <c r="S130" s="234"/>
      <c r="T130" s="234"/>
      <c r="U130" s="234"/>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c r="EW130" s="166"/>
      <c r="EX130" s="166"/>
      <c r="EY130" s="166"/>
      <c r="EZ130" s="166"/>
      <c r="FA130" s="166"/>
      <c r="FB130" s="166"/>
      <c r="FC130" s="166"/>
      <c r="FD130" s="166"/>
      <c r="FE130" s="166"/>
      <c r="FF130" s="166"/>
      <c r="FG130" s="166"/>
      <c r="FH130" s="166"/>
      <c r="FI130" s="166"/>
      <c r="FJ130" s="166"/>
      <c r="FK130" s="166"/>
      <c r="FL130" s="166"/>
      <c r="FM130" s="166"/>
      <c r="FN130" s="166"/>
      <c r="FO130" s="166"/>
      <c r="FP130" s="166"/>
      <c r="FQ130" s="166"/>
      <c r="FR130" s="166"/>
      <c r="FS130" s="166"/>
      <c r="FT130" s="166"/>
      <c r="FU130" s="166"/>
      <c r="FV130" s="166"/>
      <c r="FW130" s="166"/>
      <c r="FX130" s="166"/>
      <c r="FY130" s="166"/>
      <c r="FZ130" s="166"/>
      <c r="GA130" s="166"/>
      <c r="GB130" s="166"/>
      <c r="GC130" s="166"/>
      <c r="GD130" s="166"/>
      <c r="GE130" s="166"/>
      <c r="GF130" s="166"/>
      <c r="GG130" s="166"/>
      <c r="GH130" s="166"/>
      <c r="GI130" s="166"/>
      <c r="GJ130" s="166"/>
      <c r="GK130" s="166"/>
      <c r="GL130" s="166"/>
      <c r="GM130" s="166"/>
      <c r="GN130" s="166"/>
      <c r="GO130" s="166"/>
      <c r="GP130" s="166"/>
      <c r="GQ130" s="166"/>
      <c r="GR130" s="166"/>
      <c r="GS130" s="166"/>
      <c r="GT130" s="166"/>
      <c r="GU130" s="166"/>
      <c r="GV130" s="166"/>
      <c r="GW130" s="166"/>
      <c r="GX130" s="166"/>
      <c r="GY130" s="166"/>
      <c r="GZ130" s="166"/>
      <c r="HA130" s="166"/>
      <c r="HB130" s="166"/>
      <c r="HC130" s="166"/>
      <c r="HD130" s="166"/>
      <c r="HE130" s="166"/>
      <c r="HF130" s="166"/>
      <c r="HG130" s="166"/>
      <c r="HH130" s="166"/>
      <c r="HI130" s="166"/>
      <c r="HJ130" s="166"/>
      <c r="HK130" s="166"/>
      <c r="HL130" s="166"/>
      <c r="HM130" s="166"/>
      <c r="HN130" s="166"/>
      <c r="HO130" s="166"/>
      <c r="HP130" s="166"/>
      <c r="HQ130" s="166"/>
      <c r="HR130" s="166"/>
      <c r="HS130" s="166"/>
      <c r="HT130" s="166"/>
      <c r="HU130" s="166"/>
      <c r="HV130" s="166"/>
      <c r="HW130" s="166"/>
      <c r="HX130" s="166"/>
      <c r="HY130" s="166"/>
      <c r="HZ130" s="166"/>
      <c r="IA130" s="166"/>
      <c r="IB130" s="166"/>
      <c r="IC130" s="166"/>
      <c r="ID130" s="166"/>
      <c r="IE130" s="166"/>
      <c r="IF130" s="166"/>
      <c r="IG130" s="166"/>
      <c r="IH130" s="166"/>
      <c r="II130" s="166"/>
      <c r="IJ130" s="166"/>
      <c r="IK130" s="166"/>
      <c r="IL130" s="166"/>
      <c r="IM130" s="166"/>
      <c r="IN130" s="166"/>
      <c r="IO130" s="166"/>
      <c r="IP130" s="166"/>
      <c r="IQ130" s="166"/>
      <c r="IR130" s="166"/>
      <c r="IS130" s="166"/>
      <c r="IT130" s="166"/>
      <c r="IU130" s="166"/>
      <c r="IV130" s="166"/>
    </row>
    <row r="131" spans="1:256" s="220" customFormat="1" ht="30">
      <c r="A131" s="230"/>
      <c r="B131" s="230"/>
      <c r="C131" s="230"/>
      <c r="D131" s="230"/>
      <c r="E131" s="230"/>
      <c r="F131" s="230"/>
      <c r="G131" s="230"/>
      <c r="H131" s="230"/>
      <c r="I131" s="230"/>
      <c r="J131" s="232"/>
      <c r="K131" s="232"/>
      <c r="L131" s="230"/>
      <c r="M131" s="231"/>
      <c r="N131" s="233"/>
      <c r="O131" s="233"/>
      <c r="P131" s="234"/>
      <c r="Q131" s="234"/>
      <c r="R131" s="234"/>
      <c r="S131" s="234"/>
      <c r="T131" s="234"/>
      <c r="U131" s="234"/>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c r="EW131" s="166"/>
      <c r="EX131" s="166"/>
      <c r="EY131" s="166"/>
      <c r="EZ131" s="166"/>
      <c r="FA131" s="166"/>
      <c r="FB131" s="166"/>
      <c r="FC131" s="166"/>
      <c r="FD131" s="166"/>
      <c r="FE131" s="166"/>
      <c r="FF131" s="166"/>
      <c r="FG131" s="166"/>
      <c r="FH131" s="166"/>
      <c r="FI131" s="166"/>
      <c r="FJ131" s="166"/>
      <c r="FK131" s="166"/>
      <c r="FL131" s="166"/>
      <c r="FM131" s="166"/>
      <c r="FN131" s="166"/>
      <c r="FO131" s="166"/>
      <c r="FP131" s="166"/>
      <c r="FQ131" s="166"/>
      <c r="FR131" s="166"/>
      <c r="FS131" s="166"/>
      <c r="FT131" s="166"/>
      <c r="FU131" s="166"/>
      <c r="FV131" s="166"/>
      <c r="FW131" s="166"/>
      <c r="FX131" s="166"/>
      <c r="FY131" s="166"/>
      <c r="FZ131" s="166"/>
      <c r="GA131" s="166"/>
      <c r="GB131" s="166"/>
      <c r="GC131" s="166"/>
      <c r="GD131" s="166"/>
      <c r="GE131" s="166"/>
      <c r="GF131" s="166"/>
      <c r="GG131" s="166"/>
      <c r="GH131" s="166"/>
      <c r="GI131" s="166"/>
      <c r="GJ131" s="166"/>
      <c r="GK131" s="166"/>
      <c r="GL131" s="166"/>
      <c r="GM131" s="166"/>
      <c r="GN131" s="166"/>
      <c r="GO131" s="166"/>
      <c r="GP131" s="166"/>
      <c r="GQ131" s="166"/>
      <c r="GR131" s="166"/>
      <c r="GS131" s="166"/>
      <c r="GT131" s="166"/>
      <c r="GU131" s="166"/>
      <c r="GV131" s="166"/>
      <c r="GW131" s="166"/>
      <c r="GX131" s="166"/>
      <c r="GY131" s="166"/>
      <c r="GZ131" s="166"/>
      <c r="HA131" s="166"/>
      <c r="HB131" s="166"/>
      <c r="HC131" s="166"/>
      <c r="HD131" s="166"/>
      <c r="HE131" s="166"/>
      <c r="HF131" s="166"/>
      <c r="HG131" s="166"/>
      <c r="HH131" s="166"/>
      <c r="HI131" s="166"/>
      <c r="HJ131" s="166"/>
      <c r="HK131" s="166"/>
      <c r="HL131" s="166"/>
      <c r="HM131" s="166"/>
      <c r="HN131" s="166"/>
      <c r="HO131" s="166"/>
      <c r="HP131" s="166"/>
      <c r="HQ131" s="166"/>
      <c r="HR131" s="166"/>
      <c r="HS131" s="166"/>
      <c r="HT131" s="166"/>
      <c r="HU131" s="166"/>
      <c r="HV131" s="166"/>
      <c r="HW131" s="166"/>
      <c r="HX131" s="166"/>
      <c r="HY131" s="166"/>
      <c r="HZ131" s="166"/>
      <c r="IA131" s="166"/>
      <c r="IB131" s="166"/>
      <c r="IC131" s="166"/>
      <c r="ID131" s="166"/>
      <c r="IE131" s="166"/>
      <c r="IF131" s="166"/>
      <c r="IG131" s="166"/>
      <c r="IH131" s="166"/>
      <c r="II131" s="166"/>
      <c r="IJ131" s="166"/>
      <c r="IK131" s="166"/>
      <c r="IL131" s="166"/>
      <c r="IM131" s="166"/>
      <c r="IN131" s="166"/>
      <c r="IO131" s="166"/>
      <c r="IP131" s="166"/>
      <c r="IQ131" s="166"/>
      <c r="IR131" s="166"/>
      <c r="IS131" s="166"/>
      <c r="IT131" s="166"/>
      <c r="IU131" s="166"/>
      <c r="IV131" s="166"/>
    </row>
    <row r="132" spans="1:256" s="220" customFormat="1" ht="30">
      <c r="A132" s="230"/>
      <c r="B132" s="230"/>
      <c r="C132" s="230"/>
      <c r="D132" s="230"/>
      <c r="E132" s="230"/>
      <c r="F132" s="230"/>
      <c r="G132" s="230"/>
      <c r="H132" s="230"/>
      <c r="I132" s="230"/>
      <c r="J132" s="232"/>
      <c r="K132" s="232"/>
      <c r="L132" s="230"/>
      <c r="M132" s="231"/>
      <c r="N132" s="233"/>
      <c r="O132" s="233"/>
      <c r="P132" s="234"/>
      <c r="Q132" s="234"/>
      <c r="R132" s="234"/>
      <c r="S132" s="234"/>
      <c r="T132" s="234"/>
      <c r="U132" s="234"/>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c r="EW132" s="166"/>
      <c r="EX132" s="166"/>
      <c r="EY132" s="166"/>
      <c r="EZ132" s="166"/>
      <c r="FA132" s="166"/>
      <c r="FB132" s="166"/>
      <c r="FC132" s="166"/>
      <c r="FD132" s="166"/>
      <c r="FE132" s="166"/>
      <c r="FF132" s="166"/>
      <c r="FG132" s="166"/>
      <c r="FH132" s="166"/>
      <c r="FI132" s="166"/>
      <c r="FJ132" s="166"/>
      <c r="FK132" s="166"/>
      <c r="FL132" s="166"/>
      <c r="FM132" s="166"/>
      <c r="FN132" s="166"/>
      <c r="FO132" s="166"/>
      <c r="FP132" s="166"/>
      <c r="FQ132" s="166"/>
      <c r="FR132" s="166"/>
      <c r="FS132" s="166"/>
      <c r="FT132" s="166"/>
      <c r="FU132" s="166"/>
      <c r="FV132" s="166"/>
      <c r="FW132" s="166"/>
      <c r="FX132" s="166"/>
      <c r="FY132" s="166"/>
      <c r="FZ132" s="166"/>
      <c r="GA132" s="166"/>
      <c r="GB132" s="166"/>
      <c r="GC132" s="166"/>
      <c r="GD132" s="166"/>
      <c r="GE132" s="166"/>
      <c r="GF132" s="166"/>
      <c r="GG132" s="166"/>
      <c r="GH132" s="166"/>
      <c r="GI132" s="166"/>
      <c r="GJ132" s="166"/>
      <c r="GK132" s="166"/>
      <c r="GL132" s="166"/>
      <c r="GM132" s="166"/>
      <c r="GN132" s="166"/>
      <c r="GO132" s="166"/>
      <c r="GP132" s="166"/>
      <c r="GQ132" s="166"/>
      <c r="GR132" s="166"/>
      <c r="GS132" s="166"/>
      <c r="GT132" s="166"/>
      <c r="GU132" s="166"/>
      <c r="GV132" s="166"/>
      <c r="GW132" s="166"/>
      <c r="GX132" s="166"/>
      <c r="GY132" s="166"/>
      <c r="GZ132" s="166"/>
      <c r="HA132" s="166"/>
      <c r="HB132" s="166"/>
      <c r="HC132" s="166"/>
      <c r="HD132" s="166"/>
      <c r="HE132" s="166"/>
      <c r="HF132" s="166"/>
      <c r="HG132" s="166"/>
      <c r="HH132" s="166"/>
      <c r="HI132" s="166"/>
      <c r="HJ132" s="166"/>
      <c r="HK132" s="166"/>
      <c r="HL132" s="166"/>
      <c r="HM132" s="166"/>
      <c r="HN132" s="166"/>
      <c r="HO132" s="166"/>
      <c r="HP132" s="166"/>
      <c r="HQ132" s="166"/>
      <c r="HR132" s="166"/>
      <c r="HS132" s="166"/>
      <c r="HT132" s="166"/>
      <c r="HU132" s="166"/>
      <c r="HV132" s="166"/>
      <c r="HW132" s="166"/>
      <c r="HX132" s="166"/>
      <c r="HY132" s="166"/>
      <c r="HZ132" s="166"/>
      <c r="IA132" s="166"/>
      <c r="IB132" s="166"/>
      <c r="IC132" s="166"/>
      <c r="ID132" s="166"/>
      <c r="IE132" s="166"/>
      <c r="IF132" s="166"/>
      <c r="IG132" s="166"/>
      <c r="IH132" s="166"/>
      <c r="II132" s="166"/>
      <c r="IJ132" s="166"/>
      <c r="IK132" s="166"/>
      <c r="IL132" s="166"/>
      <c r="IM132" s="166"/>
      <c r="IN132" s="166"/>
      <c r="IO132" s="166"/>
      <c r="IP132" s="166"/>
      <c r="IQ132" s="166"/>
      <c r="IR132" s="166"/>
      <c r="IS132" s="166"/>
      <c r="IT132" s="166"/>
      <c r="IU132" s="166"/>
      <c r="IV132" s="166"/>
    </row>
    <row r="133" spans="1:256" s="220" customFormat="1" ht="30">
      <c r="A133" s="230"/>
      <c r="B133" s="230"/>
      <c r="C133" s="230"/>
      <c r="D133" s="230"/>
      <c r="E133" s="230"/>
      <c r="F133" s="230"/>
      <c r="G133" s="230"/>
      <c r="H133" s="230"/>
      <c r="I133" s="230"/>
      <c r="J133" s="232"/>
      <c r="K133" s="232"/>
      <c r="L133" s="230"/>
      <c r="M133" s="231"/>
      <c r="N133" s="233"/>
      <c r="O133" s="233"/>
      <c r="P133" s="234"/>
      <c r="Q133" s="234"/>
      <c r="R133" s="234"/>
      <c r="S133" s="234"/>
      <c r="T133" s="234"/>
      <c r="U133" s="234"/>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c r="EW133" s="166"/>
      <c r="EX133" s="166"/>
      <c r="EY133" s="166"/>
      <c r="EZ133" s="166"/>
      <c r="FA133" s="166"/>
      <c r="FB133" s="166"/>
      <c r="FC133" s="166"/>
      <c r="FD133" s="166"/>
      <c r="FE133" s="166"/>
      <c r="FF133" s="166"/>
      <c r="FG133" s="166"/>
      <c r="FH133" s="166"/>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66"/>
      <c r="GG133" s="166"/>
      <c r="GH133" s="166"/>
      <c r="GI133" s="166"/>
      <c r="GJ133" s="166"/>
      <c r="GK133" s="166"/>
      <c r="GL133" s="166"/>
      <c r="GM133" s="166"/>
      <c r="GN133" s="166"/>
      <c r="GO133" s="166"/>
      <c r="GP133" s="166"/>
      <c r="GQ133" s="166"/>
      <c r="GR133" s="166"/>
      <c r="GS133" s="166"/>
      <c r="GT133" s="166"/>
      <c r="GU133" s="166"/>
      <c r="GV133" s="166"/>
      <c r="GW133" s="166"/>
      <c r="GX133" s="166"/>
      <c r="GY133" s="166"/>
      <c r="GZ133" s="166"/>
      <c r="HA133" s="166"/>
      <c r="HB133" s="166"/>
      <c r="HC133" s="166"/>
      <c r="HD133" s="166"/>
      <c r="HE133" s="166"/>
      <c r="HF133" s="166"/>
      <c r="HG133" s="166"/>
      <c r="HH133" s="166"/>
      <c r="HI133" s="166"/>
      <c r="HJ133" s="166"/>
      <c r="HK133" s="166"/>
      <c r="HL133" s="166"/>
      <c r="HM133" s="166"/>
      <c r="HN133" s="166"/>
      <c r="HO133" s="166"/>
      <c r="HP133" s="166"/>
      <c r="HQ133" s="166"/>
      <c r="HR133" s="166"/>
      <c r="HS133" s="166"/>
      <c r="HT133" s="166"/>
      <c r="HU133" s="166"/>
      <c r="HV133" s="166"/>
      <c r="HW133" s="166"/>
      <c r="HX133" s="166"/>
      <c r="HY133" s="166"/>
      <c r="HZ133" s="166"/>
      <c r="IA133" s="166"/>
      <c r="IB133" s="166"/>
      <c r="IC133" s="166"/>
      <c r="ID133" s="166"/>
      <c r="IE133" s="166"/>
      <c r="IF133" s="166"/>
      <c r="IG133" s="166"/>
      <c r="IH133" s="166"/>
      <c r="II133" s="166"/>
      <c r="IJ133" s="166"/>
      <c r="IK133" s="166"/>
      <c r="IL133" s="166"/>
      <c r="IM133" s="166"/>
      <c r="IN133" s="166"/>
      <c r="IO133" s="166"/>
      <c r="IP133" s="166"/>
      <c r="IQ133" s="166"/>
      <c r="IR133" s="166"/>
      <c r="IS133" s="166"/>
      <c r="IT133" s="166"/>
      <c r="IU133" s="166"/>
      <c r="IV133" s="166"/>
    </row>
    <row r="134" spans="1:256" s="220" customFormat="1" ht="30">
      <c r="A134" s="230"/>
      <c r="B134" s="230"/>
      <c r="C134" s="230"/>
      <c r="D134" s="230"/>
      <c r="E134" s="230"/>
      <c r="F134" s="230"/>
      <c r="G134" s="230"/>
      <c r="H134" s="230"/>
      <c r="I134" s="230"/>
      <c r="J134" s="232"/>
      <c r="K134" s="232"/>
      <c r="L134" s="230"/>
      <c r="M134" s="231"/>
      <c r="N134" s="233"/>
      <c r="O134" s="233"/>
      <c r="P134" s="234"/>
      <c r="Q134" s="234"/>
      <c r="R134" s="234"/>
      <c r="S134" s="234"/>
      <c r="T134" s="234"/>
      <c r="U134" s="234"/>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c r="EW134" s="166"/>
      <c r="EX134" s="166"/>
      <c r="EY134" s="166"/>
      <c r="EZ134" s="166"/>
      <c r="FA134" s="166"/>
      <c r="FB134" s="166"/>
      <c r="FC134" s="166"/>
      <c r="FD134" s="166"/>
      <c r="FE134" s="166"/>
      <c r="FF134" s="166"/>
      <c r="FG134" s="166"/>
      <c r="FH134" s="166"/>
      <c r="FI134" s="166"/>
      <c r="FJ134" s="166"/>
      <c r="FK134" s="166"/>
      <c r="FL134" s="166"/>
      <c r="FM134" s="166"/>
      <c r="FN134" s="166"/>
      <c r="FO134" s="166"/>
      <c r="FP134" s="166"/>
      <c r="FQ134" s="166"/>
      <c r="FR134" s="166"/>
      <c r="FS134" s="166"/>
      <c r="FT134" s="166"/>
      <c r="FU134" s="166"/>
      <c r="FV134" s="166"/>
      <c r="FW134" s="166"/>
      <c r="FX134" s="166"/>
      <c r="FY134" s="166"/>
      <c r="FZ134" s="166"/>
      <c r="GA134" s="166"/>
      <c r="GB134" s="166"/>
      <c r="GC134" s="166"/>
      <c r="GD134" s="166"/>
      <c r="GE134" s="166"/>
      <c r="GF134" s="166"/>
      <c r="GG134" s="166"/>
      <c r="GH134" s="166"/>
      <c r="GI134" s="166"/>
      <c r="GJ134" s="166"/>
      <c r="GK134" s="166"/>
      <c r="GL134" s="166"/>
      <c r="GM134" s="166"/>
      <c r="GN134" s="166"/>
      <c r="GO134" s="166"/>
      <c r="GP134" s="166"/>
      <c r="GQ134" s="166"/>
      <c r="GR134" s="166"/>
      <c r="GS134" s="166"/>
      <c r="GT134" s="166"/>
      <c r="GU134" s="166"/>
      <c r="GV134" s="166"/>
      <c r="GW134" s="166"/>
      <c r="GX134" s="166"/>
      <c r="GY134" s="166"/>
      <c r="GZ134" s="166"/>
      <c r="HA134" s="166"/>
      <c r="HB134" s="166"/>
      <c r="HC134" s="166"/>
      <c r="HD134" s="166"/>
      <c r="HE134" s="166"/>
      <c r="HF134" s="166"/>
      <c r="HG134" s="166"/>
      <c r="HH134" s="166"/>
      <c r="HI134" s="166"/>
      <c r="HJ134" s="166"/>
      <c r="HK134" s="166"/>
      <c r="HL134" s="166"/>
      <c r="HM134" s="166"/>
      <c r="HN134" s="166"/>
      <c r="HO134" s="166"/>
      <c r="HP134" s="166"/>
      <c r="HQ134" s="166"/>
      <c r="HR134" s="166"/>
      <c r="HS134" s="166"/>
      <c r="HT134" s="166"/>
      <c r="HU134" s="166"/>
      <c r="HV134" s="166"/>
      <c r="HW134" s="166"/>
      <c r="HX134" s="166"/>
      <c r="HY134" s="166"/>
      <c r="HZ134" s="166"/>
      <c r="IA134" s="166"/>
      <c r="IB134" s="166"/>
      <c r="IC134" s="166"/>
      <c r="ID134" s="166"/>
      <c r="IE134" s="166"/>
      <c r="IF134" s="166"/>
      <c r="IG134" s="166"/>
      <c r="IH134" s="166"/>
      <c r="II134" s="166"/>
      <c r="IJ134" s="166"/>
      <c r="IK134" s="166"/>
      <c r="IL134" s="166"/>
      <c r="IM134" s="166"/>
      <c r="IN134" s="166"/>
      <c r="IO134" s="166"/>
      <c r="IP134" s="166"/>
      <c r="IQ134" s="166"/>
      <c r="IR134" s="166"/>
      <c r="IS134" s="166"/>
      <c r="IT134" s="166"/>
      <c r="IU134" s="166"/>
      <c r="IV134" s="166"/>
    </row>
    <row r="135" spans="1:256" s="220" customFormat="1" ht="30">
      <c r="A135" s="230"/>
      <c r="B135" s="230"/>
      <c r="C135" s="230"/>
      <c r="D135" s="230"/>
      <c r="E135" s="230"/>
      <c r="F135" s="230"/>
      <c r="G135" s="230"/>
      <c r="H135" s="230"/>
      <c r="I135" s="230"/>
      <c r="J135" s="232"/>
      <c r="K135" s="232"/>
      <c r="L135" s="230"/>
      <c r="M135" s="231"/>
      <c r="N135" s="233"/>
      <c r="O135" s="233"/>
      <c r="P135" s="234"/>
      <c r="Q135" s="234"/>
      <c r="R135" s="234"/>
      <c r="S135" s="234"/>
      <c r="T135" s="234"/>
      <c r="U135" s="234"/>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c r="EW135" s="166"/>
      <c r="EX135" s="166"/>
      <c r="EY135" s="166"/>
      <c r="EZ135" s="166"/>
      <c r="FA135" s="166"/>
      <c r="FB135" s="166"/>
      <c r="FC135" s="166"/>
      <c r="FD135" s="166"/>
      <c r="FE135" s="166"/>
      <c r="FF135" s="166"/>
      <c r="FG135" s="166"/>
      <c r="FH135" s="166"/>
      <c r="FI135" s="166"/>
      <c r="FJ135" s="166"/>
      <c r="FK135" s="166"/>
      <c r="FL135" s="166"/>
      <c r="FM135" s="166"/>
      <c r="FN135" s="166"/>
      <c r="FO135" s="166"/>
      <c r="FP135" s="166"/>
      <c r="FQ135" s="166"/>
      <c r="FR135" s="166"/>
      <c r="FS135" s="166"/>
      <c r="FT135" s="166"/>
      <c r="FU135" s="166"/>
      <c r="FV135" s="166"/>
      <c r="FW135" s="166"/>
      <c r="FX135" s="166"/>
      <c r="FY135" s="166"/>
      <c r="FZ135" s="166"/>
      <c r="GA135" s="166"/>
      <c r="GB135" s="166"/>
      <c r="GC135" s="166"/>
      <c r="GD135" s="166"/>
      <c r="GE135" s="166"/>
      <c r="GF135" s="166"/>
      <c r="GG135" s="166"/>
      <c r="GH135" s="166"/>
      <c r="GI135" s="166"/>
      <c r="GJ135" s="166"/>
      <c r="GK135" s="166"/>
      <c r="GL135" s="166"/>
      <c r="GM135" s="166"/>
      <c r="GN135" s="166"/>
      <c r="GO135" s="166"/>
      <c r="GP135" s="166"/>
      <c r="GQ135" s="166"/>
      <c r="GR135" s="166"/>
      <c r="GS135" s="166"/>
      <c r="GT135" s="166"/>
      <c r="GU135" s="166"/>
      <c r="GV135" s="166"/>
      <c r="GW135" s="166"/>
      <c r="GX135" s="166"/>
      <c r="GY135" s="166"/>
      <c r="GZ135" s="166"/>
      <c r="HA135" s="166"/>
      <c r="HB135" s="166"/>
      <c r="HC135" s="166"/>
      <c r="HD135" s="166"/>
      <c r="HE135" s="166"/>
      <c r="HF135" s="166"/>
      <c r="HG135" s="166"/>
      <c r="HH135" s="166"/>
      <c r="HI135" s="166"/>
      <c r="HJ135" s="166"/>
      <c r="HK135" s="166"/>
      <c r="HL135" s="166"/>
      <c r="HM135" s="166"/>
      <c r="HN135" s="166"/>
      <c r="HO135" s="166"/>
      <c r="HP135" s="166"/>
      <c r="HQ135" s="166"/>
      <c r="HR135" s="166"/>
      <c r="HS135" s="166"/>
      <c r="HT135" s="166"/>
      <c r="HU135" s="166"/>
      <c r="HV135" s="166"/>
      <c r="HW135" s="166"/>
      <c r="HX135" s="166"/>
      <c r="HY135" s="166"/>
      <c r="HZ135" s="166"/>
      <c r="IA135" s="166"/>
      <c r="IB135" s="166"/>
      <c r="IC135" s="166"/>
      <c r="ID135" s="166"/>
      <c r="IE135" s="166"/>
      <c r="IF135" s="166"/>
      <c r="IG135" s="166"/>
      <c r="IH135" s="166"/>
      <c r="II135" s="166"/>
      <c r="IJ135" s="166"/>
      <c r="IK135" s="166"/>
      <c r="IL135" s="166"/>
      <c r="IM135" s="166"/>
      <c r="IN135" s="166"/>
      <c r="IO135" s="166"/>
      <c r="IP135" s="166"/>
      <c r="IQ135" s="166"/>
      <c r="IR135" s="166"/>
      <c r="IS135" s="166"/>
      <c r="IT135" s="166"/>
      <c r="IU135" s="166"/>
      <c r="IV135" s="166"/>
    </row>
    <row r="136" spans="1:256" s="220" customFormat="1" ht="30">
      <c r="A136" s="230"/>
      <c r="B136" s="230"/>
      <c r="C136" s="230"/>
      <c r="D136" s="230"/>
      <c r="E136" s="230"/>
      <c r="F136" s="230"/>
      <c r="G136" s="230"/>
      <c r="H136" s="230"/>
      <c r="I136" s="230"/>
      <c r="J136" s="232"/>
      <c r="K136" s="232"/>
      <c r="L136" s="230"/>
      <c r="M136" s="231"/>
      <c r="N136" s="233"/>
      <c r="O136" s="233"/>
      <c r="P136" s="234"/>
      <c r="Q136" s="234"/>
      <c r="R136" s="234"/>
      <c r="S136" s="234"/>
      <c r="T136" s="234"/>
      <c r="U136" s="234"/>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c r="EW136" s="166"/>
      <c r="EX136" s="166"/>
      <c r="EY136" s="166"/>
      <c r="EZ136" s="166"/>
      <c r="FA136" s="166"/>
      <c r="FB136" s="166"/>
      <c r="FC136" s="166"/>
      <c r="FD136" s="166"/>
      <c r="FE136" s="166"/>
      <c r="FF136" s="166"/>
      <c r="FG136" s="166"/>
      <c r="FH136" s="166"/>
      <c r="FI136" s="166"/>
      <c r="FJ136" s="166"/>
      <c r="FK136" s="166"/>
      <c r="FL136" s="166"/>
      <c r="FM136" s="166"/>
      <c r="FN136" s="166"/>
      <c r="FO136" s="166"/>
      <c r="FP136" s="166"/>
      <c r="FQ136" s="166"/>
      <c r="FR136" s="166"/>
      <c r="FS136" s="166"/>
      <c r="FT136" s="166"/>
      <c r="FU136" s="166"/>
      <c r="FV136" s="166"/>
      <c r="FW136" s="166"/>
      <c r="FX136" s="166"/>
      <c r="FY136" s="166"/>
      <c r="FZ136" s="166"/>
      <c r="GA136" s="166"/>
      <c r="GB136" s="166"/>
      <c r="GC136" s="166"/>
      <c r="GD136" s="166"/>
      <c r="GE136" s="166"/>
      <c r="GF136" s="166"/>
      <c r="GG136" s="166"/>
      <c r="GH136" s="166"/>
      <c r="GI136" s="166"/>
      <c r="GJ136" s="166"/>
      <c r="GK136" s="166"/>
      <c r="GL136" s="166"/>
      <c r="GM136" s="166"/>
      <c r="GN136" s="166"/>
      <c r="GO136" s="166"/>
      <c r="GP136" s="166"/>
      <c r="GQ136" s="166"/>
      <c r="GR136" s="166"/>
      <c r="GS136" s="166"/>
      <c r="GT136" s="166"/>
      <c r="GU136" s="166"/>
      <c r="GV136" s="166"/>
      <c r="GW136" s="166"/>
      <c r="GX136" s="166"/>
      <c r="GY136" s="166"/>
      <c r="GZ136" s="166"/>
      <c r="HA136" s="166"/>
      <c r="HB136" s="166"/>
      <c r="HC136" s="166"/>
      <c r="HD136" s="166"/>
      <c r="HE136" s="166"/>
      <c r="HF136" s="166"/>
      <c r="HG136" s="166"/>
      <c r="HH136" s="166"/>
      <c r="HI136" s="166"/>
      <c r="HJ136" s="166"/>
      <c r="HK136" s="166"/>
      <c r="HL136" s="166"/>
      <c r="HM136" s="166"/>
      <c r="HN136" s="166"/>
      <c r="HO136" s="166"/>
      <c r="HP136" s="166"/>
      <c r="HQ136" s="166"/>
      <c r="HR136" s="166"/>
      <c r="HS136" s="166"/>
      <c r="HT136" s="166"/>
      <c r="HU136" s="166"/>
      <c r="HV136" s="166"/>
      <c r="HW136" s="166"/>
      <c r="HX136" s="166"/>
      <c r="HY136" s="166"/>
      <c r="HZ136" s="166"/>
      <c r="IA136" s="166"/>
      <c r="IB136" s="166"/>
      <c r="IC136" s="166"/>
      <c r="ID136" s="166"/>
      <c r="IE136" s="166"/>
      <c r="IF136" s="166"/>
      <c r="IG136" s="166"/>
      <c r="IH136" s="166"/>
      <c r="II136" s="166"/>
      <c r="IJ136" s="166"/>
      <c r="IK136" s="166"/>
      <c r="IL136" s="166"/>
      <c r="IM136" s="166"/>
      <c r="IN136" s="166"/>
      <c r="IO136" s="166"/>
      <c r="IP136" s="166"/>
      <c r="IQ136" s="166"/>
      <c r="IR136" s="166"/>
      <c r="IS136" s="166"/>
      <c r="IT136" s="166"/>
      <c r="IU136" s="166"/>
      <c r="IV136" s="166"/>
    </row>
    <row r="137" spans="1:256" s="220" customFormat="1" ht="30">
      <c r="A137" s="230"/>
      <c r="B137" s="230"/>
      <c r="C137" s="230"/>
      <c r="D137" s="230"/>
      <c r="E137" s="230"/>
      <c r="F137" s="230"/>
      <c r="G137" s="230"/>
      <c r="H137" s="230"/>
      <c r="I137" s="230"/>
      <c r="J137" s="232"/>
      <c r="K137" s="232"/>
      <c r="L137" s="230"/>
      <c r="M137" s="231"/>
      <c r="N137" s="233"/>
      <c r="O137" s="233"/>
      <c r="P137" s="234"/>
      <c r="Q137" s="234"/>
      <c r="R137" s="234"/>
      <c r="S137" s="234"/>
      <c r="T137" s="234"/>
      <c r="U137" s="234"/>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c r="EW137" s="166"/>
      <c r="EX137" s="166"/>
      <c r="EY137" s="166"/>
      <c r="EZ137" s="166"/>
      <c r="FA137" s="166"/>
      <c r="FB137" s="166"/>
      <c r="FC137" s="166"/>
      <c r="FD137" s="166"/>
      <c r="FE137" s="166"/>
      <c r="FF137" s="166"/>
      <c r="FG137" s="166"/>
      <c r="FH137" s="166"/>
      <c r="FI137" s="166"/>
      <c r="FJ137" s="166"/>
      <c r="FK137" s="166"/>
      <c r="FL137" s="166"/>
      <c r="FM137" s="166"/>
      <c r="FN137" s="166"/>
      <c r="FO137" s="166"/>
      <c r="FP137" s="166"/>
      <c r="FQ137" s="166"/>
      <c r="FR137" s="166"/>
      <c r="FS137" s="166"/>
      <c r="FT137" s="166"/>
      <c r="FU137" s="166"/>
      <c r="FV137" s="166"/>
      <c r="FW137" s="166"/>
      <c r="FX137" s="166"/>
      <c r="FY137" s="166"/>
      <c r="FZ137" s="166"/>
      <c r="GA137" s="166"/>
      <c r="GB137" s="166"/>
      <c r="GC137" s="166"/>
      <c r="GD137" s="166"/>
      <c r="GE137" s="166"/>
      <c r="GF137" s="166"/>
      <c r="GG137" s="166"/>
      <c r="GH137" s="166"/>
      <c r="GI137" s="166"/>
      <c r="GJ137" s="166"/>
      <c r="GK137" s="166"/>
      <c r="GL137" s="166"/>
      <c r="GM137" s="166"/>
      <c r="GN137" s="166"/>
      <c r="GO137" s="166"/>
      <c r="GP137" s="166"/>
      <c r="GQ137" s="166"/>
      <c r="GR137" s="166"/>
      <c r="GS137" s="166"/>
      <c r="GT137" s="166"/>
      <c r="GU137" s="166"/>
      <c r="GV137" s="166"/>
      <c r="GW137" s="166"/>
      <c r="GX137" s="166"/>
      <c r="GY137" s="166"/>
      <c r="GZ137" s="166"/>
      <c r="HA137" s="166"/>
      <c r="HB137" s="166"/>
      <c r="HC137" s="166"/>
      <c r="HD137" s="166"/>
      <c r="HE137" s="166"/>
      <c r="HF137" s="166"/>
      <c r="HG137" s="166"/>
      <c r="HH137" s="166"/>
      <c r="HI137" s="166"/>
      <c r="HJ137" s="166"/>
      <c r="HK137" s="166"/>
      <c r="HL137" s="166"/>
      <c r="HM137" s="166"/>
      <c r="HN137" s="166"/>
      <c r="HO137" s="166"/>
      <c r="HP137" s="166"/>
      <c r="HQ137" s="166"/>
      <c r="HR137" s="166"/>
      <c r="HS137" s="166"/>
      <c r="HT137" s="166"/>
      <c r="HU137" s="166"/>
      <c r="HV137" s="166"/>
      <c r="HW137" s="166"/>
      <c r="HX137" s="166"/>
      <c r="HY137" s="166"/>
      <c r="HZ137" s="166"/>
      <c r="IA137" s="166"/>
      <c r="IB137" s="166"/>
      <c r="IC137" s="166"/>
      <c r="ID137" s="166"/>
      <c r="IE137" s="166"/>
      <c r="IF137" s="166"/>
      <c r="IG137" s="166"/>
      <c r="IH137" s="166"/>
      <c r="II137" s="166"/>
      <c r="IJ137" s="166"/>
      <c r="IK137" s="166"/>
      <c r="IL137" s="166"/>
      <c r="IM137" s="166"/>
      <c r="IN137" s="166"/>
      <c r="IO137" s="166"/>
      <c r="IP137" s="166"/>
      <c r="IQ137" s="166"/>
      <c r="IR137" s="166"/>
      <c r="IS137" s="166"/>
      <c r="IT137" s="166"/>
      <c r="IU137" s="166"/>
      <c r="IV137" s="166"/>
    </row>
    <row r="138" spans="1:256" s="220" customFormat="1" ht="30">
      <c r="A138" s="230"/>
      <c r="B138" s="230"/>
      <c r="C138" s="230"/>
      <c r="D138" s="230"/>
      <c r="E138" s="230"/>
      <c r="F138" s="230"/>
      <c r="G138" s="230"/>
      <c r="H138" s="230"/>
      <c r="I138" s="230"/>
      <c r="J138" s="232"/>
      <c r="K138" s="232"/>
      <c r="L138" s="230"/>
      <c r="M138" s="231"/>
      <c r="N138" s="233"/>
      <c r="O138" s="233"/>
      <c r="P138" s="234"/>
      <c r="Q138" s="234"/>
      <c r="R138" s="234"/>
      <c r="S138" s="234"/>
      <c r="T138" s="234"/>
      <c r="U138" s="234"/>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c r="EW138" s="166"/>
      <c r="EX138" s="166"/>
      <c r="EY138" s="166"/>
      <c r="EZ138" s="166"/>
      <c r="FA138" s="166"/>
      <c r="FB138" s="166"/>
      <c r="FC138" s="166"/>
      <c r="FD138" s="166"/>
      <c r="FE138" s="166"/>
      <c r="FF138" s="166"/>
      <c r="FG138" s="166"/>
      <c r="FH138" s="166"/>
      <c r="FI138" s="166"/>
      <c r="FJ138" s="166"/>
      <c r="FK138" s="166"/>
      <c r="FL138" s="166"/>
      <c r="FM138" s="166"/>
      <c r="FN138" s="166"/>
      <c r="FO138" s="166"/>
      <c r="FP138" s="166"/>
      <c r="FQ138" s="166"/>
      <c r="FR138" s="166"/>
      <c r="FS138" s="166"/>
      <c r="FT138" s="166"/>
      <c r="FU138" s="166"/>
      <c r="FV138" s="166"/>
      <c r="FW138" s="166"/>
      <c r="FX138" s="166"/>
      <c r="FY138" s="166"/>
      <c r="FZ138" s="166"/>
      <c r="GA138" s="166"/>
      <c r="GB138" s="166"/>
      <c r="GC138" s="166"/>
      <c r="GD138" s="166"/>
      <c r="GE138" s="166"/>
      <c r="GF138" s="166"/>
      <c r="GG138" s="166"/>
      <c r="GH138" s="166"/>
      <c r="GI138" s="166"/>
      <c r="GJ138" s="166"/>
      <c r="GK138" s="166"/>
      <c r="GL138" s="166"/>
      <c r="GM138" s="166"/>
      <c r="GN138" s="166"/>
      <c r="GO138" s="166"/>
      <c r="GP138" s="166"/>
      <c r="GQ138" s="166"/>
      <c r="GR138" s="166"/>
      <c r="GS138" s="166"/>
      <c r="GT138" s="166"/>
      <c r="GU138" s="166"/>
      <c r="GV138" s="166"/>
      <c r="GW138" s="166"/>
      <c r="GX138" s="166"/>
      <c r="GY138" s="166"/>
      <c r="GZ138" s="166"/>
      <c r="HA138" s="166"/>
      <c r="HB138" s="166"/>
      <c r="HC138" s="166"/>
      <c r="HD138" s="166"/>
      <c r="HE138" s="166"/>
      <c r="HF138" s="166"/>
      <c r="HG138" s="166"/>
      <c r="HH138" s="166"/>
      <c r="HI138" s="166"/>
      <c r="HJ138" s="166"/>
      <c r="HK138" s="166"/>
      <c r="HL138" s="166"/>
      <c r="HM138" s="166"/>
      <c r="HN138" s="166"/>
      <c r="HO138" s="166"/>
      <c r="HP138" s="166"/>
      <c r="HQ138" s="166"/>
      <c r="HR138" s="166"/>
      <c r="HS138" s="166"/>
      <c r="HT138" s="166"/>
      <c r="HU138" s="166"/>
      <c r="HV138" s="166"/>
      <c r="HW138" s="166"/>
      <c r="HX138" s="166"/>
      <c r="HY138" s="166"/>
      <c r="HZ138" s="166"/>
      <c r="IA138" s="166"/>
      <c r="IB138" s="166"/>
      <c r="IC138" s="166"/>
      <c r="ID138" s="166"/>
      <c r="IE138" s="166"/>
      <c r="IF138" s="166"/>
      <c r="IG138" s="166"/>
      <c r="IH138" s="166"/>
      <c r="II138" s="166"/>
      <c r="IJ138" s="166"/>
      <c r="IK138" s="166"/>
      <c r="IL138" s="166"/>
      <c r="IM138" s="166"/>
      <c r="IN138" s="166"/>
      <c r="IO138" s="166"/>
      <c r="IP138" s="166"/>
      <c r="IQ138" s="166"/>
      <c r="IR138" s="166"/>
      <c r="IS138" s="166"/>
      <c r="IT138" s="166"/>
      <c r="IU138" s="166"/>
      <c r="IV138" s="166"/>
    </row>
    <row r="139" spans="1:256" s="220" customFormat="1" ht="30">
      <c r="A139" s="230"/>
      <c r="B139" s="230"/>
      <c r="C139" s="230"/>
      <c r="D139" s="230"/>
      <c r="E139" s="230"/>
      <c r="F139" s="230"/>
      <c r="G139" s="230"/>
      <c r="H139" s="230"/>
      <c r="I139" s="230"/>
      <c r="J139" s="232"/>
      <c r="K139" s="232"/>
      <c r="L139" s="230"/>
      <c r="M139" s="231"/>
      <c r="N139" s="233"/>
      <c r="O139" s="233"/>
      <c r="P139" s="234"/>
      <c r="Q139" s="234"/>
      <c r="R139" s="234"/>
      <c r="S139" s="234"/>
      <c r="T139" s="234"/>
      <c r="U139" s="234"/>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c r="EW139" s="166"/>
      <c r="EX139" s="166"/>
      <c r="EY139" s="166"/>
      <c r="EZ139" s="166"/>
      <c r="FA139" s="166"/>
      <c r="FB139" s="166"/>
      <c r="FC139" s="166"/>
      <c r="FD139" s="166"/>
      <c r="FE139" s="166"/>
      <c r="FF139" s="166"/>
      <c r="FG139" s="166"/>
      <c r="FH139" s="166"/>
      <c r="FI139" s="166"/>
      <c r="FJ139" s="166"/>
      <c r="FK139" s="166"/>
      <c r="FL139" s="166"/>
      <c r="FM139" s="166"/>
      <c r="FN139" s="166"/>
      <c r="FO139" s="166"/>
      <c r="FP139" s="166"/>
      <c r="FQ139" s="166"/>
      <c r="FR139" s="166"/>
      <c r="FS139" s="166"/>
      <c r="FT139" s="166"/>
      <c r="FU139" s="166"/>
      <c r="FV139" s="166"/>
      <c r="FW139" s="166"/>
      <c r="FX139" s="166"/>
      <c r="FY139" s="166"/>
      <c r="FZ139" s="166"/>
      <c r="GA139" s="166"/>
      <c r="GB139" s="166"/>
      <c r="GC139" s="166"/>
      <c r="GD139" s="166"/>
      <c r="GE139" s="166"/>
      <c r="GF139" s="166"/>
      <c r="GG139" s="166"/>
      <c r="GH139" s="166"/>
      <c r="GI139" s="166"/>
      <c r="GJ139" s="166"/>
      <c r="GK139" s="166"/>
      <c r="GL139" s="166"/>
      <c r="GM139" s="166"/>
      <c r="GN139" s="166"/>
      <c r="GO139" s="166"/>
      <c r="GP139" s="166"/>
      <c r="GQ139" s="166"/>
      <c r="GR139" s="166"/>
      <c r="GS139" s="166"/>
      <c r="GT139" s="166"/>
      <c r="GU139" s="166"/>
      <c r="GV139" s="166"/>
      <c r="GW139" s="166"/>
      <c r="GX139" s="166"/>
      <c r="GY139" s="166"/>
      <c r="GZ139" s="166"/>
      <c r="HA139" s="166"/>
      <c r="HB139" s="166"/>
      <c r="HC139" s="166"/>
      <c r="HD139" s="166"/>
      <c r="HE139" s="166"/>
      <c r="HF139" s="166"/>
      <c r="HG139" s="166"/>
      <c r="HH139" s="166"/>
      <c r="HI139" s="166"/>
      <c r="HJ139" s="166"/>
      <c r="HK139" s="166"/>
      <c r="HL139" s="166"/>
      <c r="HM139" s="166"/>
      <c r="HN139" s="166"/>
      <c r="HO139" s="166"/>
      <c r="HP139" s="166"/>
      <c r="HQ139" s="166"/>
      <c r="HR139" s="166"/>
      <c r="HS139" s="166"/>
      <c r="HT139" s="166"/>
      <c r="HU139" s="166"/>
      <c r="HV139" s="166"/>
      <c r="HW139" s="166"/>
      <c r="HX139" s="166"/>
      <c r="HY139" s="166"/>
      <c r="HZ139" s="166"/>
      <c r="IA139" s="166"/>
      <c r="IB139" s="166"/>
      <c r="IC139" s="166"/>
      <c r="ID139" s="166"/>
      <c r="IE139" s="166"/>
      <c r="IF139" s="166"/>
      <c r="IG139" s="166"/>
      <c r="IH139" s="166"/>
      <c r="II139" s="166"/>
      <c r="IJ139" s="166"/>
      <c r="IK139" s="166"/>
      <c r="IL139" s="166"/>
      <c r="IM139" s="166"/>
      <c r="IN139" s="166"/>
      <c r="IO139" s="166"/>
      <c r="IP139" s="166"/>
      <c r="IQ139" s="166"/>
      <c r="IR139" s="166"/>
      <c r="IS139" s="166"/>
      <c r="IT139" s="166"/>
      <c r="IU139" s="166"/>
      <c r="IV139" s="166"/>
    </row>
    <row r="140" spans="1:256" s="220" customFormat="1" ht="30">
      <c r="A140" s="230"/>
      <c r="B140" s="230"/>
      <c r="C140" s="230"/>
      <c r="D140" s="230"/>
      <c r="E140" s="230"/>
      <c r="F140" s="230"/>
      <c r="G140" s="230"/>
      <c r="H140" s="230"/>
      <c r="I140" s="230"/>
      <c r="J140" s="232"/>
      <c r="K140" s="232"/>
      <c r="L140" s="230"/>
      <c r="M140" s="231"/>
      <c r="N140" s="233"/>
      <c r="O140" s="233"/>
      <c r="P140" s="234"/>
      <c r="Q140" s="234"/>
      <c r="R140" s="234"/>
      <c r="S140" s="234"/>
      <c r="T140" s="234"/>
      <c r="U140" s="234"/>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c r="DV140" s="166"/>
      <c r="DW140" s="166"/>
      <c r="DX140" s="166"/>
      <c r="DY140" s="166"/>
      <c r="DZ140" s="166"/>
      <c r="EA140" s="166"/>
      <c r="EB140" s="166"/>
      <c r="EC140" s="166"/>
      <c r="ED140" s="166"/>
      <c r="EE140" s="166"/>
      <c r="EF140" s="166"/>
      <c r="EG140" s="166"/>
      <c r="EH140" s="166"/>
      <c r="EI140" s="166"/>
      <c r="EJ140" s="166"/>
      <c r="EK140" s="166"/>
      <c r="EL140" s="166"/>
      <c r="EM140" s="166"/>
      <c r="EN140" s="166"/>
      <c r="EO140" s="166"/>
      <c r="EP140" s="166"/>
      <c r="EQ140" s="166"/>
      <c r="ER140" s="166"/>
      <c r="ES140" s="166"/>
      <c r="ET140" s="166"/>
      <c r="EU140" s="166"/>
      <c r="EV140" s="166"/>
      <c r="EW140" s="166"/>
      <c r="EX140" s="166"/>
      <c r="EY140" s="166"/>
      <c r="EZ140" s="166"/>
      <c r="FA140" s="166"/>
      <c r="FB140" s="166"/>
      <c r="FC140" s="166"/>
      <c r="FD140" s="166"/>
      <c r="FE140" s="166"/>
      <c r="FF140" s="166"/>
      <c r="FG140" s="166"/>
      <c r="FH140" s="166"/>
      <c r="FI140" s="166"/>
      <c r="FJ140" s="166"/>
      <c r="FK140" s="166"/>
      <c r="FL140" s="166"/>
      <c r="FM140" s="166"/>
      <c r="FN140" s="166"/>
      <c r="FO140" s="166"/>
      <c r="FP140" s="166"/>
      <c r="FQ140" s="166"/>
      <c r="FR140" s="166"/>
      <c r="FS140" s="166"/>
      <c r="FT140" s="166"/>
      <c r="FU140" s="166"/>
      <c r="FV140" s="166"/>
      <c r="FW140" s="166"/>
      <c r="FX140" s="166"/>
      <c r="FY140" s="166"/>
      <c r="FZ140" s="166"/>
      <c r="GA140" s="166"/>
      <c r="GB140" s="166"/>
      <c r="GC140" s="166"/>
      <c r="GD140" s="166"/>
      <c r="GE140" s="166"/>
      <c r="GF140" s="166"/>
      <c r="GG140" s="166"/>
      <c r="GH140" s="166"/>
      <c r="GI140" s="166"/>
      <c r="GJ140" s="166"/>
      <c r="GK140" s="166"/>
      <c r="GL140" s="166"/>
      <c r="GM140" s="166"/>
      <c r="GN140" s="166"/>
      <c r="GO140" s="166"/>
      <c r="GP140" s="166"/>
      <c r="GQ140" s="166"/>
      <c r="GR140" s="166"/>
      <c r="GS140" s="166"/>
      <c r="GT140" s="166"/>
      <c r="GU140" s="166"/>
      <c r="GV140" s="166"/>
      <c r="GW140" s="166"/>
      <c r="GX140" s="166"/>
      <c r="GY140" s="166"/>
      <c r="GZ140" s="166"/>
      <c r="HA140" s="166"/>
      <c r="HB140" s="166"/>
      <c r="HC140" s="166"/>
      <c r="HD140" s="166"/>
      <c r="HE140" s="166"/>
      <c r="HF140" s="166"/>
      <c r="HG140" s="166"/>
      <c r="HH140" s="166"/>
      <c r="HI140" s="166"/>
      <c r="HJ140" s="166"/>
      <c r="HK140" s="166"/>
      <c r="HL140" s="166"/>
      <c r="HM140" s="166"/>
      <c r="HN140" s="166"/>
      <c r="HO140" s="166"/>
      <c r="HP140" s="166"/>
      <c r="HQ140" s="166"/>
      <c r="HR140" s="166"/>
      <c r="HS140" s="166"/>
      <c r="HT140" s="166"/>
      <c r="HU140" s="166"/>
      <c r="HV140" s="166"/>
      <c r="HW140" s="166"/>
      <c r="HX140" s="166"/>
      <c r="HY140" s="166"/>
      <c r="HZ140" s="166"/>
      <c r="IA140" s="166"/>
      <c r="IB140" s="166"/>
      <c r="IC140" s="166"/>
      <c r="ID140" s="166"/>
      <c r="IE140" s="166"/>
      <c r="IF140" s="166"/>
      <c r="IG140" s="166"/>
      <c r="IH140" s="166"/>
      <c r="II140" s="166"/>
      <c r="IJ140" s="166"/>
      <c r="IK140" s="166"/>
      <c r="IL140" s="166"/>
      <c r="IM140" s="166"/>
      <c r="IN140" s="166"/>
      <c r="IO140" s="166"/>
      <c r="IP140" s="166"/>
      <c r="IQ140" s="166"/>
      <c r="IR140" s="166"/>
      <c r="IS140" s="166"/>
      <c r="IT140" s="166"/>
      <c r="IU140" s="166"/>
      <c r="IV140" s="166"/>
    </row>
    <row r="141" spans="1:256" s="220" customFormat="1" ht="30">
      <c r="A141" s="230"/>
      <c r="B141" s="230"/>
      <c r="C141" s="230"/>
      <c r="D141" s="230"/>
      <c r="E141" s="230"/>
      <c r="F141" s="230"/>
      <c r="G141" s="230"/>
      <c r="H141" s="230"/>
      <c r="I141" s="230"/>
      <c r="J141" s="232"/>
      <c r="K141" s="232"/>
      <c r="L141" s="230"/>
      <c r="M141" s="231"/>
      <c r="N141" s="233"/>
      <c r="O141" s="233"/>
      <c r="P141" s="234"/>
      <c r="Q141" s="234"/>
      <c r="R141" s="234"/>
      <c r="S141" s="234"/>
      <c r="T141" s="234"/>
      <c r="U141" s="234"/>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6"/>
      <c r="DF141" s="166"/>
      <c r="DG141" s="166"/>
      <c r="DH141" s="166"/>
      <c r="DI141" s="166"/>
      <c r="DJ141" s="166"/>
      <c r="DK141" s="166"/>
      <c r="DL141" s="166"/>
      <c r="DM141" s="166"/>
      <c r="DN141" s="166"/>
      <c r="DO141" s="166"/>
      <c r="DP141" s="166"/>
      <c r="DQ141" s="166"/>
      <c r="DR141" s="166"/>
      <c r="DS141" s="166"/>
      <c r="DT141" s="166"/>
      <c r="DU141" s="166"/>
      <c r="DV141" s="166"/>
      <c r="DW141" s="166"/>
      <c r="DX141" s="166"/>
      <c r="DY141" s="166"/>
      <c r="DZ141" s="166"/>
      <c r="EA141" s="166"/>
      <c r="EB141" s="166"/>
      <c r="EC141" s="166"/>
      <c r="ED141" s="166"/>
      <c r="EE141" s="166"/>
      <c r="EF141" s="166"/>
      <c r="EG141" s="166"/>
      <c r="EH141" s="166"/>
      <c r="EI141" s="166"/>
      <c r="EJ141" s="166"/>
      <c r="EK141" s="166"/>
      <c r="EL141" s="166"/>
      <c r="EM141" s="166"/>
      <c r="EN141" s="166"/>
      <c r="EO141" s="166"/>
      <c r="EP141" s="166"/>
      <c r="EQ141" s="166"/>
      <c r="ER141" s="166"/>
      <c r="ES141" s="166"/>
      <c r="ET141" s="166"/>
      <c r="EU141" s="166"/>
      <c r="EV141" s="166"/>
      <c r="EW141" s="166"/>
      <c r="EX141" s="166"/>
      <c r="EY141" s="166"/>
      <c r="EZ141" s="166"/>
      <c r="FA141" s="166"/>
      <c r="FB141" s="166"/>
      <c r="FC141" s="166"/>
      <c r="FD141" s="166"/>
      <c r="FE141" s="166"/>
      <c r="FF141" s="166"/>
      <c r="FG141" s="166"/>
      <c r="FH141" s="166"/>
      <c r="FI141" s="166"/>
      <c r="FJ141" s="166"/>
      <c r="FK141" s="166"/>
      <c r="FL141" s="166"/>
      <c r="FM141" s="166"/>
      <c r="FN141" s="166"/>
      <c r="FO141" s="166"/>
      <c r="FP141" s="166"/>
      <c r="FQ141" s="166"/>
      <c r="FR141" s="166"/>
      <c r="FS141" s="166"/>
      <c r="FT141" s="166"/>
      <c r="FU141" s="166"/>
      <c r="FV141" s="166"/>
      <c r="FW141" s="166"/>
      <c r="FX141" s="166"/>
      <c r="FY141" s="166"/>
      <c r="FZ141" s="166"/>
      <c r="GA141" s="166"/>
      <c r="GB141" s="166"/>
      <c r="GC141" s="166"/>
      <c r="GD141" s="166"/>
      <c r="GE141" s="166"/>
      <c r="GF141" s="166"/>
      <c r="GG141" s="166"/>
      <c r="GH141" s="166"/>
      <c r="GI141" s="166"/>
      <c r="GJ141" s="166"/>
      <c r="GK141" s="166"/>
      <c r="GL141" s="166"/>
      <c r="GM141" s="166"/>
      <c r="GN141" s="166"/>
      <c r="GO141" s="166"/>
      <c r="GP141" s="166"/>
      <c r="GQ141" s="166"/>
      <c r="GR141" s="166"/>
      <c r="GS141" s="166"/>
      <c r="GT141" s="166"/>
      <c r="GU141" s="166"/>
      <c r="GV141" s="166"/>
      <c r="GW141" s="166"/>
      <c r="GX141" s="166"/>
      <c r="GY141" s="166"/>
      <c r="GZ141" s="166"/>
      <c r="HA141" s="166"/>
      <c r="HB141" s="166"/>
      <c r="HC141" s="166"/>
      <c r="HD141" s="166"/>
      <c r="HE141" s="166"/>
      <c r="HF141" s="166"/>
      <c r="HG141" s="166"/>
      <c r="HH141" s="166"/>
      <c r="HI141" s="166"/>
      <c r="HJ141" s="166"/>
      <c r="HK141" s="166"/>
      <c r="HL141" s="166"/>
      <c r="HM141" s="166"/>
      <c r="HN141" s="166"/>
      <c r="HO141" s="166"/>
      <c r="HP141" s="166"/>
      <c r="HQ141" s="166"/>
      <c r="HR141" s="166"/>
      <c r="HS141" s="166"/>
      <c r="HT141" s="166"/>
      <c r="HU141" s="166"/>
      <c r="HV141" s="166"/>
      <c r="HW141" s="166"/>
      <c r="HX141" s="166"/>
      <c r="HY141" s="166"/>
      <c r="HZ141" s="166"/>
      <c r="IA141" s="166"/>
      <c r="IB141" s="166"/>
      <c r="IC141" s="166"/>
      <c r="ID141" s="166"/>
      <c r="IE141" s="166"/>
      <c r="IF141" s="166"/>
      <c r="IG141" s="166"/>
      <c r="IH141" s="166"/>
      <c r="II141" s="166"/>
      <c r="IJ141" s="166"/>
      <c r="IK141" s="166"/>
      <c r="IL141" s="166"/>
      <c r="IM141" s="166"/>
      <c r="IN141" s="166"/>
      <c r="IO141" s="166"/>
      <c r="IP141" s="166"/>
      <c r="IQ141" s="166"/>
      <c r="IR141" s="166"/>
      <c r="IS141" s="166"/>
      <c r="IT141" s="166"/>
      <c r="IU141" s="166"/>
      <c r="IV141" s="166"/>
    </row>
    <row r="142" spans="1:256" s="220" customFormat="1" ht="30">
      <c r="A142" s="230"/>
      <c r="B142" s="230"/>
      <c r="C142" s="230"/>
      <c r="D142" s="230"/>
      <c r="E142" s="230"/>
      <c r="F142" s="230"/>
      <c r="G142" s="230"/>
      <c r="H142" s="230"/>
      <c r="I142" s="230"/>
      <c r="J142" s="232"/>
      <c r="K142" s="232"/>
      <c r="L142" s="230"/>
      <c r="M142" s="231"/>
      <c r="N142" s="233"/>
      <c r="O142" s="233"/>
      <c r="P142" s="234"/>
      <c r="Q142" s="234"/>
      <c r="R142" s="234"/>
      <c r="S142" s="234"/>
      <c r="T142" s="234"/>
      <c r="U142" s="234"/>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166"/>
      <c r="EJ142" s="166"/>
      <c r="EK142" s="166"/>
      <c r="EL142" s="166"/>
      <c r="EM142" s="166"/>
      <c r="EN142" s="166"/>
      <c r="EO142" s="166"/>
      <c r="EP142" s="166"/>
      <c r="EQ142" s="166"/>
      <c r="ER142" s="166"/>
      <c r="ES142" s="166"/>
      <c r="ET142" s="166"/>
      <c r="EU142" s="166"/>
      <c r="EV142" s="166"/>
      <c r="EW142" s="166"/>
      <c r="EX142" s="166"/>
      <c r="EY142" s="166"/>
      <c r="EZ142" s="166"/>
      <c r="FA142" s="166"/>
      <c r="FB142" s="166"/>
      <c r="FC142" s="166"/>
      <c r="FD142" s="166"/>
      <c r="FE142" s="166"/>
      <c r="FF142" s="166"/>
      <c r="FG142" s="166"/>
      <c r="FH142" s="166"/>
      <c r="FI142" s="166"/>
      <c r="FJ142" s="166"/>
      <c r="FK142" s="166"/>
      <c r="FL142" s="166"/>
      <c r="FM142" s="166"/>
      <c r="FN142" s="166"/>
      <c r="FO142" s="166"/>
      <c r="FP142" s="166"/>
      <c r="FQ142" s="166"/>
      <c r="FR142" s="166"/>
      <c r="FS142" s="166"/>
      <c r="FT142" s="166"/>
      <c r="FU142" s="166"/>
      <c r="FV142" s="166"/>
      <c r="FW142" s="166"/>
      <c r="FX142" s="166"/>
      <c r="FY142" s="166"/>
      <c r="FZ142" s="166"/>
      <c r="GA142" s="166"/>
      <c r="GB142" s="166"/>
      <c r="GC142" s="166"/>
      <c r="GD142" s="166"/>
      <c r="GE142" s="166"/>
      <c r="GF142" s="166"/>
      <c r="GG142" s="166"/>
      <c r="GH142" s="166"/>
      <c r="GI142" s="166"/>
      <c r="GJ142" s="166"/>
      <c r="GK142" s="166"/>
      <c r="GL142" s="166"/>
      <c r="GM142" s="166"/>
      <c r="GN142" s="166"/>
      <c r="GO142" s="166"/>
      <c r="GP142" s="166"/>
      <c r="GQ142" s="166"/>
      <c r="GR142" s="166"/>
      <c r="GS142" s="166"/>
      <c r="GT142" s="166"/>
      <c r="GU142" s="166"/>
      <c r="GV142" s="166"/>
      <c r="GW142" s="166"/>
      <c r="GX142" s="166"/>
      <c r="GY142" s="166"/>
      <c r="GZ142" s="166"/>
      <c r="HA142" s="166"/>
      <c r="HB142" s="166"/>
      <c r="HC142" s="166"/>
      <c r="HD142" s="166"/>
      <c r="HE142" s="166"/>
      <c r="HF142" s="166"/>
      <c r="HG142" s="166"/>
      <c r="HH142" s="166"/>
      <c r="HI142" s="166"/>
      <c r="HJ142" s="166"/>
      <c r="HK142" s="166"/>
      <c r="HL142" s="166"/>
      <c r="HM142" s="166"/>
      <c r="HN142" s="166"/>
      <c r="HO142" s="166"/>
      <c r="HP142" s="166"/>
      <c r="HQ142" s="166"/>
      <c r="HR142" s="166"/>
      <c r="HS142" s="166"/>
      <c r="HT142" s="166"/>
      <c r="HU142" s="166"/>
      <c r="HV142" s="166"/>
      <c r="HW142" s="166"/>
      <c r="HX142" s="166"/>
      <c r="HY142" s="166"/>
      <c r="HZ142" s="166"/>
      <c r="IA142" s="166"/>
      <c r="IB142" s="166"/>
      <c r="IC142" s="166"/>
      <c r="ID142" s="166"/>
      <c r="IE142" s="166"/>
      <c r="IF142" s="166"/>
      <c r="IG142" s="166"/>
      <c r="IH142" s="166"/>
      <c r="II142" s="166"/>
      <c r="IJ142" s="166"/>
      <c r="IK142" s="166"/>
      <c r="IL142" s="166"/>
      <c r="IM142" s="166"/>
      <c r="IN142" s="166"/>
      <c r="IO142" s="166"/>
      <c r="IP142" s="166"/>
      <c r="IQ142" s="166"/>
      <c r="IR142" s="166"/>
      <c r="IS142" s="166"/>
      <c r="IT142" s="166"/>
      <c r="IU142" s="166"/>
      <c r="IV142" s="166"/>
    </row>
    <row r="143" spans="1:256" s="220" customFormat="1" ht="30">
      <c r="A143" s="230"/>
      <c r="B143" s="230"/>
      <c r="C143" s="230"/>
      <c r="D143" s="230"/>
      <c r="E143" s="230"/>
      <c r="F143" s="230"/>
      <c r="G143" s="230"/>
      <c r="H143" s="230"/>
      <c r="I143" s="230"/>
      <c r="J143" s="232"/>
      <c r="K143" s="232"/>
      <c r="L143" s="230"/>
      <c r="M143" s="231"/>
      <c r="N143" s="233"/>
      <c r="O143" s="233"/>
      <c r="P143" s="234"/>
      <c r="Q143" s="234"/>
      <c r="R143" s="234"/>
      <c r="S143" s="234"/>
      <c r="T143" s="234"/>
      <c r="U143" s="234"/>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c r="DV143" s="166"/>
      <c r="DW143" s="166"/>
      <c r="DX143" s="166"/>
      <c r="DY143" s="166"/>
      <c r="DZ143" s="166"/>
      <c r="EA143" s="166"/>
      <c r="EB143" s="166"/>
      <c r="EC143" s="166"/>
      <c r="ED143" s="166"/>
      <c r="EE143" s="166"/>
      <c r="EF143" s="166"/>
      <c r="EG143" s="166"/>
      <c r="EH143" s="166"/>
      <c r="EI143" s="166"/>
      <c r="EJ143" s="166"/>
      <c r="EK143" s="166"/>
      <c r="EL143" s="166"/>
      <c r="EM143" s="166"/>
      <c r="EN143" s="166"/>
      <c r="EO143" s="166"/>
      <c r="EP143" s="166"/>
      <c r="EQ143" s="166"/>
      <c r="ER143" s="166"/>
      <c r="ES143" s="166"/>
      <c r="ET143" s="166"/>
      <c r="EU143" s="166"/>
      <c r="EV143" s="166"/>
      <c r="EW143" s="166"/>
      <c r="EX143" s="166"/>
      <c r="EY143" s="166"/>
      <c r="EZ143" s="166"/>
      <c r="FA143" s="166"/>
      <c r="FB143" s="166"/>
      <c r="FC143" s="166"/>
      <c r="FD143" s="166"/>
      <c r="FE143" s="166"/>
      <c r="FF143" s="166"/>
      <c r="FG143" s="166"/>
      <c r="FH143" s="166"/>
      <c r="FI143" s="166"/>
      <c r="FJ143" s="166"/>
      <c r="FK143" s="166"/>
      <c r="FL143" s="166"/>
      <c r="FM143" s="166"/>
      <c r="FN143" s="166"/>
      <c r="FO143" s="166"/>
      <c r="FP143" s="166"/>
      <c r="FQ143" s="166"/>
      <c r="FR143" s="166"/>
      <c r="FS143" s="166"/>
      <c r="FT143" s="166"/>
      <c r="FU143" s="166"/>
      <c r="FV143" s="166"/>
      <c r="FW143" s="166"/>
      <c r="FX143" s="166"/>
      <c r="FY143" s="166"/>
      <c r="FZ143" s="166"/>
      <c r="GA143" s="166"/>
      <c r="GB143" s="166"/>
      <c r="GC143" s="166"/>
      <c r="GD143" s="166"/>
      <c r="GE143" s="166"/>
      <c r="GF143" s="166"/>
      <c r="GG143" s="166"/>
      <c r="GH143" s="166"/>
      <c r="GI143" s="166"/>
      <c r="GJ143" s="166"/>
      <c r="GK143" s="166"/>
      <c r="GL143" s="166"/>
      <c r="GM143" s="166"/>
      <c r="GN143" s="166"/>
      <c r="GO143" s="166"/>
      <c r="GP143" s="166"/>
      <c r="GQ143" s="166"/>
      <c r="GR143" s="166"/>
      <c r="GS143" s="166"/>
      <c r="GT143" s="166"/>
      <c r="GU143" s="166"/>
      <c r="GV143" s="166"/>
      <c r="GW143" s="166"/>
      <c r="GX143" s="166"/>
      <c r="GY143" s="166"/>
      <c r="GZ143" s="166"/>
      <c r="HA143" s="166"/>
      <c r="HB143" s="166"/>
      <c r="HC143" s="166"/>
      <c r="HD143" s="166"/>
      <c r="HE143" s="166"/>
      <c r="HF143" s="166"/>
      <c r="HG143" s="166"/>
      <c r="HH143" s="166"/>
      <c r="HI143" s="166"/>
      <c r="HJ143" s="166"/>
      <c r="HK143" s="166"/>
      <c r="HL143" s="166"/>
      <c r="HM143" s="166"/>
      <c r="HN143" s="166"/>
      <c r="HO143" s="166"/>
      <c r="HP143" s="166"/>
      <c r="HQ143" s="166"/>
      <c r="HR143" s="166"/>
      <c r="HS143" s="166"/>
      <c r="HT143" s="166"/>
      <c r="HU143" s="166"/>
      <c r="HV143" s="166"/>
      <c r="HW143" s="166"/>
      <c r="HX143" s="166"/>
      <c r="HY143" s="166"/>
      <c r="HZ143" s="166"/>
      <c r="IA143" s="166"/>
      <c r="IB143" s="166"/>
      <c r="IC143" s="166"/>
      <c r="ID143" s="166"/>
      <c r="IE143" s="166"/>
      <c r="IF143" s="166"/>
      <c r="IG143" s="166"/>
      <c r="IH143" s="166"/>
      <c r="II143" s="166"/>
      <c r="IJ143" s="166"/>
      <c r="IK143" s="166"/>
      <c r="IL143" s="166"/>
      <c r="IM143" s="166"/>
      <c r="IN143" s="166"/>
      <c r="IO143" s="166"/>
      <c r="IP143" s="166"/>
      <c r="IQ143" s="166"/>
      <c r="IR143" s="166"/>
      <c r="IS143" s="166"/>
      <c r="IT143" s="166"/>
      <c r="IU143" s="166"/>
      <c r="IV143" s="166"/>
    </row>
    <row r="144" spans="1:256" s="220" customFormat="1" ht="30">
      <c r="A144" s="230"/>
      <c r="B144" s="230"/>
      <c r="C144" s="230"/>
      <c r="D144" s="230"/>
      <c r="E144" s="230"/>
      <c r="F144" s="230"/>
      <c r="G144" s="230"/>
      <c r="H144" s="230"/>
      <c r="I144" s="230"/>
      <c r="J144" s="232"/>
      <c r="K144" s="232"/>
      <c r="L144" s="230"/>
      <c r="M144" s="231"/>
      <c r="N144" s="233"/>
      <c r="O144" s="233"/>
      <c r="P144" s="234"/>
      <c r="Q144" s="234"/>
      <c r="R144" s="234"/>
      <c r="S144" s="234"/>
      <c r="T144" s="234"/>
      <c r="U144" s="234"/>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c r="DV144" s="166"/>
      <c r="DW144" s="166"/>
      <c r="DX144" s="166"/>
      <c r="DY144" s="166"/>
      <c r="DZ144" s="166"/>
      <c r="EA144" s="166"/>
      <c r="EB144" s="166"/>
      <c r="EC144" s="166"/>
      <c r="ED144" s="166"/>
      <c r="EE144" s="166"/>
      <c r="EF144" s="166"/>
      <c r="EG144" s="166"/>
      <c r="EH144" s="166"/>
      <c r="EI144" s="166"/>
      <c r="EJ144" s="166"/>
      <c r="EK144" s="166"/>
      <c r="EL144" s="166"/>
      <c r="EM144" s="166"/>
      <c r="EN144" s="166"/>
      <c r="EO144" s="166"/>
      <c r="EP144" s="166"/>
      <c r="EQ144" s="166"/>
      <c r="ER144" s="166"/>
      <c r="ES144" s="166"/>
      <c r="ET144" s="166"/>
      <c r="EU144" s="166"/>
      <c r="EV144" s="166"/>
      <c r="EW144" s="166"/>
      <c r="EX144" s="166"/>
      <c r="EY144" s="166"/>
      <c r="EZ144" s="166"/>
      <c r="FA144" s="166"/>
      <c r="FB144" s="166"/>
      <c r="FC144" s="166"/>
      <c r="FD144" s="166"/>
      <c r="FE144" s="166"/>
      <c r="FF144" s="166"/>
      <c r="FG144" s="166"/>
      <c r="FH144" s="166"/>
      <c r="FI144" s="166"/>
      <c r="FJ144" s="166"/>
      <c r="FK144" s="166"/>
      <c r="FL144" s="166"/>
      <c r="FM144" s="166"/>
      <c r="FN144" s="166"/>
      <c r="FO144" s="166"/>
      <c r="FP144" s="166"/>
      <c r="FQ144" s="166"/>
      <c r="FR144" s="166"/>
      <c r="FS144" s="166"/>
      <c r="FT144" s="166"/>
      <c r="FU144" s="166"/>
      <c r="FV144" s="166"/>
      <c r="FW144" s="166"/>
      <c r="FX144" s="166"/>
      <c r="FY144" s="166"/>
      <c r="FZ144" s="166"/>
      <c r="GA144" s="166"/>
      <c r="GB144" s="166"/>
      <c r="GC144" s="166"/>
      <c r="GD144" s="166"/>
      <c r="GE144" s="166"/>
      <c r="GF144" s="166"/>
      <c r="GG144" s="166"/>
      <c r="GH144" s="166"/>
      <c r="GI144" s="166"/>
      <c r="GJ144" s="166"/>
      <c r="GK144" s="166"/>
      <c r="GL144" s="166"/>
      <c r="GM144" s="166"/>
      <c r="GN144" s="166"/>
      <c r="GO144" s="166"/>
      <c r="GP144" s="166"/>
      <c r="GQ144" s="166"/>
      <c r="GR144" s="166"/>
      <c r="GS144" s="166"/>
      <c r="GT144" s="166"/>
      <c r="GU144" s="166"/>
      <c r="GV144" s="166"/>
      <c r="GW144" s="166"/>
      <c r="GX144" s="166"/>
      <c r="GY144" s="166"/>
      <c r="GZ144" s="166"/>
      <c r="HA144" s="166"/>
      <c r="HB144" s="166"/>
      <c r="HC144" s="166"/>
      <c r="HD144" s="166"/>
      <c r="HE144" s="166"/>
      <c r="HF144" s="166"/>
      <c r="HG144" s="166"/>
      <c r="HH144" s="166"/>
      <c r="HI144" s="166"/>
      <c r="HJ144" s="166"/>
      <c r="HK144" s="166"/>
      <c r="HL144" s="166"/>
      <c r="HM144" s="166"/>
      <c r="HN144" s="166"/>
      <c r="HO144" s="166"/>
      <c r="HP144" s="166"/>
      <c r="HQ144" s="166"/>
      <c r="HR144" s="166"/>
      <c r="HS144" s="166"/>
      <c r="HT144" s="166"/>
      <c r="HU144" s="166"/>
      <c r="HV144" s="166"/>
      <c r="HW144" s="166"/>
      <c r="HX144" s="166"/>
      <c r="HY144" s="166"/>
      <c r="HZ144" s="166"/>
      <c r="IA144" s="166"/>
      <c r="IB144" s="166"/>
      <c r="IC144" s="166"/>
      <c r="ID144" s="166"/>
      <c r="IE144" s="166"/>
      <c r="IF144" s="166"/>
      <c r="IG144" s="166"/>
      <c r="IH144" s="166"/>
      <c r="II144" s="166"/>
      <c r="IJ144" s="166"/>
      <c r="IK144" s="166"/>
      <c r="IL144" s="166"/>
      <c r="IM144" s="166"/>
      <c r="IN144" s="166"/>
      <c r="IO144" s="166"/>
      <c r="IP144" s="166"/>
      <c r="IQ144" s="166"/>
      <c r="IR144" s="166"/>
      <c r="IS144" s="166"/>
      <c r="IT144" s="166"/>
      <c r="IU144" s="166"/>
      <c r="IV144" s="166"/>
    </row>
    <row r="145" spans="1:256" s="220" customFormat="1" ht="30">
      <c r="A145" s="230"/>
      <c r="B145" s="230"/>
      <c r="C145" s="230"/>
      <c r="D145" s="230"/>
      <c r="E145" s="230"/>
      <c r="F145" s="230"/>
      <c r="G145" s="230"/>
      <c r="H145" s="230"/>
      <c r="I145" s="230"/>
      <c r="J145" s="232"/>
      <c r="K145" s="232"/>
      <c r="L145" s="230"/>
      <c r="M145" s="231"/>
      <c r="N145" s="233"/>
      <c r="O145" s="233"/>
      <c r="P145" s="234"/>
      <c r="Q145" s="234"/>
      <c r="R145" s="234"/>
      <c r="S145" s="234"/>
      <c r="T145" s="234"/>
      <c r="U145" s="234"/>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c r="EW145" s="166"/>
      <c r="EX145" s="166"/>
      <c r="EY145" s="166"/>
      <c r="EZ145" s="166"/>
      <c r="FA145" s="166"/>
      <c r="FB145" s="166"/>
      <c r="FC145" s="166"/>
      <c r="FD145" s="166"/>
      <c r="FE145" s="166"/>
      <c r="FF145" s="166"/>
      <c r="FG145" s="166"/>
      <c r="FH145" s="166"/>
      <c r="FI145" s="166"/>
      <c r="FJ145" s="166"/>
      <c r="FK145" s="166"/>
      <c r="FL145" s="166"/>
      <c r="FM145" s="166"/>
      <c r="FN145" s="166"/>
      <c r="FO145" s="166"/>
      <c r="FP145" s="166"/>
      <c r="FQ145" s="166"/>
      <c r="FR145" s="166"/>
      <c r="FS145" s="166"/>
      <c r="FT145" s="166"/>
      <c r="FU145" s="166"/>
      <c r="FV145" s="166"/>
      <c r="FW145" s="166"/>
      <c r="FX145" s="166"/>
      <c r="FY145" s="166"/>
      <c r="FZ145" s="166"/>
      <c r="GA145" s="166"/>
      <c r="GB145" s="166"/>
      <c r="GC145" s="166"/>
      <c r="GD145" s="166"/>
      <c r="GE145" s="166"/>
      <c r="GF145" s="166"/>
      <c r="GG145" s="166"/>
      <c r="GH145" s="166"/>
      <c r="GI145" s="166"/>
      <c r="GJ145" s="166"/>
      <c r="GK145" s="166"/>
      <c r="GL145" s="166"/>
      <c r="GM145" s="166"/>
      <c r="GN145" s="166"/>
      <c r="GO145" s="166"/>
      <c r="GP145" s="166"/>
      <c r="GQ145" s="166"/>
      <c r="GR145" s="166"/>
      <c r="GS145" s="166"/>
      <c r="GT145" s="166"/>
      <c r="GU145" s="166"/>
      <c r="GV145" s="166"/>
      <c r="GW145" s="166"/>
      <c r="GX145" s="166"/>
      <c r="GY145" s="166"/>
      <c r="GZ145" s="166"/>
      <c r="HA145" s="166"/>
      <c r="HB145" s="166"/>
      <c r="HC145" s="166"/>
      <c r="HD145" s="166"/>
      <c r="HE145" s="166"/>
      <c r="HF145" s="166"/>
      <c r="HG145" s="166"/>
      <c r="HH145" s="166"/>
      <c r="HI145" s="166"/>
      <c r="HJ145" s="166"/>
      <c r="HK145" s="166"/>
      <c r="HL145" s="166"/>
      <c r="HM145" s="166"/>
      <c r="HN145" s="166"/>
      <c r="HO145" s="166"/>
      <c r="HP145" s="166"/>
      <c r="HQ145" s="166"/>
      <c r="HR145" s="166"/>
      <c r="HS145" s="166"/>
      <c r="HT145" s="166"/>
      <c r="HU145" s="166"/>
      <c r="HV145" s="166"/>
      <c r="HW145" s="166"/>
      <c r="HX145" s="166"/>
      <c r="HY145" s="166"/>
      <c r="HZ145" s="166"/>
      <c r="IA145" s="166"/>
      <c r="IB145" s="166"/>
      <c r="IC145" s="166"/>
      <c r="ID145" s="166"/>
      <c r="IE145" s="166"/>
      <c r="IF145" s="166"/>
      <c r="IG145" s="166"/>
      <c r="IH145" s="166"/>
      <c r="II145" s="166"/>
      <c r="IJ145" s="166"/>
      <c r="IK145" s="166"/>
      <c r="IL145" s="166"/>
      <c r="IM145" s="166"/>
      <c r="IN145" s="166"/>
      <c r="IO145" s="166"/>
      <c r="IP145" s="166"/>
      <c r="IQ145" s="166"/>
      <c r="IR145" s="166"/>
      <c r="IS145" s="166"/>
      <c r="IT145" s="166"/>
      <c r="IU145" s="166"/>
      <c r="IV145" s="166"/>
    </row>
    <row r="146" spans="1:256" s="220" customFormat="1" ht="30">
      <c r="A146" s="230"/>
      <c r="B146" s="230"/>
      <c r="C146" s="230"/>
      <c r="D146" s="230"/>
      <c r="E146" s="230"/>
      <c r="F146" s="230"/>
      <c r="G146" s="230"/>
      <c r="H146" s="230"/>
      <c r="I146" s="230"/>
      <c r="J146" s="232"/>
      <c r="K146" s="232"/>
      <c r="L146" s="230"/>
      <c r="M146" s="231"/>
      <c r="N146" s="233"/>
      <c r="O146" s="233"/>
      <c r="P146" s="234"/>
      <c r="Q146" s="234"/>
      <c r="R146" s="234"/>
      <c r="S146" s="234"/>
      <c r="T146" s="234"/>
      <c r="U146" s="234"/>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c r="EW146" s="166"/>
      <c r="EX146" s="166"/>
      <c r="EY146" s="166"/>
      <c r="EZ146" s="166"/>
      <c r="FA146" s="166"/>
      <c r="FB146" s="166"/>
      <c r="FC146" s="166"/>
      <c r="FD146" s="166"/>
      <c r="FE146" s="166"/>
      <c r="FF146" s="166"/>
      <c r="FG146" s="166"/>
      <c r="FH146" s="166"/>
      <c r="FI146" s="166"/>
      <c r="FJ146" s="166"/>
      <c r="FK146" s="166"/>
      <c r="FL146" s="166"/>
      <c r="FM146" s="166"/>
      <c r="FN146" s="166"/>
      <c r="FO146" s="166"/>
      <c r="FP146" s="166"/>
      <c r="FQ146" s="166"/>
      <c r="FR146" s="166"/>
      <c r="FS146" s="166"/>
      <c r="FT146" s="166"/>
      <c r="FU146" s="166"/>
      <c r="FV146" s="166"/>
      <c r="FW146" s="166"/>
      <c r="FX146" s="166"/>
      <c r="FY146" s="166"/>
      <c r="FZ146" s="166"/>
      <c r="GA146" s="166"/>
      <c r="GB146" s="166"/>
      <c r="GC146" s="166"/>
      <c r="GD146" s="166"/>
      <c r="GE146" s="166"/>
      <c r="GF146" s="166"/>
      <c r="GG146" s="166"/>
      <c r="GH146" s="166"/>
      <c r="GI146" s="166"/>
      <c r="GJ146" s="166"/>
      <c r="GK146" s="166"/>
      <c r="GL146" s="166"/>
      <c r="GM146" s="166"/>
      <c r="GN146" s="166"/>
      <c r="GO146" s="166"/>
      <c r="GP146" s="166"/>
      <c r="GQ146" s="166"/>
      <c r="GR146" s="166"/>
      <c r="GS146" s="166"/>
      <c r="GT146" s="166"/>
      <c r="GU146" s="166"/>
      <c r="GV146" s="166"/>
      <c r="GW146" s="166"/>
      <c r="GX146" s="166"/>
      <c r="GY146" s="166"/>
      <c r="GZ146" s="166"/>
      <c r="HA146" s="166"/>
      <c r="HB146" s="166"/>
      <c r="HC146" s="166"/>
      <c r="HD146" s="166"/>
      <c r="HE146" s="166"/>
      <c r="HF146" s="166"/>
      <c r="HG146" s="166"/>
      <c r="HH146" s="166"/>
      <c r="HI146" s="166"/>
      <c r="HJ146" s="166"/>
      <c r="HK146" s="166"/>
      <c r="HL146" s="166"/>
      <c r="HM146" s="166"/>
      <c r="HN146" s="166"/>
      <c r="HO146" s="166"/>
      <c r="HP146" s="166"/>
      <c r="HQ146" s="166"/>
      <c r="HR146" s="166"/>
      <c r="HS146" s="166"/>
      <c r="HT146" s="166"/>
      <c r="HU146" s="166"/>
      <c r="HV146" s="166"/>
      <c r="HW146" s="166"/>
      <c r="HX146" s="166"/>
      <c r="HY146" s="166"/>
      <c r="HZ146" s="166"/>
      <c r="IA146" s="166"/>
      <c r="IB146" s="166"/>
      <c r="IC146" s="166"/>
      <c r="ID146" s="166"/>
      <c r="IE146" s="166"/>
      <c r="IF146" s="166"/>
      <c r="IG146" s="166"/>
      <c r="IH146" s="166"/>
      <c r="II146" s="166"/>
      <c r="IJ146" s="166"/>
      <c r="IK146" s="166"/>
      <c r="IL146" s="166"/>
      <c r="IM146" s="166"/>
      <c r="IN146" s="166"/>
      <c r="IO146" s="166"/>
      <c r="IP146" s="166"/>
      <c r="IQ146" s="166"/>
      <c r="IR146" s="166"/>
      <c r="IS146" s="166"/>
      <c r="IT146" s="166"/>
      <c r="IU146" s="166"/>
      <c r="IV146" s="166"/>
    </row>
    <row r="147" spans="1:256" s="220" customFormat="1" ht="30">
      <c r="A147" s="230"/>
      <c r="B147" s="230"/>
      <c r="C147" s="230"/>
      <c r="D147" s="230"/>
      <c r="E147" s="230"/>
      <c r="F147" s="230"/>
      <c r="G147" s="230"/>
      <c r="H147" s="230"/>
      <c r="I147" s="230"/>
      <c r="J147" s="232"/>
      <c r="K147" s="232"/>
      <c r="L147" s="230"/>
      <c r="M147" s="231"/>
      <c r="N147" s="233"/>
      <c r="O147" s="233"/>
      <c r="P147" s="234"/>
      <c r="Q147" s="234"/>
      <c r="R147" s="234"/>
      <c r="S147" s="234"/>
      <c r="T147" s="234"/>
      <c r="U147" s="234"/>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c r="EW147" s="166"/>
      <c r="EX147" s="166"/>
      <c r="EY147" s="166"/>
      <c r="EZ147" s="166"/>
      <c r="FA147" s="166"/>
      <c r="FB147" s="166"/>
      <c r="FC147" s="166"/>
      <c r="FD147" s="166"/>
      <c r="FE147" s="166"/>
      <c r="FF147" s="166"/>
      <c r="FG147" s="166"/>
      <c r="FH147" s="166"/>
      <c r="FI147" s="166"/>
      <c r="FJ147" s="166"/>
      <c r="FK147" s="166"/>
      <c r="FL147" s="166"/>
      <c r="FM147" s="166"/>
      <c r="FN147" s="166"/>
      <c r="FO147" s="166"/>
      <c r="FP147" s="166"/>
      <c r="FQ147" s="166"/>
      <c r="FR147" s="166"/>
      <c r="FS147" s="166"/>
      <c r="FT147" s="166"/>
      <c r="FU147" s="166"/>
      <c r="FV147" s="166"/>
      <c r="FW147" s="166"/>
      <c r="FX147" s="166"/>
      <c r="FY147" s="166"/>
      <c r="FZ147" s="166"/>
      <c r="GA147" s="166"/>
      <c r="GB147" s="166"/>
      <c r="GC147" s="166"/>
      <c r="GD147" s="166"/>
      <c r="GE147" s="166"/>
      <c r="GF147" s="166"/>
      <c r="GG147" s="166"/>
      <c r="GH147" s="166"/>
      <c r="GI147" s="166"/>
      <c r="GJ147" s="166"/>
      <c r="GK147" s="166"/>
      <c r="GL147" s="166"/>
      <c r="GM147" s="166"/>
      <c r="GN147" s="166"/>
      <c r="GO147" s="166"/>
      <c r="GP147" s="166"/>
      <c r="GQ147" s="166"/>
      <c r="GR147" s="166"/>
      <c r="GS147" s="166"/>
      <c r="GT147" s="166"/>
      <c r="GU147" s="166"/>
      <c r="GV147" s="166"/>
      <c r="GW147" s="166"/>
      <c r="GX147" s="166"/>
      <c r="GY147" s="166"/>
      <c r="GZ147" s="166"/>
      <c r="HA147" s="166"/>
      <c r="HB147" s="166"/>
      <c r="HC147" s="166"/>
      <c r="HD147" s="166"/>
      <c r="HE147" s="166"/>
      <c r="HF147" s="166"/>
      <c r="HG147" s="166"/>
      <c r="HH147" s="166"/>
      <c r="HI147" s="166"/>
      <c r="HJ147" s="166"/>
      <c r="HK147" s="166"/>
      <c r="HL147" s="166"/>
      <c r="HM147" s="166"/>
      <c r="HN147" s="166"/>
      <c r="HO147" s="166"/>
      <c r="HP147" s="166"/>
      <c r="HQ147" s="166"/>
      <c r="HR147" s="166"/>
      <c r="HS147" s="166"/>
      <c r="HT147" s="166"/>
      <c r="HU147" s="166"/>
      <c r="HV147" s="166"/>
      <c r="HW147" s="166"/>
      <c r="HX147" s="166"/>
      <c r="HY147" s="166"/>
      <c r="HZ147" s="166"/>
      <c r="IA147" s="166"/>
      <c r="IB147" s="166"/>
      <c r="IC147" s="166"/>
      <c r="ID147" s="166"/>
      <c r="IE147" s="166"/>
      <c r="IF147" s="166"/>
      <c r="IG147" s="166"/>
      <c r="IH147" s="166"/>
      <c r="II147" s="166"/>
      <c r="IJ147" s="166"/>
      <c r="IK147" s="166"/>
      <c r="IL147" s="166"/>
      <c r="IM147" s="166"/>
      <c r="IN147" s="166"/>
      <c r="IO147" s="166"/>
      <c r="IP147" s="166"/>
      <c r="IQ147" s="166"/>
      <c r="IR147" s="166"/>
      <c r="IS147" s="166"/>
      <c r="IT147" s="166"/>
      <c r="IU147" s="166"/>
      <c r="IV147" s="166"/>
    </row>
    <row r="148" spans="1:256" s="220" customFormat="1" ht="30">
      <c r="A148" s="230"/>
      <c r="B148" s="230"/>
      <c r="C148" s="230"/>
      <c r="D148" s="230"/>
      <c r="E148" s="230"/>
      <c r="F148" s="230"/>
      <c r="G148" s="230"/>
      <c r="H148" s="230"/>
      <c r="I148" s="230"/>
      <c r="J148" s="232"/>
      <c r="K148" s="232"/>
      <c r="L148" s="230"/>
      <c r="M148" s="231"/>
      <c r="N148" s="233"/>
      <c r="O148" s="233"/>
      <c r="P148" s="234"/>
      <c r="Q148" s="234"/>
      <c r="R148" s="234"/>
      <c r="S148" s="234"/>
      <c r="T148" s="234"/>
      <c r="U148" s="234"/>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c r="EW148" s="166"/>
      <c r="EX148" s="166"/>
      <c r="EY148" s="166"/>
      <c r="EZ148" s="166"/>
      <c r="FA148" s="166"/>
      <c r="FB148" s="166"/>
      <c r="FC148" s="166"/>
      <c r="FD148" s="166"/>
      <c r="FE148" s="166"/>
      <c r="FF148" s="166"/>
      <c r="FG148" s="166"/>
      <c r="FH148" s="166"/>
      <c r="FI148" s="166"/>
      <c r="FJ148" s="166"/>
      <c r="FK148" s="166"/>
      <c r="FL148" s="166"/>
      <c r="FM148" s="166"/>
      <c r="FN148" s="166"/>
      <c r="FO148" s="166"/>
      <c r="FP148" s="166"/>
      <c r="FQ148" s="166"/>
      <c r="FR148" s="166"/>
      <c r="FS148" s="166"/>
      <c r="FT148" s="166"/>
      <c r="FU148" s="166"/>
      <c r="FV148" s="166"/>
      <c r="FW148" s="166"/>
      <c r="FX148" s="166"/>
      <c r="FY148" s="166"/>
      <c r="FZ148" s="166"/>
      <c r="GA148" s="166"/>
      <c r="GB148" s="166"/>
      <c r="GC148" s="166"/>
      <c r="GD148" s="166"/>
      <c r="GE148" s="166"/>
      <c r="GF148" s="166"/>
      <c r="GG148" s="166"/>
      <c r="GH148" s="166"/>
      <c r="GI148" s="166"/>
      <c r="GJ148" s="166"/>
      <c r="GK148" s="166"/>
      <c r="GL148" s="166"/>
      <c r="GM148" s="166"/>
      <c r="GN148" s="166"/>
      <c r="GO148" s="166"/>
      <c r="GP148" s="166"/>
      <c r="GQ148" s="166"/>
      <c r="GR148" s="166"/>
      <c r="GS148" s="166"/>
      <c r="GT148" s="166"/>
      <c r="GU148" s="166"/>
      <c r="GV148" s="166"/>
      <c r="GW148" s="166"/>
      <c r="GX148" s="166"/>
      <c r="GY148" s="166"/>
      <c r="GZ148" s="166"/>
      <c r="HA148" s="166"/>
      <c r="HB148" s="166"/>
      <c r="HC148" s="166"/>
      <c r="HD148" s="166"/>
      <c r="HE148" s="166"/>
      <c r="HF148" s="166"/>
      <c r="HG148" s="166"/>
      <c r="HH148" s="166"/>
      <c r="HI148" s="166"/>
      <c r="HJ148" s="166"/>
      <c r="HK148" s="166"/>
      <c r="HL148" s="166"/>
      <c r="HM148" s="166"/>
      <c r="HN148" s="166"/>
      <c r="HO148" s="166"/>
      <c r="HP148" s="166"/>
      <c r="HQ148" s="166"/>
      <c r="HR148" s="166"/>
      <c r="HS148" s="166"/>
      <c r="HT148" s="166"/>
      <c r="HU148" s="166"/>
      <c r="HV148" s="166"/>
      <c r="HW148" s="166"/>
      <c r="HX148" s="166"/>
      <c r="HY148" s="166"/>
      <c r="HZ148" s="166"/>
      <c r="IA148" s="166"/>
      <c r="IB148" s="166"/>
      <c r="IC148" s="166"/>
      <c r="ID148" s="166"/>
      <c r="IE148" s="166"/>
      <c r="IF148" s="166"/>
      <c r="IG148" s="166"/>
      <c r="IH148" s="166"/>
      <c r="II148" s="166"/>
      <c r="IJ148" s="166"/>
      <c r="IK148" s="166"/>
      <c r="IL148" s="166"/>
      <c r="IM148" s="166"/>
      <c r="IN148" s="166"/>
      <c r="IO148" s="166"/>
      <c r="IP148" s="166"/>
      <c r="IQ148" s="166"/>
      <c r="IR148" s="166"/>
      <c r="IS148" s="166"/>
      <c r="IT148" s="166"/>
      <c r="IU148" s="166"/>
      <c r="IV148" s="166"/>
    </row>
    <row r="149" spans="1:256" s="220" customFormat="1" ht="30">
      <c r="A149" s="230"/>
      <c r="B149" s="230"/>
      <c r="C149" s="230"/>
      <c r="D149" s="230"/>
      <c r="E149" s="230"/>
      <c r="F149" s="230"/>
      <c r="G149" s="230"/>
      <c r="H149" s="230"/>
      <c r="I149" s="230"/>
      <c r="J149" s="232"/>
      <c r="K149" s="232"/>
      <c r="L149" s="230"/>
      <c r="M149" s="231"/>
      <c r="N149" s="233"/>
      <c r="O149" s="233"/>
      <c r="P149" s="234"/>
      <c r="Q149" s="234"/>
      <c r="R149" s="234"/>
      <c r="S149" s="234"/>
      <c r="T149" s="234"/>
      <c r="U149" s="234"/>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c r="EW149" s="166"/>
      <c r="EX149" s="166"/>
      <c r="EY149" s="166"/>
      <c r="EZ149" s="166"/>
      <c r="FA149" s="166"/>
      <c r="FB149" s="166"/>
      <c r="FC149" s="166"/>
      <c r="FD149" s="166"/>
      <c r="FE149" s="166"/>
      <c r="FF149" s="166"/>
      <c r="FG149" s="166"/>
      <c r="FH149" s="166"/>
      <c r="FI149" s="166"/>
      <c r="FJ149" s="166"/>
      <c r="FK149" s="166"/>
      <c r="FL149" s="166"/>
      <c r="FM149" s="166"/>
      <c r="FN149" s="166"/>
      <c r="FO149" s="166"/>
      <c r="FP149" s="166"/>
      <c r="FQ149" s="166"/>
      <c r="FR149" s="166"/>
      <c r="FS149" s="166"/>
      <c r="FT149" s="166"/>
      <c r="FU149" s="166"/>
      <c r="FV149" s="166"/>
      <c r="FW149" s="166"/>
      <c r="FX149" s="166"/>
      <c r="FY149" s="166"/>
      <c r="FZ149" s="166"/>
      <c r="GA149" s="166"/>
      <c r="GB149" s="166"/>
      <c r="GC149" s="166"/>
      <c r="GD149" s="166"/>
      <c r="GE149" s="166"/>
      <c r="GF149" s="166"/>
      <c r="GG149" s="166"/>
      <c r="GH149" s="166"/>
      <c r="GI149" s="166"/>
      <c r="GJ149" s="166"/>
      <c r="GK149" s="166"/>
      <c r="GL149" s="166"/>
      <c r="GM149" s="166"/>
      <c r="GN149" s="166"/>
      <c r="GO149" s="166"/>
      <c r="GP149" s="166"/>
      <c r="GQ149" s="166"/>
      <c r="GR149" s="166"/>
      <c r="GS149" s="166"/>
      <c r="GT149" s="166"/>
      <c r="GU149" s="166"/>
      <c r="GV149" s="166"/>
      <c r="GW149" s="166"/>
      <c r="GX149" s="166"/>
      <c r="GY149" s="166"/>
      <c r="GZ149" s="166"/>
      <c r="HA149" s="166"/>
      <c r="HB149" s="166"/>
      <c r="HC149" s="166"/>
      <c r="HD149" s="166"/>
      <c r="HE149" s="166"/>
      <c r="HF149" s="166"/>
      <c r="HG149" s="166"/>
      <c r="HH149" s="166"/>
      <c r="HI149" s="166"/>
      <c r="HJ149" s="166"/>
      <c r="HK149" s="166"/>
      <c r="HL149" s="166"/>
      <c r="HM149" s="166"/>
      <c r="HN149" s="166"/>
      <c r="HO149" s="166"/>
      <c r="HP149" s="166"/>
      <c r="HQ149" s="166"/>
      <c r="HR149" s="166"/>
      <c r="HS149" s="166"/>
      <c r="HT149" s="166"/>
      <c r="HU149" s="166"/>
      <c r="HV149" s="166"/>
      <c r="HW149" s="166"/>
      <c r="HX149" s="166"/>
      <c r="HY149" s="166"/>
      <c r="HZ149" s="166"/>
      <c r="IA149" s="166"/>
      <c r="IB149" s="166"/>
      <c r="IC149" s="166"/>
      <c r="ID149" s="166"/>
      <c r="IE149" s="166"/>
      <c r="IF149" s="166"/>
      <c r="IG149" s="166"/>
      <c r="IH149" s="166"/>
      <c r="II149" s="166"/>
      <c r="IJ149" s="166"/>
      <c r="IK149" s="166"/>
      <c r="IL149" s="166"/>
      <c r="IM149" s="166"/>
      <c r="IN149" s="166"/>
      <c r="IO149" s="166"/>
      <c r="IP149" s="166"/>
      <c r="IQ149" s="166"/>
      <c r="IR149" s="166"/>
      <c r="IS149" s="166"/>
      <c r="IT149" s="166"/>
      <c r="IU149" s="166"/>
      <c r="IV149" s="166"/>
    </row>
    <row r="150" spans="1:256" s="220" customFormat="1" ht="30">
      <c r="A150" s="230"/>
      <c r="B150" s="230"/>
      <c r="C150" s="230"/>
      <c r="D150" s="230"/>
      <c r="E150" s="230"/>
      <c r="F150" s="230"/>
      <c r="G150" s="230"/>
      <c r="H150" s="230"/>
      <c r="I150" s="230"/>
      <c r="J150" s="232"/>
      <c r="K150" s="232"/>
      <c r="L150" s="230"/>
      <c r="M150" s="231"/>
      <c r="N150" s="233"/>
      <c r="O150" s="233"/>
      <c r="P150" s="234"/>
      <c r="Q150" s="234"/>
      <c r="R150" s="234"/>
      <c r="S150" s="234"/>
      <c r="T150" s="234"/>
      <c r="U150" s="234"/>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c r="EW150" s="166"/>
      <c r="EX150" s="166"/>
      <c r="EY150" s="166"/>
      <c r="EZ150" s="166"/>
      <c r="FA150" s="166"/>
      <c r="FB150" s="166"/>
      <c r="FC150" s="166"/>
      <c r="FD150" s="166"/>
      <c r="FE150" s="166"/>
      <c r="FF150" s="166"/>
      <c r="FG150" s="166"/>
      <c r="FH150" s="166"/>
      <c r="FI150" s="166"/>
      <c r="FJ150" s="166"/>
      <c r="FK150" s="166"/>
      <c r="FL150" s="166"/>
      <c r="FM150" s="166"/>
      <c r="FN150" s="166"/>
      <c r="FO150" s="166"/>
      <c r="FP150" s="166"/>
      <c r="FQ150" s="166"/>
      <c r="FR150" s="166"/>
      <c r="FS150" s="166"/>
      <c r="FT150" s="166"/>
      <c r="FU150" s="166"/>
      <c r="FV150" s="166"/>
      <c r="FW150" s="166"/>
      <c r="FX150" s="166"/>
      <c r="FY150" s="166"/>
      <c r="FZ150" s="166"/>
      <c r="GA150" s="166"/>
      <c r="GB150" s="166"/>
      <c r="GC150" s="166"/>
      <c r="GD150" s="166"/>
      <c r="GE150" s="166"/>
      <c r="GF150" s="166"/>
      <c r="GG150" s="166"/>
      <c r="GH150" s="166"/>
      <c r="GI150" s="166"/>
      <c r="GJ150" s="166"/>
      <c r="GK150" s="166"/>
      <c r="GL150" s="166"/>
      <c r="GM150" s="166"/>
      <c r="GN150" s="166"/>
      <c r="GO150" s="166"/>
      <c r="GP150" s="166"/>
      <c r="GQ150" s="166"/>
      <c r="GR150" s="166"/>
      <c r="GS150" s="166"/>
      <c r="GT150" s="166"/>
      <c r="GU150" s="166"/>
      <c r="GV150" s="166"/>
      <c r="GW150" s="166"/>
      <c r="GX150" s="166"/>
      <c r="GY150" s="166"/>
      <c r="GZ150" s="166"/>
      <c r="HA150" s="166"/>
      <c r="HB150" s="166"/>
      <c r="HC150" s="166"/>
      <c r="HD150" s="166"/>
      <c r="HE150" s="166"/>
      <c r="HF150" s="166"/>
      <c r="HG150" s="166"/>
      <c r="HH150" s="166"/>
      <c r="HI150" s="166"/>
      <c r="HJ150" s="166"/>
      <c r="HK150" s="166"/>
      <c r="HL150" s="166"/>
      <c r="HM150" s="166"/>
      <c r="HN150" s="166"/>
      <c r="HO150" s="166"/>
      <c r="HP150" s="166"/>
      <c r="HQ150" s="166"/>
      <c r="HR150" s="166"/>
      <c r="HS150" s="166"/>
      <c r="HT150" s="166"/>
      <c r="HU150" s="166"/>
      <c r="HV150" s="166"/>
      <c r="HW150" s="166"/>
      <c r="HX150" s="166"/>
      <c r="HY150" s="166"/>
      <c r="HZ150" s="166"/>
      <c r="IA150" s="166"/>
      <c r="IB150" s="166"/>
      <c r="IC150" s="166"/>
      <c r="ID150" s="166"/>
      <c r="IE150" s="166"/>
      <c r="IF150" s="166"/>
      <c r="IG150" s="166"/>
      <c r="IH150" s="166"/>
      <c r="II150" s="166"/>
      <c r="IJ150" s="166"/>
      <c r="IK150" s="166"/>
      <c r="IL150" s="166"/>
      <c r="IM150" s="166"/>
      <c r="IN150" s="166"/>
      <c r="IO150" s="166"/>
      <c r="IP150" s="166"/>
      <c r="IQ150" s="166"/>
      <c r="IR150" s="166"/>
      <c r="IS150" s="166"/>
      <c r="IT150" s="166"/>
      <c r="IU150" s="166"/>
      <c r="IV150" s="166"/>
    </row>
    <row r="151" spans="1:256" s="220" customFormat="1" ht="30">
      <c r="A151" s="230"/>
      <c r="B151" s="230"/>
      <c r="C151" s="230"/>
      <c r="D151" s="230"/>
      <c r="E151" s="230"/>
      <c r="F151" s="230"/>
      <c r="G151" s="230"/>
      <c r="H151" s="230"/>
      <c r="I151" s="230"/>
      <c r="J151" s="232"/>
      <c r="K151" s="232"/>
      <c r="L151" s="230"/>
      <c r="M151" s="231"/>
      <c r="N151" s="233"/>
      <c r="O151" s="233"/>
      <c r="P151" s="234"/>
      <c r="Q151" s="234"/>
      <c r="R151" s="234"/>
      <c r="S151" s="234"/>
      <c r="T151" s="234"/>
      <c r="U151" s="234"/>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c r="EW151" s="166"/>
      <c r="EX151" s="166"/>
      <c r="EY151" s="166"/>
      <c r="EZ151" s="166"/>
      <c r="FA151" s="166"/>
      <c r="FB151" s="166"/>
      <c r="FC151" s="166"/>
      <c r="FD151" s="166"/>
      <c r="FE151" s="166"/>
      <c r="FF151" s="166"/>
      <c r="FG151" s="166"/>
      <c r="FH151" s="166"/>
      <c r="FI151" s="166"/>
      <c r="FJ151" s="166"/>
      <c r="FK151" s="166"/>
      <c r="FL151" s="166"/>
      <c r="FM151" s="166"/>
      <c r="FN151" s="166"/>
      <c r="FO151" s="166"/>
      <c r="FP151" s="166"/>
      <c r="FQ151" s="166"/>
      <c r="FR151" s="166"/>
      <c r="FS151" s="166"/>
      <c r="FT151" s="166"/>
      <c r="FU151" s="166"/>
      <c r="FV151" s="166"/>
      <c r="FW151" s="166"/>
      <c r="FX151" s="166"/>
      <c r="FY151" s="166"/>
      <c r="FZ151" s="166"/>
      <c r="GA151" s="166"/>
      <c r="GB151" s="166"/>
      <c r="GC151" s="166"/>
      <c r="GD151" s="166"/>
      <c r="GE151" s="166"/>
      <c r="GF151" s="166"/>
      <c r="GG151" s="166"/>
      <c r="GH151" s="166"/>
      <c r="GI151" s="166"/>
      <c r="GJ151" s="166"/>
      <c r="GK151" s="166"/>
      <c r="GL151" s="166"/>
      <c r="GM151" s="166"/>
      <c r="GN151" s="166"/>
      <c r="GO151" s="166"/>
      <c r="GP151" s="166"/>
      <c r="GQ151" s="166"/>
      <c r="GR151" s="166"/>
      <c r="GS151" s="166"/>
      <c r="GT151" s="166"/>
      <c r="GU151" s="166"/>
      <c r="GV151" s="166"/>
      <c r="GW151" s="166"/>
      <c r="GX151" s="166"/>
      <c r="GY151" s="166"/>
      <c r="GZ151" s="166"/>
      <c r="HA151" s="166"/>
      <c r="HB151" s="166"/>
      <c r="HC151" s="166"/>
      <c r="HD151" s="166"/>
      <c r="HE151" s="166"/>
      <c r="HF151" s="166"/>
      <c r="HG151" s="166"/>
      <c r="HH151" s="166"/>
      <c r="HI151" s="166"/>
      <c r="HJ151" s="166"/>
      <c r="HK151" s="166"/>
      <c r="HL151" s="166"/>
      <c r="HM151" s="166"/>
      <c r="HN151" s="166"/>
      <c r="HO151" s="166"/>
      <c r="HP151" s="166"/>
      <c r="HQ151" s="166"/>
      <c r="HR151" s="166"/>
      <c r="HS151" s="166"/>
      <c r="HT151" s="166"/>
      <c r="HU151" s="166"/>
      <c r="HV151" s="166"/>
      <c r="HW151" s="166"/>
      <c r="HX151" s="166"/>
      <c r="HY151" s="166"/>
      <c r="HZ151" s="166"/>
      <c r="IA151" s="166"/>
      <c r="IB151" s="166"/>
      <c r="IC151" s="166"/>
      <c r="ID151" s="166"/>
      <c r="IE151" s="166"/>
      <c r="IF151" s="166"/>
      <c r="IG151" s="166"/>
      <c r="IH151" s="166"/>
      <c r="II151" s="166"/>
      <c r="IJ151" s="166"/>
      <c r="IK151" s="166"/>
      <c r="IL151" s="166"/>
      <c r="IM151" s="166"/>
      <c r="IN151" s="166"/>
      <c r="IO151" s="166"/>
      <c r="IP151" s="166"/>
      <c r="IQ151" s="166"/>
      <c r="IR151" s="166"/>
      <c r="IS151" s="166"/>
      <c r="IT151" s="166"/>
      <c r="IU151" s="166"/>
      <c r="IV151" s="166"/>
    </row>
    <row r="152" spans="1:256" s="220" customFormat="1" ht="30">
      <c r="A152" s="230"/>
      <c r="B152" s="230"/>
      <c r="C152" s="230"/>
      <c r="D152" s="230"/>
      <c r="E152" s="230"/>
      <c r="F152" s="230"/>
      <c r="G152" s="230"/>
      <c r="H152" s="230"/>
      <c r="I152" s="230"/>
      <c r="J152" s="232"/>
      <c r="K152" s="232"/>
      <c r="L152" s="230"/>
      <c r="M152" s="231"/>
      <c r="N152" s="233"/>
      <c r="O152" s="233"/>
      <c r="P152" s="234"/>
      <c r="Q152" s="234"/>
      <c r="R152" s="234"/>
      <c r="S152" s="234"/>
      <c r="T152" s="234"/>
      <c r="U152" s="234"/>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c r="EW152" s="166"/>
      <c r="EX152" s="166"/>
      <c r="EY152" s="166"/>
      <c r="EZ152" s="166"/>
      <c r="FA152" s="166"/>
      <c r="FB152" s="166"/>
      <c r="FC152" s="166"/>
      <c r="FD152" s="166"/>
      <c r="FE152" s="166"/>
      <c r="FF152" s="166"/>
      <c r="FG152" s="166"/>
      <c r="FH152" s="166"/>
      <c r="FI152" s="166"/>
      <c r="FJ152" s="166"/>
      <c r="FK152" s="166"/>
      <c r="FL152" s="166"/>
      <c r="FM152" s="166"/>
      <c r="FN152" s="166"/>
      <c r="FO152" s="166"/>
      <c r="FP152" s="166"/>
      <c r="FQ152" s="166"/>
      <c r="FR152" s="166"/>
      <c r="FS152" s="166"/>
      <c r="FT152" s="166"/>
      <c r="FU152" s="166"/>
      <c r="FV152" s="166"/>
      <c r="FW152" s="166"/>
      <c r="FX152" s="166"/>
      <c r="FY152" s="166"/>
      <c r="FZ152" s="166"/>
      <c r="GA152" s="166"/>
      <c r="GB152" s="166"/>
      <c r="GC152" s="166"/>
      <c r="GD152" s="166"/>
      <c r="GE152" s="166"/>
      <c r="GF152" s="166"/>
      <c r="GG152" s="166"/>
      <c r="GH152" s="166"/>
      <c r="GI152" s="166"/>
      <c r="GJ152" s="166"/>
      <c r="GK152" s="166"/>
      <c r="GL152" s="166"/>
      <c r="GM152" s="166"/>
      <c r="GN152" s="166"/>
      <c r="GO152" s="166"/>
      <c r="GP152" s="166"/>
      <c r="GQ152" s="166"/>
      <c r="GR152" s="166"/>
      <c r="GS152" s="166"/>
      <c r="GT152" s="166"/>
      <c r="GU152" s="166"/>
      <c r="GV152" s="166"/>
      <c r="GW152" s="166"/>
      <c r="GX152" s="166"/>
      <c r="GY152" s="166"/>
      <c r="GZ152" s="166"/>
      <c r="HA152" s="166"/>
      <c r="HB152" s="166"/>
      <c r="HC152" s="166"/>
      <c r="HD152" s="166"/>
      <c r="HE152" s="166"/>
      <c r="HF152" s="166"/>
      <c r="HG152" s="166"/>
      <c r="HH152" s="166"/>
      <c r="HI152" s="166"/>
      <c r="HJ152" s="166"/>
      <c r="HK152" s="166"/>
      <c r="HL152" s="166"/>
      <c r="HM152" s="166"/>
      <c r="HN152" s="166"/>
      <c r="HO152" s="166"/>
      <c r="HP152" s="166"/>
      <c r="HQ152" s="166"/>
      <c r="HR152" s="166"/>
      <c r="HS152" s="166"/>
      <c r="HT152" s="166"/>
      <c r="HU152" s="166"/>
      <c r="HV152" s="166"/>
      <c r="HW152" s="166"/>
      <c r="HX152" s="166"/>
      <c r="HY152" s="166"/>
      <c r="HZ152" s="166"/>
      <c r="IA152" s="166"/>
      <c r="IB152" s="166"/>
      <c r="IC152" s="166"/>
      <c r="ID152" s="166"/>
      <c r="IE152" s="166"/>
      <c r="IF152" s="166"/>
      <c r="IG152" s="166"/>
      <c r="IH152" s="166"/>
      <c r="II152" s="166"/>
      <c r="IJ152" s="166"/>
      <c r="IK152" s="166"/>
      <c r="IL152" s="166"/>
      <c r="IM152" s="166"/>
      <c r="IN152" s="166"/>
      <c r="IO152" s="166"/>
      <c r="IP152" s="166"/>
      <c r="IQ152" s="166"/>
      <c r="IR152" s="166"/>
      <c r="IS152" s="166"/>
      <c r="IT152" s="166"/>
      <c r="IU152" s="166"/>
      <c r="IV152" s="166"/>
    </row>
    <row r="153" spans="1:256" s="220" customFormat="1" ht="30">
      <c r="A153" s="230"/>
      <c r="B153" s="230"/>
      <c r="C153" s="230"/>
      <c r="D153" s="230"/>
      <c r="E153" s="230"/>
      <c r="F153" s="230"/>
      <c r="G153" s="230"/>
      <c r="H153" s="230"/>
      <c r="I153" s="230"/>
      <c r="J153" s="232"/>
      <c r="K153" s="232"/>
      <c r="L153" s="230"/>
      <c r="M153" s="231"/>
      <c r="N153" s="233"/>
      <c r="O153" s="233"/>
      <c r="P153" s="234"/>
      <c r="Q153" s="234"/>
      <c r="R153" s="234"/>
      <c r="S153" s="234"/>
      <c r="T153" s="234"/>
      <c r="U153" s="234"/>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c r="EW153" s="166"/>
      <c r="EX153" s="166"/>
      <c r="EY153" s="166"/>
      <c r="EZ153" s="166"/>
      <c r="FA153" s="166"/>
      <c r="FB153" s="166"/>
      <c r="FC153" s="166"/>
      <c r="FD153" s="166"/>
      <c r="FE153" s="166"/>
      <c r="FF153" s="166"/>
      <c r="FG153" s="166"/>
      <c r="FH153" s="166"/>
      <c r="FI153" s="166"/>
      <c r="FJ153" s="166"/>
      <c r="FK153" s="166"/>
      <c r="FL153" s="166"/>
      <c r="FM153" s="166"/>
      <c r="FN153" s="166"/>
      <c r="FO153" s="166"/>
      <c r="FP153" s="166"/>
      <c r="FQ153" s="166"/>
      <c r="FR153" s="166"/>
      <c r="FS153" s="166"/>
      <c r="FT153" s="166"/>
      <c r="FU153" s="166"/>
      <c r="FV153" s="166"/>
      <c r="FW153" s="166"/>
      <c r="FX153" s="166"/>
      <c r="FY153" s="166"/>
      <c r="FZ153" s="166"/>
      <c r="GA153" s="166"/>
      <c r="GB153" s="166"/>
      <c r="GC153" s="166"/>
      <c r="GD153" s="166"/>
      <c r="GE153" s="166"/>
      <c r="GF153" s="166"/>
      <c r="GG153" s="166"/>
      <c r="GH153" s="166"/>
      <c r="GI153" s="166"/>
      <c r="GJ153" s="166"/>
      <c r="GK153" s="166"/>
      <c r="GL153" s="166"/>
      <c r="GM153" s="166"/>
      <c r="GN153" s="166"/>
      <c r="GO153" s="166"/>
      <c r="GP153" s="166"/>
      <c r="GQ153" s="166"/>
      <c r="GR153" s="166"/>
      <c r="GS153" s="166"/>
      <c r="GT153" s="166"/>
      <c r="GU153" s="166"/>
      <c r="GV153" s="166"/>
      <c r="GW153" s="166"/>
      <c r="GX153" s="166"/>
      <c r="GY153" s="166"/>
      <c r="GZ153" s="166"/>
      <c r="HA153" s="166"/>
      <c r="HB153" s="166"/>
      <c r="HC153" s="166"/>
      <c r="HD153" s="166"/>
      <c r="HE153" s="166"/>
      <c r="HF153" s="166"/>
      <c r="HG153" s="166"/>
      <c r="HH153" s="166"/>
      <c r="HI153" s="166"/>
      <c r="HJ153" s="166"/>
      <c r="HK153" s="166"/>
      <c r="HL153" s="166"/>
      <c r="HM153" s="166"/>
      <c r="HN153" s="166"/>
      <c r="HO153" s="166"/>
      <c r="HP153" s="166"/>
      <c r="HQ153" s="166"/>
      <c r="HR153" s="166"/>
      <c r="HS153" s="166"/>
      <c r="HT153" s="166"/>
      <c r="HU153" s="166"/>
      <c r="HV153" s="166"/>
      <c r="HW153" s="166"/>
      <c r="HX153" s="166"/>
      <c r="HY153" s="166"/>
      <c r="HZ153" s="166"/>
      <c r="IA153" s="166"/>
      <c r="IB153" s="166"/>
      <c r="IC153" s="166"/>
      <c r="ID153" s="166"/>
      <c r="IE153" s="166"/>
      <c r="IF153" s="166"/>
      <c r="IG153" s="166"/>
      <c r="IH153" s="166"/>
      <c r="II153" s="166"/>
      <c r="IJ153" s="166"/>
      <c r="IK153" s="166"/>
      <c r="IL153" s="166"/>
      <c r="IM153" s="166"/>
      <c r="IN153" s="166"/>
      <c r="IO153" s="166"/>
      <c r="IP153" s="166"/>
      <c r="IQ153" s="166"/>
      <c r="IR153" s="166"/>
      <c r="IS153" s="166"/>
      <c r="IT153" s="166"/>
      <c r="IU153" s="166"/>
      <c r="IV153" s="166"/>
    </row>
    <row r="154" spans="1:256" s="220" customFormat="1" ht="30">
      <c r="A154" s="230"/>
      <c r="B154" s="230"/>
      <c r="C154" s="230"/>
      <c r="D154" s="230"/>
      <c r="E154" s="230"/>
      <c r="F154" s="230"/>
      <c r="G154" s="230"/>
      <c r="H154" s="230"/>
      <c r="I154" s="230"/>
      <c r="J154" s="232"/>
      <c r="K154" s="232"/>
      <c r="L154" s="230"/>
      <c r="M154" s="231"/>
      <c r="N154" s="233"/>
      <c r="O154" s="233"/>
      <c r="P154" s="234"/>
      <c r="Q154" s="234"/>
      <c r="R154" s="234"/>
      <c r="S154" s="234"/>
      <c r="T154" s="234"/>
      <c r="U154" s="234"/>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c r="EW154" s="166"/>
      <c r="EX154" s="166"/>
      <c r="EY154" s="166"/>
      <c r="EZ154" s="166"/>
      <c r="FA154" s="166"/>
      <c r="FB154" s="166"/>
      <c r="FC154" s="166"/>
      <c r="FD154" s="166"/>
      <c r="FE154" s="166"/>
      <c r="FF154" s="166"/>
      <c r="FG154" s="166"/>
      <c r="FH154" s="166"/>
      <c r="FI154" s="166"/>
      <c r="FJ154" s="166"/>
      <c r="FK154" s="166"/>
      <c r="FL154" s="166"/>
      <c r="FM154" s="166"/>
      <c r="FN154" s="166"/>
      <c r="FO154" s="166"/>
      <c r="FP154" s="166"/>
      <c r="FQ154" s="166"/>
      <c r="FR154" s="166"/>
      <c r="FS154" s="166"/>
      <c r="FT154" s="166"/>
      <c r="FU154" s="166"/>
      <c r="FV154" s="166"/>
      <c r="FW154" s="166"/>
      <c r="FX154" s="166"/>
      <c r="FY154" s="166"/>
      <c r="FZ154" s="166"/>
      <c r="GA154" s="166"/>
      <c r="GB154" s="166"/>
      <c r="GC154" s="166"/>
      <c r="GD154" s="166"/>
      <c r="GE154" s="166"/>
      <c r="GF154" s="166"/>
      <c r="GG154" s="166"/>
      <c r="GH154" s="166"/>
      <c r="GI154" s="166"/>
      <c r="GJ154" s="166"/>
      <c r="GK154" s="166"/>
      <c r="GL154" s="166"/>
      <c r="GM154" s="166"/>
      <c r="GN154" s="166"/>
      <c r="GO154" s="166"/>
      <c r="GP154" s="166"/>
      <c r="GQ154" s="166"/>
      <c r="GR154" s="166"/>
      <c r="GS154" s="166"/>
      <c r="GT154" s="166"/>
      <c r="GU154" s="166"/>
      <c r="GV154" s="166"/>
      <c r="GW154" s="166"/>
      <c r="GX154" s="166"/>
      <c r="GY154" s="166"/>
      <c r="GZ154" s="166"/>
      <c r="HA154" s="166"/>
      <c r="HB154" s="166"/>
      <c r="HC154" s="166"/>
      <c r="HD154" s="166"/>
      <c r="HE154" s="166"/>
      <c r="HF154" s="166"/>
      <c r="HG154" s="166"/>
      <c r="HH154" s="166"/>
      <c r="HI154" s="166"/>
      <c r="HJ154" s="166"/>
      <c r="HK154" s="166"/>
      <c r="HL154" s="166"/>
      <c r="HM154" s="166"/>
      <c r="HN154" s="166"/>
      <c r="HO154" s="166"/>
      <c r="HP154" s="166"/>
      <c r="HQ154" s="166"/>
      <c r="HR154" s="166"/>
      <c r="HS154" s="166"/>
      <c r="HT154" s="166"/>
      <c r="HU154" s="166"/>
      <c r="HV154" s="166"/>
      <c r="HW154" s="166"/>
      <c r="HX154" s="166"/>
      <c r="HY154" s="166"/>
      <c r="HZ154" s="166"/>
      <c r="IA154" s="166"/>
      <c r="IB154" s="166"/>
      <c r="IC154" s="166"/>
      <c r="ID154" s="166"/>
      <c r="IE154" s="166"/>
      <c r="IF154" s="166"/>
      <c r="IG154" s="166"/>
      <c r="IH154" s="166"/>
      <c r="II154" s="166"/>
      <c r="IJ154" s="166"/>
      <c r="IK154" s="166"/>
      <c r="IL154" s="166"/>
      <c r="IM154" s="166"/>
      <c r="IN154" s="166"/>
      <c r="IO154" s="166"/>
      <c r="IP154" s="166"/>
      <c r="IQ154" s="166"/>
      <c r="IR154" s="166"/>
      <c r="IS154" s="166"/>
      <c r="IT154" s="166"/>
      <c r="IU154" s="166"/>
      <c r="IV154" s="166"/>
    </row>
    <row r="155" spans="1:256" s="220" customFormat="1" ht="30">
      <c r="A155" s="230"/>
      <c r="B155" s="230"/>
      <c r="C155" s="230"/>
      <c r="D155" s="230"/>
      <c r="E155" s="230"/>
      <c r="F155" s="230"/>
      <c r="G155" s="230"/>
      <c r="H155" s="230"/>
      <c r="I155" s="230"/>
      <c r="J155" s="232"/>
      <c r="K155" s="232"/>
      <c r="L155" s="230"/>
      <c r="M155" s="231"/>
      <c r="N155" s="233"/>
      <c r="O155" s="233"/>
      <c r="P155" s="234"/>
      <c r="Q155" s="234"/>
      <c r="R155" s="234"/>
      <c r="S155" s="234"/>
      <c r="T155" s="234"/>
      <c r="U155" s="234"/>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c r="EW155" s="166"/>
      <c r="EX155" s="166"/>
      <c r="EY155" s="166"/>
      <c r="EZ155" s="166"/>
      <c r="FA155" s="166"/>
      <c r="FB155" s="166"/>
      <c r="FC155" s="166"/>
      <c r="FD155" s="166"/>
      <c r="FE155" s="166"/>
      <c r="FF155" s="166"/>
      <c r="FG155" s="166"/>
      <c r="FH155" s="166"/>
      <c r="FI155" s="166"/>
      <c r="FJ155" s="166"/>
      <c r="FK155" s="166"/>
      <c r="FL155" s="166"/>
      <c r="FM155" s="166"/>
      <c r="FN155" s="166"/>
      <c r="FO155" s="166"/>
      <c r="FP155" s="166"/>
      <c r="FQ155" s="166"/>
      <c r="FR155" s="166"/>
      <c r="FS155" s="166"/>
      <c r="FT155" s="166"/>
      <c r="FU155" s="166"/>
      <c r="FV155" s="166"/>
      <c r="FW155" s="166"/>
      <c r="FX155" s="166"/>
      <c r="FY155" s="166"/>
      <c r="FZ155" s="166"/>
      <c r="GA155" s="166"/>
      <c r="GB155" s="166"/>
      <c r="GC155" s="166"/>
      <c r="GD155" s="166"/>
      <c r="GE155" s="166"/>
      <c r="GF155" s="166"/>
      <c r="GG155" s="166"/>
      <c r="GH155" s="166"/>
      <c r="GI155" s="166"/>
      <c r="GJ155" s="166"/>
      <c r="GK155" s="166"/>
      <c r="GL155" s="166"/>
      <c r="GM155" s="166"/>
      <c r="GN155" s="166"/>
      <c r="GO155" s="166"/>
      <c r="GP155" s="166"/>
      <c r="GQ155" s="166"/>
      <c r="GR155" s="166"/>
      <c r="GS155" s="166"/>
      <c r="GT155" s="166"/>
      <c r="GU155" s="166"/>
      <c r="GV155" s="166"/>
      <c r="GW155" s="166"/>
      <c r="GX155" s="166"/>
      <c r="GY155" s="166"/>
      <c r="GZ155" s="166"/>
      <c r="HA155" s="166"/>
      <c r="HB155" s="166"/>
      <c r="HC155" s="166"/>
      <c r="HD155" s="166"/>
      <c r="HE155" s="166"/>
      <c r="HF155" s="166"/>
      <c r="HG155" s="166"/>
      <c r="HH155" s="166"/>
      <c r="HI155" s="166"/>
      <c r="HJ155" s="166"/>
      <c r="HK155" s="166"/>
      <c r="HL155" s="166"/>
      <c r="HM155" s="166"/>
      <c r="HN155" s="166"/>
      <c r="HO155" s="166"/>
      <c r="HP155" s="166"/>
      <c r="HQ155" s="166"/>
      <c r="HR155" s="166"/>
      <c r="HS155" s="166"/>
      <c r="HT155" s="166"/>
      <c r="HU155" s="166"/>
      <c r="HV155" s="166"/>
      <c r="HW155" s="166"/>
      <c r="HX155" s="166"/>
      <c r="HY155" s="166"/>
      <c r="HZ155" s="166"/>
      <c r="IA155" s="166"/>
      <c r="IB155" s="166"/>
      <c r="IC155" s="166"/>
      <c r="ID155" s="166"/>
      <c r="IE155" s="166"/>
      <c r="IF155" s="166"/>
      <c r="IG155" s="166"/>
      <c r="IH155" s="166"/>
      <c r="II155" s="166"/>
      <c r="IJ155" s="166"/>
      <c r="IK155" s="166"/>
      <c r="IL155" s="166"/>
      <c r="IM155" s="166"/>
      <c r="IN155" s="166"/>
      <c r="IO155" s="166"/>
      <c r="IP155" s="166"/>
      <c r="IQ155" s="166"/>
      <c r="IR155" s="166"/>
      <c r="IS155" s="166"/>
      <c r="IT155" s="166"/>
      <c r="IU155" s="166"/>
      <c r="IV155" s="166"/>
    </row>
    <row r="156" spans="1:256" s="220" customFormat="1" ht="30">
      <c r="A156" s="230"/>
      <c r="B156" s="230"/>
      <c r="C156" s="230"/>
      <c r="D156" s="230"/>
      <c r="E156" s="230"/>
      <c r="F156" s="230"/>
      <c r="G156" s="230"/>
      <c r="H156" s="230"/>
      <c r="I156" s="230"/>
      <c r="J156" s="232"/>
      <c r="K156" s="232"/>
      <c r="L156" s="230"/>
      <c r="M156" s="231"/>
      <c r="N156" s="233"/>
      <c r="O156" s="233"/>
      <c r="P156" s="234"/>
      <c r="Q156" s="234"/>
      <c r="R156" s="234"/>
      <c r="S156" s="234"/>
      <c r="T156" s="234"/>
      <c r="U156" s="234"/>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c r="EW156" s="166"/>
      <c r="EX156" s="166"/>
      <c r="EY156" s="166"/>
      <c r="EZ156" s="166"/>
      <c r="FA156" s="166"/>
      <c r="FB156" s="166"/>
      <c r="FC156" s="166"/>
      <c r="FD156" s="166"/>
      <c r="FE156" s="166"/>
      <c r="FF156" s="166"/>
      <c r="FG156" s="166"/>
      <c r="FH156" s="166"/>
      <c r="FI156" s="166"/>
      <c r="FJ156" s="166"/>
      <c r="FK156" s="166"/>
      <c r="FL156" s="166"/>
      <c r="FM156" s="166"/>
      <c r="FN156" s="166"/>
      <c r="FO156" s="166"/>
      <c r="FP156" s="166"/>
      <c r="FQ156" s="166"/>
      <c r="FR156" s="166"/>
      <c r="FS156" s="166"/>
      <c r="FT156" s="166"/>
      <c r="FU156" s="166"/>
      <c r="FV156" s="166"/>
      <c r="FW156" s="166"/>
      <c r="FX156" s="166"/>
      <c r="FY156" s="166"/>
      <c r="FZ156" s="166"/>
      <c r="GA156" s="166"/>
      <c r="GB156" s="166"/>
      <c r="GC156" s="166"/>
      <c r="GD156" s="166"/>
      <c r="GE156" s="166"/>
      <c r="GF156" s="166"/>
      <c r="GG156" s="166"/>
      <c r="GH156" s="166"/>
      <c r="GI156" s="166"/>
      <c r="GJ156" s="166"/>
      <c r="GK156" s="166"/>
      <c r="GL156" s="166"/>
      <c r="GM156" s="166"/>
      <c r="GN156" s="166"/>
      <c r="GO156" s="166"/>
      <c r="GP156" s="166"/>
      <c r="GQ156" s="166"/>
      <c r="GR156" s="166"/>
      <c r="GS156" s="166"/>
      <c r="GT156" s="166"/>
      <c r="GU156" s="166"/>
      <c r="GV156" s="166"/>
      <c r="GW156" s="166"/>
      <c r="GX156" s="166"/>
      <c r="GY156" s="166"/>
      <c r="GZ156" s="166"/>
      <c r="HA156" s="166"/>
      <c r="HB156" s="166"/>
      <c r="HC156" s="166"/>
      <c r="HD156" s="166"/>
      <c r="HE156" s="166"/>
      <c r="HF156" s="166"/>
      <c r="HG156" s="166"/>
      <c r="HH156" s="166"/>
      <c r="HI156" s="166"/>
      <c r="HJ156" s="166"/>
      <c r="HK156" s="166"/>
      <c r="HL156" s="166"/>
      <c r="HM156" s="166"/>
      <c r="HN156" s="166"/>
      <c r="HO156" s="166"/>
      <c r="HP156" s="166"/>
      <c r="HQ156" s="166"/>
      <c r="HR156" s="166"/>
      <c r="HS156" s="166"/>
      <c r="HT156" s="166"/>
      <c r="HU156" s="166"/>
      <c r="HV156" s="166"/>
      <c r="HW156" s="166"/>
      <c r="HX156" s="166"/>
      <c r="HY156" s="166"/>
      <c r="HZ156" s="166"/>
      <c r="IA156" s="166"/>
      <c r="IB156" s="166"/>
      <c r="IC156" s="166"/>
      <c r="ID156" s="166"/>
      <c r="IE156" s="166"/>
      <c r="IF156" s="166"/>
      <c r="IG156" s="166"/>
      <c r="IH156" s="166"/>
      <c r="II156" s="166"/>
      <c r="IJ156" s="166"/>
      <c r="IK156" s="166"/>
      <c r="IL156" s="166"/>
      <c r="IM156" s="166"/>
      <c r="IN156" s="166"/>
      <c r="IO156" s="166"/>
      <c r="IP156" s="166"/>
      <c r="IQ156" s="166"/>
      <c r="IR156" s="166"/>
      <c r="IS156" s="166"/>
      <c r="IT156" s="166"/>
      <c r="IU156" s="166"/>
      <c r="IV156" s="166"/>
    </row>
    <row r="157" spans="1:256" s="220" customFormat="1" ht="30">
      <c r="A157" s="230"/>
      <c r="B157" s="230"/>
      <c r="C157" s="230"/>
      <c r="D157" s="230"/>
      <c r="E157" s="230"/>
      <c r="F157" s="230"/>
      <c r="G157" s="230"/>
      <c r="H157" s="230"/>
      <c r="I157" s="230"/>
      <c r="J157" s="232"/>
      <c r="K157" s="232"/>
      <c r="L157" s="230"/>
      <c r="M157" s="231"/>
      <c r="N157" s="233"/>
      <c r="O157" s="233"/>
      <c r="P157" s="234"/>
      <c r="Q157" s="234"/>
      <c r="R157" s="234"/>
      <c r="S157" s="234"/>
      <c r="T157" s="234"/>
      <c r="U157" s="234"/>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c r="EW157" s="166"/>
      <c r="EX157" s="166"/>
      <c r="EY157" s="166"/>
      <c r="EZ157" s="166"/>
      <c r="FA157" s="166"/>
      <c r="FB157" s="166"/>
      <c r="FC157" s="166"/>
      <c r="FD157" s="166"/>
      <c r="FE157" s="166"/>
      <c r="FF157" s="166"/>
      <c r="FG157" s="166"/>
      <c r="FH157" s="166"/>
      <c r="FI157" s="166"/>
      <c r="FJ157" s="166"/>
      <c r="FK157" s="166"/>
      <c r="FL157" s="166"/>
      <c r="FM157" s="166"/>
      <c r="FN157" s="166"/>
      <c r="FO157" s="166"/>
      <c r="FP157" s="166"/>
      <c r="FQ157" s="166"/>
      <c r="FR157" s="166"/>
      <c r="FS157" s="166"/>
      <c r="FT157" s="166"/>
      <c r="FU157" s="166"/>
      <c r="FV157" s="166"/>
      <c r="FW157" s="166"/>
      <c r="FX157" s="166"/>
      <c r="FY157" s="166"/>
      <c r="FZ157" s="166"/>
      <c r="GA157" s="166"/>
      <c r="GB157" s="166"/>
      <c r="GC157" s="166"/>
      <c r="GD157" s="166"/>
      <c r="GE157" s="166"/>
      <c r="GF157" s="166"/>
      <c r="GG157" s="166"/>
      <c r="GH157" s="166"/>
      <c r="GI157" s="166"/>
      <c r="GJ157" s="166"/>
      <c r="GK157" s="166"/>
      <c r="GL157" s="166"/>
      <c r="GM157" s="166"/>
      <c r="GN157" s="166"/>
      <c r="GO157" s="166"/>
      <c r="GP157" s="166"/>
      <c r="GQ157" s="166"/>
      <c r="GR157" s="166"/>
      <c r="GS157" s="166"/>
      <c r="GT157" s="166"/>
      <c r="GU157" s="166"/>
      <c r="GV157" s="166"/>
      <c r="GW157" s="166"/>
      <c r="GX157" s="166"/>
      <c r="GY157" s="166"/>
      <c r="GZ157" s="166"/>
      <c r="HA157" s="166"/>
      <c r="HB157" s="166"/>
      <c r="HC157" s="166"/>
      <c r="HD157" s="166"/>
      <c r="HE157" s="166"/>
      <c r="HF157" s="166"/>
      <c r="HG157" s="166"/>
      <c r="HH157" s="166"/>
      <c r="HI157" s="166"/>
      <c r="HJ157" s="166"/>
      <c r="HK157" s="166"/>
      <c r="HL157" s="166"/>
      <c r="HM157" s="166"/>
      <c r="HN157" s="166"/>
      <c r="HO157" s="166"/>
      <c r="HP157" s="166"/>
      <c r="HQ157" s="166"/>
      <c r="HR157" s="166"/>
      <c r="HS157" s="166"/>
      <c r="HT157" s="166"/>
      <c r="HU157" s="166"/>
      <c r="HV157" s="166"/>
      <c r="HW157" s="166"/>
      <c r="HX157" s="166"/>
      <c r="HY157" s="166"/>
      <c r="HZ157" s="166"/>
      <c r="IA157" s="166"/>
      <c r="IB157" s="166"/>
      <c r="IC157" s="166"/>
      <c r="ID157" s="166"/>
      <c r="IE157" s="166"/>
      <c r="IF157" s="166"/>
      <c r="IG157" s="166"/>
      <c r="IH157" s="166"/>
      <c r="II157" s="166"/>
      <c r="IJ157" s="166"/>
      <c r="IK157" s="166"/>
      <c r="IL157" s="166"/>
      <c r="IM157" s="166"/>
      <c r="IN157" s="166"/>
      <c r="IO157" s="166"/>
      <c r="IP157" s="166"/>
      <c r="IQ157" s="166"/>
      <c r="IR157" s="166"/>
      <c r="IS157" s="166"/>
      <c r="IT157" s="166"/>
      <c r="IU157" s="166"/>
      <c r="IV157" s="166"/>
    </row>
    <row r="158" spans="1:256" s="220" customFormat="1" ht="20.25">
      <c r="A158" s="230"/>
      <c r="B158" s="230"/>
      <c r="C158" s="230"/>
      <c r="D158" s="230"/>
      <c r="E158" s="230"/>
      <c r="F158" s="230"/>
      <c r="G158" s="230"/>
      <c r="H158" s="230"/>
      <c r="I158" s="230"/>
      <c r="J158" s="230"/>
      <c r="K158" s="230"/>
      <c r="L158" s="230"/>
      <c r="M158" s="231"/>
      <c r="N158" s="233"/>
      <c r="O158" s="233"/>
      <c r="P158" s="234"/>
      <c r="Q158" s="234"/>
      <c r="R158" s="234"/>
      <c r="S158" s="234"/>
      <c r="T158" s="234"/>
      <c r="U158" s="234"/>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c r="EW158" s="166"/>
      <c r="EX158" s="166"/>
      <c r="EY158" s="166"/>
      <c r="EZ158" s="166"/>
      <c r="FA158" s="166"/>
      <c r="FB158" s="166"/>
      <c r="FC158" s="166"/>
      <c r="FD158" s="166"/>
      <c r="FE158" s="166"/>
      <c r="FF158" s="166"/>
      <c r="FG158" s="166"/>
      <c r="FH158" s="166"/>
      <c r="FI158" s="166"/>
      <c r="FJ158" s="166"/>
      <c r="FK158" s="166"/>
      <c r="FL158" s="166"/>
      <c r="FM158" s="166"/>
      <c r="FN158" s="166"/>
      <c r="FO158" s="166"/>
      <c r="FP158" s="166"/>
      <c r="FQ158" s="166"/>
      <c r="FR158" s="166"/>
      <c r="FS158" s="166"/>
      <c r="FT158" s="166"/>
      <c r="FU158" s="166"/>
      <c r="FV158" s="166"/>
      <c r="FW158" s="166"/>
      <c r="FX158" s="166"/>
      <c r="FY158" s="166"/>
      <c r="FZ158" s="166"/>
      <c r="GA158" s="166"/>
      <c r="GB158" s="166"/>
      <c r="GC158" s="166"/>
      <c r="GD158" s="166"/>
      <c r="GE158" s="166"/>
      <c r="GF158" s="166"/>
      <c r="GG158" s="166"/>
      <c r="GH158" s="166"/>
      <c r="GI158" s="166"/>
      <c r="GJ158" s="166"/>
      <c r="GK158" s="166"/>
      <c r="GL158" s="166"/>
      <c r="GM158" s="166"/>
      <c r="GN158" s="166"/>
      <c r="GO158" s="166"/>
      <c r="GP158" s="166"/>
      <c r="GQ158" s="166"/>
      <c r="GR158" s="166"/>
      <c r="GS158" s="166"/>
      <c r="GT158" s="166"/>
      <c r="GU158" s="166"/>
      <c r="GV158" s="166"/>
      <c r="GW158" s="166"/>
      <c r="GX158" s="166"/>
      <c r="GY158" s="166"/>
      <c r="GZ158" s="166"/>
      <c r="HA158" s="166"/>
      <c r="HB158" s="166"/>
      <c r="HC158" s="166"/>
      <c r="HD158" s="166"/>
      <c r="HE158" s="166"/>
      <c r="HF158" s="166"/>
      <c r="HG158" s="166"/>
      <c r="HH158" s="166"/>
      <c r="HI158" s="166"/>
      <c r="HJ158" s="166"/>
      <c r="HK158" s="166"/>
      <c r="HL158" s="166"/>
      <c r="HM158" s="166"/>
      <c r="HN158" s="166"/>
      <c r="HO158" s="166"/>
      <c r="HP158" s="166"/>
      <c r="HQ158" s="166"/>
      <c r="HR158" s="166"/>
      <c r="HS158" s="166"/>
      <c r="HT158" s="166"/>
      <c r="HU158" s="166"/>
      <c r="HV158" s="166"/>
      <c r="HW158" s="166"/>
      <c r="HX158" s="166"/>
      <c r="HY158" s="166"/>
      <c r="HZ158" s="166"/>
      <c r="IA158" s="166"/>
      <c r="IB158" s="166"/>
      <c r="IC158" s="166"/>
      <c r="ID158" s="166"/>
      <c r="IE158" s="166"/>
      <c r="IF158" s="166"/>
      <c r="IG158" s="166"/>
      <c r="IH158" s="166"/>
      <c r="II158" s="166"/>
      <c r="IJ158" s="166"/>
      <c r="IK158" s="166"/>
      <c r="IL158" s="166"/>
      <c r="IM158" s="166"/>
      <c r="IN158" s="166"/>
      <c r="IO158" s="166"/>
      <c r="IP158" s="166"/>
      <c r="IQ158" s="166"/>
      <c r="IR158" s="166"/>
      <c r="IS158" s="166"/>
      <c r="IT158" s="166"/>
      <c r="IU158" s="166"/>
      <c r="IV158" s="166"/>
    </row>
    <row r="159" spans="1:256" s="220" customFormat="1" ht="20.25">
      <c r="A159" s="230"/>
      <c r="B159" s="230"/>
      <c r="C159" s="230"/>
      <c r="D159" s="230"/>
      <c r="E159" s="230"/>
      <c r="F159" s="230"/>
      <c r="G159" s="230"/>
      <c r="H159" s="230"/>
      <c r="I159" s="230"/>
      <c r="J159" s="230"/>
      <c r="K159" s="230"/>
      <c r="L159" s="230"/>
      <c r="M159" s="231"/>
      <c r="N159" s="233"/>
      <c r="O159" s="233"/>
      <c r="P159" s="234"/>
      <c r="Q159" s="234"/>
      <c r="R159" s="234"/>
      <c r="S159" s="234"/>
      <c r="T159" s="234"/>
      <c r="U159" s="234"/>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c r="EW159" s="166"/>
      <c r="EX159" s="166"/>
      <c r="EY159" s="166"/>
      <c r="EZ159" s="166"/>
      <c r="FA159" s="166"/>
      <c r="FB159" s="166"/>
      <c r="FC159" s="166"/>
      <c r="FD159" s="166"/>
      <c r="FE159" s="166"/>
      <c r="FF159" s="166"/>
      <c r="FG159" s="166"/>
      <c r="FH159" s="166"/>
      <c r="FI159" s="166"/>
      <c r="FJ159" s="166"/>
      <c r="FK159" s="166"/>
      <c r="FL159" s="166"/>
      <c r="FM159" s="166"/>
      <c r="FN159" s="166"/>
      <c r="FO159" s="166"/>
      <c r="FP159" s="166"/>
      <c r="FQ159" s="166"/>
      <c r="FR159" s="166"/>
      <c r="FS159" s="166"/>
      <c r="FT159" s="166"/>
      <c r="FU159" s="166"/>
      <c r="FV159" s="166"/>
      <c r="FW159" s="166"/>
      <c r="FX159" s="166"/>
      <c r="FY159" s="166"/>
      <c r="FZ159" s="166"/>
      <c r="GA159" s="166"/>
      <c r="GB159" s="166"/>
      <c r="GC159" s="166"/>
      <c r="GD159" s="166"/>
      <c r="GE159" s="166"/>
      <c r="GF159" s="166"/>
      <c r="GG159" s="166"/>
      <c r="GH159" s="166"/>
      <c r="GI159" s="166"/>
      <c r="GJ159" s="166"/>
      <c r="GK159" s="166"/>
      <c r="GL159" s="166"/>
      <c r="GM159" s="166"/>
      <c r="GN159" s="166"/>
      <c r="GO159" s="166"/>
      <c r="GP159" s="166"/>
      <c r="GQ159" s="166"/>
      <c r="GR159" s="166"/>
      <c r="GS159" s="166"/>
      <c r="GT159" s="166"/>
      <c r="GU159" s="166"/>
      <c r="GV159" s="166"/>
      <c r="GW159" s="166"/>
      <c r="GX159" s="166"/>
      <c r="GY159" s="166"/>
      <c r="GZ159" s="166"/>
      <c r="HA159" s="166"/>
      <c r="HB159" s="166"/>
      <c r="HC159" s="166"/>
      <c r="HD159" s="166"/>
      <c r="HE159" s="166"/>
      <c r="HF159" s="166"/>
      <c r="HG159" s="166"/>
      <c r="HH159" s="166"/>
      <c r="HI159" s="166"/>
      <c r="HJ159" s="166"/>
      <c r="HK159" s="166"/>
      <c r="HL159" s="166"/>
      <c r="HM159" s="166"/>
      <c r="HN159" s="166"/>
      <c r="HO159" s="166"/>
      <c r="HP159" s="166"/>
      <c r="HQ159" s="166"/>
      <c r="HR159" s="166"/>
      <c r="HS159" s="166"/>
      <c r="HT159" s="166"/>
      <c r="HU159" s="166"/>
      <c r="HV159" s="166"/>
      <c r="HW159" s="166"/>
      <c r="HX159" s="166"/>
      <c r="HY159" s="166"/>
      <c r="HZ159" s="166"/>
      <c r="IA159" s="166"/>
      <c r="IB159" s="166"/>
      <c r="IC159" s="166"/>
      <c r="ID159" s="166"/>
      <c r="IE159" s="166"/>
      <c r="IF159" s="166"/>
      <c r="IG159" s="166"/>
      <c r="IH159" s="166"/>
      <c r="II159" s="166"/>
      <c r="IJ159" s="166"/>
      <c r="IK159" s="166"/>
      <c r="IL159" s="166"/>
      <c r="IM159" s="166"/>
      <c r="IN159" s="166"/>
      <c r="IO159" s="166"/>
      <c r="IP159" s="166"/>
      <c r="IQ159" s="166"/>
      <c r="IR159" s="166"/>
      <c r="IS159" s="166"/>
      <c r="IT159" s="166"/>
      <c r="IU159" s="166"/>
      <c r="IV159" s="166"/>
    </row>
    <row r="160" spans="1:256" s="220" customFormat="1" ht="20.25">
      <c r="A160" s="230"/>
      <c r="B160" s="230"/>
      <c r="C160" s="230"/>
      <c r="D160" s="230"/>
      <c r="E160" s="230"/>
      <c r="F160" s="230"/>
      <c r="G160" s="230"/>
      <c r="H160" s="230"/>
      <c r="I160" s="230"/>
      <c r="J160" s="230"/>
      <c r="K160" s="230"/>
      <c r="L160" s="230"/>
      <c r="M160" s="231"/>
      <c r="N160" s="233"/>
      <c r="O160" s="233"/>
      <c r="P160" s="234"/>
      <c r="Q160" s="234"/>
      <c r="R160" s="234"/>
      <c r="S160" s="234"/>
      <c r="T160" s="234"/>
      <c r="U160" s="234"/>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c r="EW160" s="166"/>
      <c r="EX160" s="166"/>
      <c r="EY160" s="166"/>
      <c r="EZ160" s="166"/>
      <c r="FA160" s="166"/>
      <c r="FB160" s="166"/>
      <c r="FC160" s="166"/>
      <c r="FD160" s="166"/>
      <c r="FE160" s="166"/>
      <c r="FF160" s="166"/>
      <c r="FG160" s="166"/>
      <c r="FH160" s="166"/>
      <c r="FI160" s="166"/>
      <c r="FJ160" s="166"/>
      <c r="FK160" s="166"/>
      <c r="FL160" s="166"/>
      <c r="FM160" s="166"/>
      <c r="FN160" s="166"/>
      <c r="FO160" s="166"/>
      <c r="FP160" s="166"/>
      <c r="FQ160" s="166"/>
      <c r="FR160" s="166"/>
      <c r="FS160" s="166"/>
      <c r="FT160" s="166"/>
      <c r="FU160" s="166"/>
      <c r="FV160" s="166"/>
      <c r="FW160" s="166"/>
      <c r="FX160" s="166"/>
      <c r="FY160" s="166"/>
      <c r="FZ160" s="166"/>
      <c r="GA160" s="166"/>
      <c r="GB160" s="166"/>
      <c r="GC160" s="166"/>
      <c r="GD160" s="166"/>
      <c r="GE160" s="166"/>
      <c r="GF160" s="166"/>
      <c r="GG160" s="166"/>
      <c r="GH160" s="166"/>
      <c r="GI160" s="166"/>
      <c r="GJ160" s="166"/>
      <c r="GK160" s="166"/>
      <c r="GL160" s="166"/>
      <c r="GM160" s="166"/>
      <c r="GN160" s="166"/>
      <c r="GO160" s="166"/>
      <c r="GP160" s="166"/>
      <c r="GQ160" s="166"/>
      <c r="GR160" s="166"/>
      <c r="GS160" s="166"/>
      <c r="GT160" s="166"/>
      <c r="GU160" s="166"/>
      <c r="GV160" s="166"/>
      <c r="GW160" s="166"/>
      <c r="GX160" s="166"/>
      <c r="GY160" s="166"/>
      <c r="GZ160" s="166"/>
      <c r="HA160" s="166"/>
      <c r="HB160" s="166"/>
      <c r="HC160" s="166"/>
      <c r="HD160" s="166"/>
      <c r="HE160" s="166"/>
      <c r="HF160" s="166"/>
      <c r="HG160" s="166"/>
      <c r="HH160" s="166"/>
      <c r="HI160" s="166"/>
      <c r="HJ160" s="166"/>
      <c r="HK160" s="166"/>
      <c r="HL160" s="166"/>
      <c r="HM160" s="166"/>
      <c r="HN160" s="166"/>
      <c r="HO160" s="166"/>
      <c r="HP160" s="166"/>
      <c r="HQ160" s="166"/>
      <c r="HR160" s="166"/>
      <c r="HS160" s="166"/>
      <c r="HT160" s="166"/>
      <c r="HU160" s="166"/>
      <c r="HV160" s="166"/>
      <c r="HW160" s="166"/>
      <c r="HX160" s="166"/>
      <c r="HY160" s="166"/>
      <c r="HZ160" s="166"/>
      <c r="IA160" s="166"/>
      <c r="IB160" s="166"/>
      <c r="IC160" s="166"/>
      <c r="ID160" s="166"/>
      <c r="IE160" s="166"/>
      <c r="IF160" s="166"/>
      <c r="IG160" s="166"/>
      <c r="IH160" s="166"/>
      <c r="II160" s="166"/>
      <c r="IJ160" s="166"/>
      <c r="IK160" s="166"/>
      <c r="IL160" s="166"/>
      <c r="IM160" s="166"/>
      <c r="IN160" s="166"/>
      <c r="IO160" s="166"/>
      <c r="IP160" s="166"/>
      <c r="IQ160" s="166"/>
      <c r="IR160" s="166"/>
      <c r="IS160" s="166"/>
      <c r="IT160" s="166"/>
      <c r="IU160" s="166"/>
      <c r="IV160" s="166"/>
    </row>
    <row r="161" spans="1:256" s="220" customFormat="1" ht="20.25">
      <c r="A161" s="230"/>
      <c r="B161" s="230"/>
      <c r="C161" s="230"/>
      <c r="D161" s="230"/>
      <c r="E161" s="230"/>
      <c r="F161" s="230"/>
      <c r="G161" s="230"/>
      <c r="H161" s="230"/>
      <c r="I161" s="230"/>
      <c r="J161" s="230"/>
      <c r="K161" s="230"/>
      <c r="L161" s="230"/>
      <c r="M161" s="231"/>
      <c r="N161" s="233"/>
      <c r="O161" s="233"/>
      <c r="P161" s="234"/>
      <c r="Q161" s="234"/>
      <c r="R161" s="234"/>
      <c r="S161" s="234"/>
      <c r="T161" s="234"/>
      <c r="U161" s="234"/>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c r="EW161" s="166"/>
      <c r="EX161" s="166"/>
      <c r="EY161" s="166"/>
      <c r="EZ161" s="166"/>
      <c r="FA161" s="166"/>
      <c r="FB161" s="166"/>
      <c r="FC161" s="166"/>
      <c r="FD161" s="166"/>
      <c r="FE161" s="166"/>
      <c r="FF161" s="166"/>
      <c r="FG161" s="166"/>
      <c r="FH161" s="166"/>
      <c r="FI161" s="166"/>
      <c r="FJ161" s="166"/>
      <c r="FK161" s="166"/>
      <c r="FL161" s="166"/>
      <c r="FM161" s="166"/>
      <c r="FN161" s="166"/>
      <c r="FO161" s="166"/>
      <c r="FP161" s="166"/>
      <c r="FQ161" s="166"/>
      <c r="FR161" s="166"/>
      <c r="FS161" s="166"/>
      <c r="FT161" s="166"/>
      <c r="FU161" s="166"/>
      <c r="FV161" s="166"/>
      <c r="FW161" s="166"/>
      <c r="FX161" s="166"/>
      <c r="FY161" s="166"/>
      <c r="FZ161" s="166"/>
      <c r="GA161" s="166"/>
      <c r="GB161" s="166"/>
      <c r="GC161" s="166"/>
      <c r="GD161" s="166"/>
      <c r="GE161" s="166"/>
      <c r="GF161" s="166"/>
      <c r="GG161" s="166"/>
      <c r="GH161" s="166"/>
      <c r="GI161" s="166"/>
      <c r="GJ161" s="166"/>
      <c r="GK161" s="166"/>
      <c r="GL161" s="166"/>
      <c r="GM161" s="166"/>
      <c r="GN161" s="166"/>
      <c r="GO161" s="166"/>
      <c r="GP161" s="166"/>
      <c r="GQ161" s="166"/>
      <c r="GR161" s="166"/>
      <c r="GS161" s="166"/>
      <c r="GT161" s="166"/>
      <c r="GU161" s="166"/>
      <c r="GV161" s="166"/>
      <c r="GW161" s="166"/>
      <c r="GX161" s="166"/>
      <c r="GY161" s="166"/>
      <c r="GZ161" s="166"/>
      <c r="HA161" s="166"/>
      <c r="HB161" s="166"/>
      <c r="HC161" s="166"/>
      <c r="HD161" s="166"/>
      <c r="HE161" s="166"/>
      <c r="HF161" s="166"/>
      <c r="HG161" s="166"/>
      <c r="HH161" s="166"/>
      <c r="HI161" s="166"/>
      <c r="HJ161" s="166"/>
      <c r="HK161" s="166"/>
      <c r="HL161" s="166"/>
      <c r="HM161" s="166"/>
      <c r="HN161" s="166"/>
      <c r="HO161" s="166"/>
      <c r="HP161" s="166"/>
      <c r="HQ161" s="166"/>
      <c r="HR161" s="166"/>
      <c r="HS161" s="166"/>
      <c r="HT161" s="166"/>
      <c r="HU161" s="166"/>
      <c r="HV161" s="166"/>
      <c r="HW161" s="166"/>
      <c r="HX161" s="166"/>
      <c r="HY161" s="166"/>
      <c r="HZ161" s="166"/>
      <c r="IA161" s="166"/>
      <c r="IB161" s="166"/>
      <c r="IC161" s="166"/>
      <c r="ID161" s="166"/>
      <c r="IE161" s="166"/>
      <c r="IF161" s="166"/>
      <c r="IG161" s="166"/>
      <c r="IH161" s="166"/>
      <c r="II161" s="166"/>
      <c r="IJ161" s="166"/>
      <c r="IK161" s="166"/>
      <c r="IL161" s="166"/>
      <c r="IM161" s="166"/>
      <c r="IN161" s="166"/>
      <c r="IO161" s="166"/>
      <c r="IP161" s="166"/>
      <c r="IQ161" s="166"/>
      <c r="IR161" s="166"/>
      <c r="IS161" s="166"/>
      <c r="IT161" s="166"/>
      <c r="IU161" s="166"/>
      <c r="IV161" s="166"/>
    </row>
    <row r="162" spans="1:256" s="220" customFormat="1" ht="20.25">
      <c r="A162" s="230"/>
      <c r="B162" s="230"/>
      <c r="C162" s="230"/>
      <c r="D162" s="230"/>
      <c r="E162" s="230"/>
      <c r="F162" s="230"/>
      <c r="G162" s="230"/>
      <c r="H162" s="230"/>
      <c r="I162" s="230"/>
      <c r="J162" s="230"/>
      <c r="K162" s="230"/>
      <c r="L162" s="230"/>
      <c r="M162" s="231"/>
      <c r="N162" s="233"/>
      <c r="O162" s="233"/>
      <c r="P162" s="234"/>
      <c r="Q162" s="234"/>
      <c r="R162" s="234"/>
      <c r="S162" s="234"/>
      <c r="T162" s="234"/>
      <c r="U162" s="234"/>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c r="EW162" s="166"/>
      <c r="EX162" s="166"/>
      <c r="EY162" s="166"/>
      <c r="EZ162" s="166"/>
      <c r="FA162" s="166"/>
      <c r="FB162" s="166"/>
      <c r="FC162" s="166"/>
      <c r="FD162" s="166"/>
      <c r="FE162" s="166"/>
      <c r="FF162" s="166"/>
      <c r="FG162" s="166"/>
      <c r="FH162" s="166"/>
      <c r="FI162" s="166"/>
      <c r="FJ162" s="166"/>
      <c r="FK162" s="166"/>
      <c r="FL162" s="166"/>
      <c r="FM162" s="166"/>
      <c r="FN162" s="166"/>
      <c r="FO162" s="166"/>
      <c r="FP162" s="166"/>
      <c r="FQ162" s="166"/>
      <c r="FR162" s="166"/>
      <c r="FS162" s="166"/>
      <c r="FT162" s="166"/>
      <c r="FU162" s="166"/>
      <c r="FV162" s="166"/>
      <c r="FW162" s="166"/>
      <c r="FX162" s="166"/>
      <c r="FY162" s="166"/>
      <c r="FZ162" s="166"/>
      <c r="GA162" s="166"/>
      <c r="GB162" s="166"/>
      <c r="GC162" s="166"/>
      <c r="GD162" s="166"/>
      <c r="GE162" s="166"/>
      <c r="GF162" s="166"/>
      <c r="GG162" s="166"/>
      <c r="GH162" s="166"/>
      <c r="GI162" s="166"/>
      <c r="GJ162" s="166"/>
      <c r="GK162" s="166"/>
      <c r="GL162" s="166"/>
      <c r="GM162" s="166"/>
      <c r="GN162" s="166"/>
      <c r="GO162" s="166"/>
      <c r="GP162" s="166"/>
      <c r="GQ162" s="166"/>
      <c r="GR162" s="166"/>
      <c r="GS162" s="166"/>
      <c r="GT162" s="166"/>
      <c r="GU162" s="166"/>
      <c r="GV162" s="166"/>
      <c r="GW162" s="166"/>
      <c r="GX162" s="166"/>
      <c r="GY162" s="166"/>
      <c r="GZ162" s="166"/>
      <c r="HA162" s="166"/>
      <c r="HB162" s="166"/>
      <c r="HC162" s="166"/>
      <c r="HD162" s="166"/>
      <c r="HE162" s="166"/>
      <c r="HF162" s="166"/>
      <c r="HG162" s="166"/>
      <c r="HH162" s="166"/>
      <c r="HI162" s="166"/>
      <c r="HJ162" s="166"/>
      <c r="HK162" s="166"/>
      <c r="HL162" s="166"/>
      <c r="HM162" s="166"/>
      <c r="HN162" s="166"/>
      <c r="HO162" s="166"/>
      <c r="HP162" s="166"/>
      <c r="HQ162" s="166"/>
      <c r="HR162" s="166"/>
      <c r="HS162" s="166"/>
      <c r="HT162" s="166"/>
      <c r="HU162" s="166"/>
      <c r="HV162" s="166"/>
      <c r="HW162" s="166"/>
      <c r="HX162" s="166"/>
      <c r="HY162" s="166"/>
      <c r="HZ162" s="166"/>
      <c r="IA162" s="166"/>
      <c r="IB162" s="166"/>
      <c r="IC162" s="166"/>
      <c r="ID162" s="166"/>
      <c r="IE162" s="166"/>
      <c r="IF162" s="166"/>
      <c r="IG162" s="166"/>
      <c r="IH162" s="166"/>
      <c r="II162" s="166"/>
      <c r="IJ162" s="166"/>
      <c r="IK162" s="166"/>
      <c r="IL162" s="166"/>
      <c r="IM162" s="166"/>
      <c r="IN162" s="166"/>
      <c r="IO162" s="166"/>
      <c r="IP162" s="166"/>
      <c r="IQ162" s="166"/>
      <c r="IR162" s="166"/>
      <c r="IS162" s="166"/>
      <c r="IT162" s="166"/>
      <c r="IU162" s="166"/>
      <c r="IV162" s="166"/>
    </row>
    <row r="163" spans="1:256" s="220" customFormat="1" ht="20.25">
      <c r="A163" s="230"/>
      <c r="B163" s="230"/>
      <c r="C163" s="230"/>
      <c r="D163" s="230"/>
      <c r="E163" s="230"/>
      <c r="F163" s="230"/>
      <c r="G163" s="230"/>
      <c r="H163" s="230"/>
      <c r="I163" s="230"/>
      <c r="J163" s="230"/>
      <c r="K163" s="230"/>
      <c r="L163" s="230"/>
      <c r="M163" s="231"/>
      <c r="N163" s="233"/>
      <c r="O163" s="233"/>
      <c r="P163" s="234"/>
      <c r="Q163" s="234"/>
      <c r="R163" s="234"/>
      <c r="S163" s="234"/>
      <c r="T163" s="234"/>
      <c r="U163" s="234"/>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c r="EW163" s="166"/>
      <c r="EX163" s="166"/>
      <c r="EY163" s="166"/>
      <c r="EZ163" s="166"/>
      <c r="FA163" s="166"/>
      <c r="FB163" s="166"/>
      <c r="FC163" s="166"/>
      <c r="FD163" s="166"/>
      <c r="FE163" s="166"/>
      <c r="FF163" s="166"/>
      <c r="FG163" s="166"/>
      <c r="FH163" s="166"/>
      <c r="FI163" s="166"/>
      <c r="FJ163" s="166"/>
      <c r="FK163" s="166"/>
      <c r="FL163" s="166"/>
      <c r="FM163" s="166"/>
      <c r="FN163" s="166"/>
      <c r="FO163" s="166"/>
      <c r="FP163" s="166"/>
      <c r="FQ163" s="166"/>
      <c r="FR163" s="166"/>
      <c r="FS163" s="166"/>
      <c r="FT163" s="166"/>
      <c r="FU163" s="166"/>
      <c r="FV163" s="166"/>
      <c r="FW163" s="166"/>
      <c r="FX163" s="166"/>
      <c r="FY163" s="166"/>
      <c r="FZ163" s="166"/>
      <c r="GA163" s="166"/>
      <c r="GB163" s="166"/>
      <c r="GC163" s="166"/>
      <c r="GD163" s="166"/>
      <c r="GE163" s="166"/>
      <c r="GF163" s="166"/>
      <c r="GG163" s="166"/>
      <c r="GH163" s="166"/>
      <c r="GI163" s="166"/>
      <c r="GJ163" s="166"/>
      <c r="GK163" s="166"/>
      <c r="GL163" s="166"/>
      <c r="GM163" s="166"/>
      <c r="GN163" s="166"/>
      <c r="GO163" s="166"/>
      <c r="GP163" s="166"/>
      <c r="GQ163" s="166"/>
      <c r="GR163" s="166"/>
      <c r="GS163" s="166"/>
      <c r="GT163" s="166"/>
      <c r="GU163" s="166"/>
      <c r="GV163" s="166"/>
      <c r="GW163" s="166"/>
      <c r="GX163" s="166"/>
      <c r="GY163" s="166"/>
      <c r="GZ163" s="166"/>
      <c r="HA163" s="166"/>
      <c r="HB163" s="166"/>
      <c r="HC163" s="166"/>
      <c r="HD163" s="166"/>
      <c r="HE163" s="166"/>
      <c r="HF163" s="166"/>
      <c r="HG163" s="166"/>
      <c r="HH163" s="166"/>
      <c r="HI163" s="166"/>
      <c r="HJ163" s="166"/>
      <c r="HK163" s="166"/>
      <c r="HL163" s="166"/>
      <c r="HM163" s="166"/>
      <c r="HN163" s="166"/>
      <c r="HO163" s="166"/>
      <c r="HP163" s="166"/>
      <c r="HQ163" s="166"/>
      <c r="HR163" s="166"/>
      <c r="HS163" s="166"/>
      <c r="HT163" s="166"/>
      <c r="HU163" s="166"/>
      <c r="HV163" s="166"/>
      <c r="HW163" s="166"/>
      <c r="HX163" s="166"/>
      <c r="HY163" s="166"/>
      <c r="HZ163" s="166"/>
      <c r="IA163" s="166"/>
      <c r="IB163" s="166"/>
      <c r="IC163" s="166"/>
      <c r="ID163" s="166"/>
      <c r="IE163" s="166"/>
      <c r="IF163" s="166"/>
      <c r="IG163" s="166"/>
      <c r="IH163" s="166"/>
      <c r="II163" s="166"/>
      <c r="IJ163" s="166"/>
      <c r="IK163" s="166"/>
      <c r="IL163" s="166"/>
      <c r="IM163" s="166"/>
      <c r="IN163" s="166"/>
      <c r="IO163" s="166"/>
      <c r="IP163" s="166"/>
      <c r="IQ163" s="166"/>
      <c r="IR163" s="166"/>
      <c r="IS163" s="166"/>
      <c r="IT163" s="166"/>
      <c r="IU163" s="166"/>
      <c r="IV163" s="166"/>
    </row>
    <row r="164" spans="1:256" s="220" customFormat="1" ht="20.25">
      <c r="A164" s="230"/>
      <c r="B164" s="230"/>
      <c r="C164" s="230"/>
      <c r="D164" s="230"/>
      <c r="E164" s="230"/>
      <c r="F164" s="230"/>
      <c r="G164" s="230"/>
      <c r="H164" s="230"/>
      <c r="I164" s="230"/>
      <c r="J164" s="230"/>
      <c r="K164" s="230"/>
      <c r="L164" s="230"/>
      <c r="M164" s="231"/>
      <c r="N164" s="233"/>
      <c r="O164" s="233"/>
      <c r="P164" s="234"/>
      <c r="Q164" s="234"/>
      <c r="R164" s="234"/>
      <c r="S164" s="234"/>
      <c r="T164" s="234"/>
      <c r="U164" s="234"/>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c r="EW164" s="166"/>
      <c r="EX164" s="166"/>
      <c r="EY164" s="166"/>
      <c r="EZ164" s="166"/>
      <c r="FA164" s="166"/>
      <c r="FB164" s="166"/>
      <c r="FC164" s="166"/>
      <c r="FD164" s="166"/>
      <c r="FE164" s="166"/>
      <c r="FF164" s="166"/>
      <c r="FG164" s="166"/>
      <c r="FH164" s="166"/>
      <c r="FI164" s="166"/>
      <c r="FJ164" s="166"/>
      <c r="FK164" s="166"/>
      <c r="FL164" s="166"/>
      <c r="FM164" s="166"/>
      <c r="FN164" s="166"/>
      <c r="FO164" s="166"/>
      <c r="FP164" s="166"/>
      <c r="FQ164" s="166"/>
      <c r="FR164" s="166"/>
      <c r="FS164" s="166"/>
      <c r="FT164" s="166"/>
      <c r="FU164" s="166"/>
      <c r="FV164" s="166"/>
      <c r="FW164" s="166"/>
      <c r="FX164" s="166"/>
      <c r="FY164" s="166"/>
      <c r="FZ164" s="166"/>
      <c r="GA164" s="166"/>
      <c r="GB164" s="166"/>
      <c r="GC164" s="166"/>
      <c r="GD164" s="166"/>
      <c r="GE164" s="166"/>
      <c r="GF164" s="166"/>
      <c r="GG164" s="166"/>
      <c r="GH164" s="166"/>
      <c r="GI164" s="166"/>
      <c r="GJ164" s="166"/>
      <c r="GK164" s="166"/>
      <c r="GL164" s="166"/>
      <c r="GM164" s="166"/>
      <c r="GN164" s="166"/>
      <c r="GO164" s="166"/>
      <c r="GP164" s="166"/>
      <c r="GQ164" s="166"/>
      <c r="GR164" s="166"/>
      <c r="GS164" s="166"/>
      <c r="GT164" s="166"/>
      <c r="GU164" s="166"/>
      <c r="GV164" s="166"/>
      <c r="GW164" s="166"/>
      <c r="GX164" s="166"/>
      <c r="GY164" s="166"/>
      <c r="GZ164" s="166"/>
      <c r="HA164" s="166"/>
      <c r="HB164" s="166"/>
      <c r="HC164" s="166"/>
      <c r="HD164" s="166"/>
      <c r="HE164" s="166"/>
      <c r="HF164" s="166"/>
      <c r="HG164" s="166"/>
      <c r="HH164" s="166"/>
      <c r="HI164" s="166"/>
      <c r="HJ164" s="166"/>
      <c r="HK164" s="166"/>
      <c r="HL164" s="166"/>
      <c r="HM164" s="166"/>
      <c r="HN164" s="166"/>
      <c r="HO164" s="166"/>
      <c r="HP164" s="166"/>
      <c r="HQ164" s="166"/>
      <c r="HR164" s="166"/>
      <c r="HS164" s="166"/>
      <c r="HT164" s="166"/>
      <c r="HU164" s="166"/>
      <c r="HV164" s="166"/>
      <c r="HW164" s="166"/>
      <c r="HX164" s="166"/>
      <c r="HY164" s="166"/>
      <c r="HZ164" s="166"/>
      <c r="IA164" s="166"/>
      <c r="IB164" s="166"/>
      <c r="IC164" s="166"/>
      <c r="ID164" s="166"/>
      <c r="IE164" s="166"/>
      <c r="IF164" s="166"/>
      <c r="IG164" s="166"/>
      <c r="IH164" s="166"/>
      <c r="II164" s="166"/>
      <c r="IJ164" s="166"/>
      <c r="IK164" s="166"/>
      <c r="IL164" s="166"/>
      <c r="IM164" s="166"/>
      <c r="IN164" s="166"/>
      <c r="IO164" s="166"/>
      <c r="IP164" s="166"/>
      <c r="IQ164" s="166"/>
      <c r="IR164" s="166"/>
      <c r="IS164" s="166"/>
      <c r="IT164" s="166"/>
      <c r="IU164" s="166"/>
      <c r="IV164" s="166"/>
    </row>
    <row r="165" spans="1:256" s="220" customFormat="1" ht="20.25">
      <c r="A165" s="230"/>
      <c r="B165" s="230"/>
      <c r="C165" s="230"/>
      <c r="D165" s="230"/>
      <c r="E165" s="230"/>
      <c r="F165" s="230"/>
      <c r="G165" s="230"/>
      <c r="H165" s="230"/>
      <c r="I165" s="230"/>
      <c r="J165" s="230"/>
      <c r="K165" s="230"/>
      <c r="L165" s="230"/>
      <c r="M165" s="231"/>
      <c r="N165" s="233"/>
      <c r="O165" s="233"/>
      <c r="P165" s="234"/>
      <c r="Q165" s="234"/>
      <c r="R165" s="234"/>
      <c r="S165" s="234"/>
      <c r="T165" s="234"/>
      <c r="U165" s="234"/>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c r="EW165" s="166"/>
      <c r="EX165" s="166"/>
      <c r="EY165" s="166"/>
      <c r="EZ165" s="166"/>
      <c r="FA165" s="166"/>
      <c r="FB165" s="166"/>
      <c r="FC165" s="166"/>
      <c r="FD165" s="166"/>
      <c r="FE165" s="166"/>
      <c r="FF165" s="166"/>
      <c r="FG165" s="166"/>
      <c r="FH165" s="166"/>
      <c r="FI165" s="166"/>
      <c r="FJ165" s="166"/>
      <c r="FK165" s="166"/>
      <c r="FL165" s="166"/>
      <c r="FM165" s="166"/>
      <c r="FN165" s="166"/>
      <c r="FO165" s="166"/>
      <c r="FP165" s="166"/>
      <c r="FQ165" s="166"/>
      <c r="FR165" s="166"/>
      <c r="FS165" s="166"/>
      <c r="FT165" s="166"/>
      <c r="FU165" s="166"/>
      <c r="FV165" s="166"/>
      <c r="FW165" s="166"/>
      <c r="FX165" s="166"/>
      <c r="FY165" s="166"/>
      <c r="FZ165" s="166"/>
      <c r="GA165" s="166"/>
      <c r="GB165" s="166"/>
      <c r="GC165" s="166"/>
      <c r="GD165" s="166"/>
      <c r="GE165" s="166"/>
      <c r="GF165" s="166"/>
      <c r="GG165" s="166"/>
      <c r="GH165" s="166"/>
      <c r="GI165" s="166"/>
      <c r="GJ165" s="166"/>
      <c r="GK165" s="166"/>
      <c r="GL165" s="166"/>
      <c r="GM165" s="166"/>
      <c r="GN165" s="166"/>
      <c r="GO165" s="166"/>
      <c r="GP165" s="166"/>
      <c r="GQ165" s="166"/>
      <c r="GR165" s="166"/>
      <c r="GS165" s="166"/>
      <c r="GT165" s="166"/>
      <c r="GU165" s="166"/>
      <c r="GV165" s="166"/>
      <c r="GW165" s="166"/>
      <c r="GX165" s="166"/>
      <c r="GY165" s="166"/>
      <c r="GZ165" s="166"/>
      <c r="HA165" s="166"/>
      <c r="HB165" s="166"/>
      <c r="HC165" s="166"/>
      <c r="HD165" s="166"/>
      <c r="HE165" s="166"/>
      <c r="HF165" s="166"/>
      <c r="HG165" s="166"/>
      <c r="HH165" s="166"/>
      <c r="HI165" s="166"/>
      <c r="HJ165" s="166"/>
      <c r="HK165" s="166"/>
      <c r="HL165" s="166"/>
      <c r="HM165" s="166"/>
      <c r="HN165" s="166"/>
      <c r="HO165" s="166"/>
      <c r="HP165" s="166"/>
      <c r="HQ165" s="166"/>
      <c r="HR165" s="166"/>
      <c r="HS165" s="166"/>
      <c r="HT165" s="166"/>
      <c r="HU165" s="166"/>
      <c r="HV165" s="166"/>
      <c r="HW165" s="166"/>
      <c r="HX165" s="166"/>
      <c r="HY165" s="166"/>
      <c r="HZ165" s="166"/>
      <c r="IA165" s="166"/>
      <c r="IB165" s="166"/>
      <c r="IC165" s="166"/>
      <c r="ID165" s="166"/>
      <c r="IE165" s="166"/>
      <c r="IF165" s="166"/>
      <c r="IG165" s="166"/>
      <c r="IH165" s="166"/>
      <c r="II165" s="166"/>
      <c r="IJ165" s="166"/>
      <c r="IK165" s="166"/>
      <c r="IL165" s="166"/>
      <c r="IM165" s="166"/>
      <c r="IN165" s="166"/>
      <c r="IO165" s="166"/>
      <c r="IP165" s="166"/>
      <c r="IQ165" s="166"/>
      <c r="IR165" s="166"/>
      <c r="IS165" s="166"/>
      <c r="IT165" s="166"/>
      <c r="IU165" s="166"/>
      <c r="IV165" s="166"/>
    </row>
    <row r="166" spans="1:256" s="220" customFormat="1" ht="20.25">
      <c r="A166" s="230"/>
      <c r="B166" s="230"/>
      <c r="C166" s="230"/>
      <c r="D166" s="230"/>
      <c r="E166" s="230"/>
      <c r="F166" s="230"/>
      <c r="G166" s="230"/>
      <c r="H166" s="230"/>
      <c r="I166" s="230"/>
      <c r="J166" s="230"/>
      <c r="K166" s="230"/>
      <c r="L166" s="230"/>
      <c r="M166" s="231"/>
      <c r="N166" s="233"/>
      <c r="O166" s="233"/>
      <c r="P166" s="234"/>
      <c r="Q166" s="234"/>
      <c r="R166" s="234"/>
      <c r="S166" s="234"/>
      <c r="T166" s="234"/>
      <c r="U166" s="234"/>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c r="EW166" s="166"/>
      <c r="EX166" s="166"/>
      <c r="EY166" s="166"/>
      <c r="EZ166" s="166"/>
      <c r="FA166" s="166"/>
      <c r="FB166" s="166"/>
      <c r="FC166" s="166"/>
      <c r="FD166" s="166"/>
      <c r="FE166" s="166"/>
      <c r="FF166" s="166"/>
      <c r="FG166" s="166"/>
      <c r="FH166" s="166"/>
      <c r="FI166" s="166"/>
      <c r="FJ166" s="166"/>
      <c r="FK166" s="166"/>
      <c r="FL166" s="166"/>
      <c r="FM166" s="166"/>
      <c r="FN166" s="166"/>
      <c r="FO166" s="166"/>
      <c r="FP166" s="166"/>
      <c r="FQ166" s="166"/>
      <c r="FR166" s="166"/>
      <c r="FS166" s="166"/>
      <c r="FT166" s="166"/>
      <c r="FU166" s="166"/>
      <c r="FV166" s="166"/>
      <c r="FW166" s="166"/>
      <c r="FX166" s="166"/>
      <c r="FY166" s="166"/>
      <c r="FZ166" s="166"/>
      <c r="GA166" s="166"/>
      <c r="GB166" s="166"/>
      <c r="GC166" s="166"/>
      <c r="GD166" s="166"/>
      <c r="GE166" s="166"/>
      <c r="GF166" s="166"/>
      <c r="GG166" s="166"/>
      <c r="GH166" s="166"/>
      <c r="GI166" s="166"/>
      <c r="GJ166" s="166"/>
      <c r="GK166" s="166"/>
      <c r="GL166" s="166"/>
      <c r="GM166" s="166"/>
      <c r="GN166" s="166"/>
      <c r="GO166" s="166"/>
      <c r="GP166" s="166"/>
      <c r="GQ166" s="166"/>
      <c r="GR166" s="166"/>
      <c r="GS166" s="166"/>
      <c r="GT166" s="166"/>
      <c r="GU166" s="166"/>
      <c r="GV166" s="166"/>
      <c r="GW166" s="166"/>
      <c r="GX166" s="166"/>
      <c r="GY166" s="166"/>
      <c r="GZ166" s="166"/>
      <c r="HA166" s="166"/>
      <c r="HB166" s="166"/>
      <c r="HC166" s="166"/>
      <c r="HD166" s="166"/>
      <c r="HE166" s="166"/>
      <c r="HF166" s="166"/>
      <c r="HG166" s="166"/>
      <c r="HH166" s="166"/>
      <c r="HI166" s="166"/>
      <c r="HJ166" s="166"/>
      <c r="HK166" s="166"/>
      <c r="HL166" s="166"/>
      <c r="HM166" s="166"/>
      <c r="HN166" s="166"/>
      <c r="HO166" s="166"/>
      <c r="HP166" s="166"/>
      <c r="HQ166" s="166"/>
      <c r="HR166" s="166"/>
      <c r="HS166" s="166"/>
      <c r="HT166" s="166"/>
      <c r="HU166" s="166"/>
      <c r="HV166" s="166"/>
      <c r="HW166" s="166"/>
      <c r="HX166" s="166"/>
      <c r="HY166" s="166"/>
      <c r="HZ166" s="166"/>
      <c r="IA166" s="166"/>
      <c r="IB166" s="166"/>
      <c r="IC166" s="166"/>
      <c r="ID166" s="166"/>
      <c r="IE166" s="166"/>
      <c r="IF166" s="166"/>
      <c r="IG166" s="166"/>
      <c r="IH166" s="166"/>
      <c r="II166" s="166"/>
      <c r="IJ166" s="166"/>
      <c r="IK166" s="166"/>
      <c r="IL166" s="166"/>
      <c r="IM166" s="166"/>
      <c r="IN166" s="166"/>
      <c r="IO166" s="166"/>
      <c r="IP166" s="166"/>
      <c r="IQ166" s="166"/>
      <c r="IR166" s="166"/>
      <c r="IS166" s="166"/>
      <c r="IT166" s="166"/>
      <c r="IU166" s="166"/>
      <c r="IV166" s="166"/>
    </row>
    <row r="167" spans="1:256" s="220" customFormat="1" ht="20.25">
      <c r="A167" s="230"/>
      <c r="B167" s="230"/>
      <c r="C167" s="230"/>
      <c r="D167" s="230"/>
      <c r="E167" s="230"/>
      <c r="F167" s="230"/>
      <c r="G167" s="230"/>
      <c r="H167" s="230"/>
      <c r="I167" s="230"/>
      <c r="J167" s="230"/>
      <c r="K167" s="230"/>
      <c r="L167" s="230"/>
      <c r="M167" s="231"/>
      <c r="N167" s="233"/>
      <c r="O167" s="233"/>
      <c r="P167" s="234"/>
      <c r="Q167" s="234"/>
      <c r="R167" s="234"/>
      <c r="S167" s="234"/>
      <c r="T167" s="234"/>
      <c r="U167" s="234"/>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c r="EW167" s="166"/>
      <c r="EX167" s="166"/>
      <c r="EY167" s="166"/>
      <c r="EZ167" s="166"/>
      <c r="FA167" s="166"/>
      <c r="FB167" s="166"/>
      <c r="FC167" s="166"/>
      <c r="FD167" s="166"/>
      <c r="FE167" s="166"/>
      <c r="FF167" s="166"/>
      <c r="FG167" s="166"/>
      <c r="FH167" s="166"/>
      <c r="FI167" s="166"/>
      <c r="FJ167" s="166"/>
      <c r="FK167" s="166"/>
      <c r="FL167" s="166"/>
      <c r="FM167" s="166"/>
      <c r="FN167" s="166"/>
      <c r="FO167" s="166"/>
      <c r="FP167" s="166"/>
      <c r="FQ167" s="166"/>
      <c r="FR167" s="166"/>
      <c r="FS167" s="166"/>
      <c r="FT167" s="166"/>
      <c r="FU167" s="166"/>
      <c r="FV167" s="166"/>
      <c r="FW167" s="166"/>
      <c r="FX167" s="166"/>
      <c r="FY167" s="166"/>
      <c r="FZ167" s="166"/>
      <c r="GA167" s="166"/>
      <c r="GB167" s="166"/>
      <c r="GC167" s="166"/>
      <c r="GD167" s="166"/>
      <c r="GE167" s="166"/>
      <c r="GF167" s="166"/>
      <c r="GG167" s="166"/>
      <c r="GH167" s="166"/>
      <c r="GI167" s="166"/>
      <c r="GJ167" s="166"/>
      <c r="GK167" s="166"/>
      <c r="GL167" s="166"/>
      <c r="GM167" s="166"/>
      <c r="GN167" s="166"/>
      <c r="GO167" s="166"/>
      <c r="GP167" s="166"/>
      <c r="GQ167" s="166"/>
      <c r="GR167" s="166"/>
      <c r="GS167" s="166"/>
      <c r="GT167" s="166"/>
      <c r="GU167" s="166"/>
      <c r="GV167" s="166"/>
      <c r="GW167" s="166"/>
      <c r="GX167" s="166"/>
      <c r="GY167" s="166"/>
      <c r="GZ167" s="166"/>
      <c r="HA167" s="166"/>
      <c r="HB167" s="166"/>
      <c r="HC167" s="166"/>
      <c r="HD167" s="166"/>
      <c r="HE167" s="166"/>
      <c r="HF167" s="166"/>
      <c r="HG167" s="166"/>
      <c r="HH167" s="166"/>
      <c r="HI167" s="166"/>
      <c r="HJ167" s="166"/>
      <c r="HK167" s="166"/>
      <c r="HL167" s="166"/>
      <c r="HM167" s="166"/>
      <c r="HN167" s="166"/>
      <c r="HO167" s="166"/>
      <c r="HP167" s="166"/>
      <c r="HQ167" s="166"/>
      <c r="HR167" s="166"/>
      <c r="HS167" s="166"/>
      <c r="HT167" s="166"/>
      <c r="HU167" s="166"/>
      <c r="HV167" s="166"/>
      <c r="HW167" s="166"/>
      <c r="HX167" s="166"/>
      <c r="HY167" s="166"/>
      <c r="HZ167" s="166"/>
      <c r="IA167" s="166"/>
      <c r="IB167" s="166"/>
      <c r="IC167" s="166"/>
      <c r="ID167" s="166"/>
      <c r="IE167" s="166"/>
      <c r="IF167" s="166"/>
      <c r="IG167" s="166"/>
      <c r="IH167" s="166"/>
      <c r="II167" s="166"/>
      <c r="IJ167" s="166"/>
      <c r="IK167" s="166"/>
      <c r="IL167" s="166"/>
      <c r="IM167" s="166"/>
      <c r="IN167" s="166"/>
      <c r="IO167" s="166"/>
      <c r="IP167" s="166"/>
      <c r="IQ167" s="166"/>
      <c r="IR167" s="166"/>
      <c r="IS167" s="166"/>
      <c r="IT167" s="166"/>
      <c r="IU167" s="166"/>
      <c r="IV167" s="166"/>
    </row>
    <row r="168" spans="1:256" s="220" customFormat="1" ht="20.25">
      <c r="A168" s="230"/>
      <c r="B168" s="230"/>
      <c r="C168" s="230"/>
      <c r="D168" s="230"/>
      <c r="E168" s="230"/>
      <c r="F168" s="230"/>
      <c r="G168" s="230"/>
      <c r="H168" s="230"/>
      <c r="I168" s="230"/>
      <c r="J168" s="230"/>
      <c r="K168" s="230"/>
      <c r="L168" s="230"/>
      <c r="M168" s="231"/>
      <c r="N168" s="233"/>
      <c r="O168" s="233"/>
      <c r="P168" s="234"/>
      <c r="Q168" s="234"/>
      <c r="R168" s="234"/>
      <c r="S168" s="234"/>
      <c r="T168" s="234"/>
      <c r="U168" s="234"/>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c r="EW168" s="166"/>
      <c r="EX168" s="166"/>
      <c r="EY168" s="166"/>
      <c r="EZ168" s="166"/>
      <c r="FA168" s="166"/>
      <c r="FB168" s="166"/>
      <c r="FC168" s="166"/>
      <c r="FD168" s="166"/>
      <c r="FE168" s="166"/>
      <c r="FF168" s="166"/>
      <c r="FG168" s="166"/>
      <c r="FH168" s="166"/>
      <c r="FI168" s="166"/>
      <c r="FJ168" s="166"/>
      <c r="FK168" s="166"/>
      <c r="FL168" s="166"/>
      <c r="FM168" s="166"/>
      <c r="FN168" s="166"/>
      <c r="FO168" s="166"/>
      <c r="FP168" s="166"/>
      <c r="FQ168" s="166"/>
      <c r="FR168" s="166"/>
      <c r="FS168" s="166"/>
      <c r="FT168" s="166"/>
      <c r="FU168" s="166"/>
      <c r="FV168" s="166"/>
      <c r="FW168" s="166"/>
      <c r="FX168" s="166"/>
      <c r="FY168" s="166"/>
      <c r="FZ168" s="166"/>
      <c r="GA168" s="166"/>
      <c r="GB168" s="166"/>
      <c r="GC168" s="166"/>
      <c r="GD168" s="166"/>
      <c r="GE168" s="166"/>
      <c r="GF168" s="166"/>
      <c r="GG168" s="166"/>
      <c r="GH168" s="166"/>
      <c r="GI168" s="166"/>
      <c r="GJ168" s="166"/>
      <c r="GK168" s="166"/>
      <c r="GL168" s="166"/>
      <c r="GM168" s="166"/>
      <c r="GN168" s="166"/>
      <c r="GO168" s="166"/>
      <c r="GP168" s="166"/>
      <c r="GQ168" s="166"/>
      <c r="GR168" s="166"/>
      <c r="GS168" s="166"/>
      <c r="GT168" s="166"/>
      <c r="GU168" s="166"/>
      <c r="GV168" s="166"/>
      <c r="GW168" s="166"/>
      <c r="GX168" s="166"/>
      <c r="GY168" s="166"/>
      <c r="GZ168" s="166"/>
      <c r="HA168" s="166"/>
      <c r="HB168" s="166"/>
      <c r="HC168" s="166"/>
      <c r="HD168" s="166"/>
      <c r="HE168" s="166"/>
      <c r="HF168" s="166"/>
      <c r="HG168" s="166"/>
      <c r="HH168" s="166"/>
      <c r="HI168" s="166"/>
      <c r="HJ168" s="166"/>
      <c r="HK168" s="166"/>
      <c r="HL168" s="166"/>
      <c r="HM168" s="166"/>
      <c r="HN168" s="166"/>
      <c r="HO168" s="166"/>
      <c r="HP168" s="166"/>
      <c r="HQ168" s="166"/>
      <c r="HR168" s="166"/>
      <c r="HS168" s="166"/>
      <c r="HT168" s="166"/>
      <c r="HU168" s="166"/>
      <c r="HV168" s="166"/>
      <c r="HW168" s="166"/>
      <c r="HX168" s="166"/>
      <c r="HY168" s="166"/>
      <c r="HZ168" s="166"/>
      <c r="IA168" s="166"/>
      <c r="IB168" s="166"/>
      <c r="IC168" s="166"/>
      <c r="ID168" s="166"/>
      <c r="IE168" s="166"/>
      <c r="IF168" s="166"/>
      <c r="IG168" s="166"/>
      <c r="IH168" s="166"/>
      <c r="II168" s="166"/>
      <c r="IJ168" s="166"/>
      <c r="IK168" s="166"/>
      <c r="IL168" s="166"/>
      <c r="IM168" s="166"/>
      <c r="IN168" s="166"/>
      <c r="IO168" s="166"/>
      <c r="IP168" s="166"/>
      <c r="IQ168" s="166"/>
      <c r="IR168" s="166"/>
      <c r="IS168" s="166"/>
      <c r="IT168" s="166"/>
      <c r="IU168" s="166"/>
      <c r="IV168" s="166"/>
    </row>
    <row r="169" spans="1:256" s="220" customFormat="1" ht="20.25">
      <c r="A169" s="230"/>
      <c r="B169" s="230"/>
      <c r="C169" s="230"/>
      <c r="D169" s="230"/>
      <c r="E169" s="230"/>
      <c r="F169" s="230"/>
      <c r="G169" s="230"/>
      <c r="H169" s="230"/>
      <c r="I169" s="230"/>
      <c r="J169" s="230"/>
      <c r="K169" s="230"/>
      <c r="L169" s="230"/>
      <c r="M169" s="231"/>
      <c r="N169" s="233"/>
      <c r="O169" s="233"/>
      <c r="P169" s="234"/>
      <c r="Q169" s="234"/>
      <c r="R169" s="234"/>
      <c r="S169" s="234"/>
      <c r="T169" s="234"/>
      <c r="U169" s="234"/>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c r="EW169" s="166"/>
      <c r="EX169" s="166"/>
      <c r="EY169" s="166"/>
      <c r="EZ169" s="166"/>
      <c r="FA169" s="166"/>
      <c r="FB169" s="166"/>
      <c r="FC169" s="166"/>
      <c r="FD169" s="166"/>
      <c r="FE169" s="166"/>
      <c r="FF169" s="166"/>
      <c r="FG169" s="166"/>
      <c r="FH169" s="166"/>
      <c r="FI169" s="166"/>
      <c r="FJ169" s="166"/>
      <c r="FK169" s="166"/>
      <c r="FL169" s="166"/>
      <c r="FM169" s="166"/>
      <c r="FN169" s="166"/>
      <c r="FO169" s="166"/>
      <c r="FP169" s="166"/>
      <c r="FQ169" s="166"/>
      <c r="FR169" s="166"/>
      <c r="FS169" s="166"/>
      <c r="FT169" s="166"/>
      <c r="FU169" s="166"/>
      <c r="FV169" s="166"/>
      <c r="FW169" s="166"/>
      <c r="FX169" s="166"/>
      <c r="FY169" s="166"/>
      <c r="FZ169" s="166"/>
      <c r="GA169" s="166"/>
      <c r="GB169" s="166"/>
      <c r="GC169" s="166"/>
      <c r="GD169" s="166"/>
      <c r="GE169" s="166"/>
      <c r="GF169" s="166"/>
      <c r="GG169" s="166"/>
      <c r="GH169" s="166"/>
      <c r="GI169" s="166"/>
      <c r="GJ169" s="166"/>
      <c r="GK169" s="166"/>
      <c r="GL169" s="166"/>
      <c r="GM169" s="166"/>
      <c r="GN169" s="166"/>
      <c r="GO169" s="166"/>
      <c r="GP169" s="166"/>
      <c r="GQ169" s="166"/>
      <c r="GR169" s="166"/>
      <c r="GS169" s="166"/>
      <c r="GT169" s="166"/>
      <c r="GU169" s="166"/>
      <c r="GV169" s="166"/>
      <c r="GW169" s="166"/>
      <c r="GX169" s="166"/>
      <c r="GY169" s="166"/>
      <c r="GZ169" s="166"/>
      <c r="HA169" s="166"/>
      <c r="HB169" s="166"/>
      <c r="HC169" s="166"/>
      <c r="HD169" s="166"/>
      <c r="HE169" s="166"/>
      <c r="HF169" s="166"/>
      <c r="HG169" s="166"/>
      <c r="HH169" s="166"/>
      <c r="HI169" s="166"/>
      <c r="HJ169" s="166"/>
      <c r="HK169" s="166"/>
      <c r="HL169" s="166"/>
      <c r="HM169" s="166"/>
      <c r="HN169" s="166"/>
      <c r="HO169" s="166"/>
      <c r="HP169" s="166"/>
      <c r="HQ169" s="166"/>
      <c r="HR169" s="166"/>
      <c r="HS169" s="166"/>
      <c r="HT169" s="166"/>
      <c r="HU169" s="166"/>
      <c r="HV169" s="166"/>
      <c r="HW169" s="166"/>
      <c r="HX169" s="166"/>
      <c r="HY169" s="166"/>
      <c r="HZ169" s="166"/>
      <c r="IA169" s="166"/>
      <c r="IB169" s="166"/>
      <c r="IC169" s="166"/>
      <c r="ID169" s="166"/>
      <c r="IE169" s="166"/>
      <c r="IF169" s="166"/>
      <c r="IG169" s="166"/>
      <c r="IH169" s="166"/>
      <c r="II169" s="166"/>
      <c r="IJ169" s="166"/>
      <c r="IK169" s="166"/>
      <c r="IL169" s="166"/>
      <c r="IM169" s="166"/>
      <c r="IN169" s="166"/>
      <c r="IO169" s="166"/>
      <c r="IP169" s="166"/>
      <c r="IQ169" s="166"/>
      <c r="IR169" s="166"/>
      <c r="IS169" s="166"/>
      <c r="IT169" s="166"/>
      <c r="IU169" s="166"/>
      <c r="IV169" s="166"/>
    </row>
    <row r="170" spans="1:256" s="220" customFormat="1" ht="20.25">
      <c r="A170" s="230"/>
      <c r="B170" s="230"/>
      <c r="C170" s="230"/>
      <c r="D170" s="230"/>
      <c r="E170" s="230"/>
      <c r="F170" s="230"/>
      <c r="G170" s="230"/>
      <c r="H170" s="230"/>
      <c r="I170" s="230"/>
      <c r="J170" s="230"/>
      <c r="K170" s="230"/>
      <c r="L170" s="230"/>
      <c r="M170" s="231"/>
      <c r="N170" s="233"/>
      <c r="O170" s="233"/>
      <c r="P170" s="234"/>
      <c r="Q170" s="234"/>
      <c r="R170" s="234"/>
      <c r="S170" s="234"/>
      <c r="T170" s="234"/>
      <c r="U170" s="234"/>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c r="EW170" s="166"/>
      <c r="EX170" s="166"/>
      <c r="EY170" s="166"/>
      <c r="EZ170" s="166"/>
      <c r="FA170" s="166"/>
      <c r="FB170" s="166"/>
      <c r="FC170" s="166"/>
      <c r="FD170" s="166"/>
      <c r="FE170" s="166"/>
      <c r="FF170" s="166"/>
      <c r="FG170" s="166"/>
      <c r="FH170" s="166"/>
      <c r="FI170" s="166"/>
      <c r="FJ170" s="166"/>
      <c r="FK170" s="166"/>
      <c r="FL170" s="166"/>
      <c r="FM170" s="166"/>
      <c r="FN170" s="166"/>
      <c r="FO170" s="166"/>
      <c r="FP170" s="166"/>
      <c r="FQ170" s="166"/>
      <c r="FR170" s="166"/>
      <c r="FS170" s="166"/>
      <c r="FT170" s="166"/>
      <c r="FU170" s="166"/>
      <c r="FV170" s="166"/>
      <c r="FW170" s="166"/>
      <c r="FX170" s="166"/>
      <c r="FY170" s="166"/>
      <c r="FZ170" s="166"/>
      <c r="GA170" s="166"/>
      <c r="GB170" s="166"/>
      <c r="GC170" s="166"/>
      <c r="GD170" s="166"/>
      <c r="GE170" s="166"/>
      <c r="GF170" s="166"/>
      <c r="GG170" s="166"/>
      <c r="GH170" s="166"/>
      <c r="GI170" s="166"/>
      <c r="GJ170" s="166"/>
      <c r="GK170" s="166"/>
      <c r="GL170" s="166"/>
      <c r="GM170" s="166"/>
      <c r="GN170" s="166"/>
      <c r="GO170" s="166"/>
      <c r="GP170" s="166"/>
      <c r="GQ170" s="166"/>
      <c r="GR170" s="166"/>
      <c r="GS170" s="166"/>
      <c r="GT170" s="166"/>
      <c r="GU170" s="166"/>
      <c r="GV170" s="166"/>
      <c r="GW170" s="166"/>
      <c r="GX170" s="166"/>
      <c r="GY170" s="166"/>
      <c r="GZ170" s="166"/>
      <c r="HA170" s="166"/>
      <c r="HB170" s="166"/>
      <c r="HC170" s="166"/>
      <c r="HD170" s="166"/>
      <c r="HE170" s="166"/>
      <c r="HF170" s="166"/>
      <c r="HG170" s="166"/>
      <c r="HH170" s="166"/>
      <c r="HI170" s="166"/>
      <c r="HJ170" s="166"/>
      <c r="HK170" s="166"/>
      <c r="HL170" s="166"/>
      <c r="HM170" s="166"/>
      <c r="HN170" s="166"/>
      <c r="HO170" s="166"/>
      <c r="HP170" s="166"/>
      <c r="HQ170" s="166"/>
      <c r="HR170" s="166"/>
      <c r="HS170" s="166"/>
      <c r="HT170" s="166"/>
      <c r="HU170" s="166"/>
      <c r="HV170" s="166"/>
      <c r="HW170" s="166"/>
      <c r="HX170" s="166"/>
      <c r="HY170" s="166"/>
      <c r="HZ170" s="166"/>
      <c r="IA170" s="166"/>
      <c r="IB170" s="166"/>
      <c r="IC170" s="166"/>
      <c r="ID170" s="166"/>
      <c r="IE170" s="166"/>
      <c r="IF170" s="166"/>
      <c r="IG170" s="166"/>
      <c r="IH170" s="166"/>
      <c r="II170" s="166"/>
      <c r="IJ170" s="166"/>
      <c r="IK170" s="166"/>
      <c r="IL170" s="166"/>
      <c r="IM170" s="166"/>
      <c r="IN170" s="166"/>
      <c r="IO170" s="166"/>
      <c r="IP170" s="166"/>
      <c r="IQ170" s="166"/>
      <c r="IR170" s="166"/>
      <c r="IS170" s="166"/>
      <c r="IT170" s="166"/>
      <c r="IU170" s="166"/>
      <c r="IV170" s="166"/>
    </row>
    <row r="171" spans="1:256" s="220" customFormat="1" ht="20.25">
      <c r="A171" s="230"/>
      <c r="B171" s="230"/>
      <c r="C171" s="230"/>
      <c r="D171" s="230"/>
      <c r="E171" s="230"/>
      <c r="F171" s="230"/>
      <c r="G171" s="230"/>
      <c r="H171" s="230"/>
      <c r="I171" s="230"/>
      <c r="J171" s="230"/>
      <c r="K171" s="230"/>
      <c r="L171" s="230"/>
      <c r="M171" s="231"/>
      <c r="N171" s="233"/>
      <c r="O171" s="233"/>
      <c r="P171" s="234"/>
      <c r="Q171" s="234"/>
      <c r="R171" s="234"/>
      <c r="S171" s="234"/>
      <c r="T171" s="234"/>
      <c r="U171" s="234"/>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c r="EW171" s="166"/>
      <c r="EX171" s="166"/>
      <c r="EY171" s="166"/>
      <c r="EZ171" s="166"/>
      <c r="FA171" s="166"/>
      <c r="FB171" s="166"/>
      <c r="FC171" s="166"/>
      <c r="FD171" s="166"/>
      <c r="FE171" s="166"/>
      <c r="FF171" s="166"/>
      <c r="FG171" s="166"/>
      <c r="FH171" s="166"/>
      <c r="FI171" s="166"/>
      <c r="FJ171" s="166"/>
      <c r="FK171" s="166"/>
      <c r="FL171" s="166"/>
      <c r="FM171" s="166"/>
      <c r="FN171" s="166"/>
      <c r="FO171" s="166"/>
      <c r="FP171" s="166"/>
      <c r="FQ171" s="166"/>
      <c r="FR171" s="166"/>
      <c r="FS171" s="166"/>
      <c r="FT171" s="166"/>
      <c r="FU171" s="166"/>
      <c r="FV171" s="166"/>
      <c r="FW171" s="166"/>
      <c r="FX171" s="166"/>
      <c r="FY171" s="166"/>
      <c r="FZ171" s="166"/>
      <c r="GA171" s="166"/>
      <c r="GB171" s="166"/>
      <c r="GC171" s="166"/>
      <c r="GD171" s="166"/>
      <c r="GE171" s="166"/>
      <c r="GF171" s="166"/>
      <c r="GG171" s="166"/>
      <c r="GH171" s="166"/>
      <c r="GI171" s="166"/>
      <c r="GJ171" s="166"/>
      <c r="GK171" s="166"/>
      <c r="GL171" s="166"/>
      <c r="GM171" s="166"/>
      <c r="GN171" s="166"/>
      <c r="GO171" s="166"/>
      <c r="GP171" s="166"/>
      <c r="GQ171" s="166"/>
      <c r="GR171" s="166"/>
      <c r="GS171" s="166"/>
      <c r="GT171" s="166"/>
      <c r="GU171" s="166"/>
      <c r="GV171" s="166"/>
      <c r="GW171" s="166"/>
      <c r="GX171" s="166"/>
      <c r="GY171" s="166"/>
      <c r="GZ171" s="166"/>
      <c r="HA171" s="166"/>
      <c r="HB171" s="166"/>
      <c r="HC171" s="166"/>
      <c r="HD171" s="166"/>
      <c r="HE171" s="166"/>
      <c r="HF171" s="166"/>
      <c r="HG171" s="166"/>
      <c r="HH171" s="166"/>
      <c r="HI171" s="166"/>
      <c r="HJ171" s="166"/>
      <c r="HK171" s="166"/>
      <c r="HL171" s="166"/>
      <c r="HM171" s="166"/>
      <c r="HN171" s="166"/>
      <c r="HO171" s="166"/>
      <c r="HP171" s="166"/>
      <c r="HQ171" s="166"/>
      <c r="HR171" s="166"/>
      <c r="HS171" s="166"/>
      <c r="HT171" s="166"/>
      <c r="HU171" s="166"/>
      <c r="HV171" s="166"/>
      <c r="HW171" s="166"/>
      <c r="HX171" s="166"/>
      <c r="HY171" s="166"/>
      <c r="HZ171" s="166"/>
      <c r="IA171" s="166"/>
      <c r="IB171" s="166"/>
      <c r="IC171" s="166"/>
      <c r="ID171" s="166"/>
      <c r="IE171" s="166"/>
      <c r="IF171" s="166"/>
      <c r="IG171" s="166"/>
      <c r="IH171" s="166"/>
      <c r="II171" s="166"/>
      <c r="IJ171" s="166"/>
      <c r="IK171" s="166"/>
      <c r="IL171" s="166"/>
      <c r="IM171" s="166"/>
      <c r="IN171" s="166"/>
      <c r="IO171" s="166"/>
      <c r="IP171" s="166"/>
      <c r="IQ171" s="166"/>
      <c r="IR171" s="166"/>
      <c r="IS171" s="166"/>
      <c r="IT171" s="166"/>
      <c r="IU171" s="166"/>
      <c r="IV171" s="166"/>
    </row>
    <row r="172" spans="1:256" s="220" customFormat="1" ht="20.25">
      <c r="A172" s="230"/>
      <c r="B172" s="230"/>
      <c r="C172" s="230"/>
      <c r="D172" s="230"/>
      <c r="E172" s="230"/>
      <c r="F172" s="230"/>
      <c r="G172" s="230"/>
      <c r="H172" s="230"/>
      <c r="I172" s="230"/>
      <c r="J172" s="230"/>
      <c r="K172" s="230"/>
      <c r="L172" s="230"/>
      <c r="M172" s="231"/>
      <c r="N172" s="233"/>
      <c r="O172" s="233"/>
      <c r="P172" s="234"/>
      <c r="Q172" s="234"/>
      <c r="R172" s="234"/>
      <c r="S172" s="234"/>
      <c r="T172" s="234"/>
      <c r="U172" s="234"/>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c r="EW172" s="166"/>
      <c r="EX172" s="166"/>
      <c r="EY172" s="166"/>
      <c r="EZ172" s="166"/>
      <c r="FA172" s="166"/>
      <c r="FB172" s="166"/>
      <c r="FC172" s="166"/>
      <c r="FD172" s="166"/>
      <c r="FE172" s="166"/>
      <c r="FF172" s="166"/>
      <c r="FG172" s="166"/>
      <c r="FH172" s="166"/>
      <c r="FI172" s="166"/>
      <c r="FJ172" s="166"/>
      <c r="FK172" s="166"/>
      <c r="FL172" s="166"/>
      <c r="FM172" s="166"/>
      <c r="FN172" s="166"/>
      <c r="FO172" s="166"/>
      <c r="FP172" s="166"/>
      <c r="FQ172" s="166"/>
      <c r="FR172" s="166"/>
      <c r="FS172" s="166"/>
      <c r="FT172" s="166"/>
      <c r="FU172" s="166"/>
      <c r="FV172" s="166"/>
      <c r="FW172" s="166"/>
      <c r="FX172" s="166"/>
      <c r="FY172" s="166"/>
      <c r="FZ172" s="166"/>
      <c r="GA172" s="166"/>
      <c r="GB172" s="166"/>
      <c r="GC172" s="166"/>
      <c r="GD172" s="166"/>
      <c r="GE172" s="166"/>
      <c r="GF172" s="166"/>
      <c r="GG172" s="166"/>
      <c r="GH172" s="166"/>
      <c r="GI172" s="166"/>
      <c r="GJ172" s="166"/>
      <c r="GK172" s="166"/>
      <c r="GL172" s="166"/>
      <c r="GM172" s="166"/>
      <c r="GN172" s="166"/>
      <c r="GO172" s="166"/>
      <c r="GP172" s="166"/>
      <c r="GQ172" s="166"/>
      <c r="GR172" s="166"/>
      <c r="GS172" s="166"/>
      <c r="GT172" s="166"/>
      <c r="GU172" s="166"/>
      <c r="GV172" s="166"/>
      <c r="GW172" s="166"/>
      <c r="GX172" s="166"/>
      <c r="GY172" s="166"/>
      <c r="GZ172" s="166"/>
      <c r="HA172" s="166"/>
      <c r="HB172" s="166"/>
      <c r="HC172" s="166"/>
      <c r="HD172" s="166"/>
      <c r="HE172" s="166"/>
      <c r="HF172" s="166"/>
      <c r="HG172" s="166"/>
      <c r="HH172" s="166"/>
      <c r="HI172" s="166"/>
      <c r="HJ172" s="166"/>
      <c r="HK172" s="166"/>
      <c r="HL172" s="166"/>
      <c r="HM172" s="166"/>
      <c r="HN172" s="166"/>
      <c r="HO172" s="166"/>
      <c r="HP172" s="166"/>
      <c r="HQ172" s="166"/>
      <c r="HR172" s="166"/>
      <c r="HS172" s="166"/>
      <c r="HT172" s="166"/>
      <c r="HU172" s="166"/>
      <c r="HV172" s="166"/>
      <c r="HW172" s="166"/>
      <c r="HX172" s="166"/>
      <c r="HY172" s="166"/>
      <c r="HZ172" s="166"/>
      <c r="IA172" s="166"/>
      <c r="IB172" s="166"/>
      <c r="IC172" s="166"/>
      <c r="ID172" s="166"/>
      <c r="IE172" s="166"/>
      <c r="IF172" s="166"/>
      <c r="IG172" s="166"/>
      <c r="IH172" s="166"/>
      <c r="II172" s="166"/>
      <c r="IJ172" s="166"/>
      <c r="IK172" s="166"/>
      <c r="IL172" s="166"/>
      <c r="IM172" s="166"/>
      <c r="IN172" s="166"/>
      <c r="IO172" s="166"/>
      <c r="IP172" s="166"/>
      <c r="IQ172" s="166"/>
      <c r="IR172" s="166"/>
      <c r="IS172" s="166"/>
      <c r="IT172" s="166"/>
      <c r="IU172" s="166"/>
      <c r="IV172" s="166"/>
    </row>
    <row r="173" spans="1:256" s="220" customFormat="1" ht="20.25">
      <c r="A173" s="230"/>
      <c r="B173" s="230"/>
      <c r="C173" s="230"/>
      <c r="D173" s="230"/>
      <c r="E173" s="230"/>
      <c r="F173" s="230"/>
      <c r="G173" s="230"/>
      <c r="H173" s="230"/>
      <c r="I173" s="230"/>
      <c r="J173" s="230"/>
      <c r="K173" s="230"/>
      <c r="L173" s="230"/>
      <c r="M173" s="231"/>
      <c r="N173" s="233"/>
      <c r="O173" s="233"/>
      <c r="P173" s="234"/>
      <c r="Q173" s="234"/>
      <c r="R173" s="234"/>
      <c r="S173" s="234"/>
      <c r="T173" s="234"/>
      <c r="U173" s="234"/>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c r="EW173" s="166"/>
      <c r="EX173" s="166"/>
      <c r="EY173" s="166"/>
      <c r="EZ173" s="166"/>
      <c r="FA173" s="166"/>
      <c r="FB173" s="166"/>
      <c r="FC173" s="166"/>
      <c r="FD173" s="166"/>
      <c r="FE173" s="166"/>
      <c r="FF173" s="166"/>
      <c r="FG173" s="166"/>
      <c r="FH173" s="166"/>
      <c r="FI173" s="166"/>
      <c r="FJ173" s="166"/>
      <c r="FK173" s="166"/>
      <c r="FL173" s="166"/>
      <c r="FM173" s="166"/>
      <c r="FN173" s="166"/>
      <c r="FO173" s="166"/>
      <c r="FP173" s="166"/>
      <c r="FQ173" s="166"/>
      <c r="FR173" s="166"/>
      <c r="FS173" s="166"/>
      <c r="FT173" s="166"/>
      <c r="FU173" s="166"/>
      <c r="FV173" s="166"/>
      <c r="FW173" s="166"/>
      <c r="FX173" s="166"/>
      <c r="FY173" s="166"/>
      <c r="FZ173" s="166"/>
      <c r="GA173" s="166"/>
      <c r="GB173" s="166"/>
      <c r="GC173" s="166"/>
      <c r="GD173" s="166"/>
      <c r="GE173" s="166"/>
      <c r="GF173" s="166"/>
      <c r="GG173" s="166"/>
      <c r="GH173" s="166"/>
      <c r="GI173" s="166"/>
      <c r="GJ173" s="166"/>
      <c r="GK173" s="166"/>
      <c r="GL173" s="166"/>
      <c r="GM173" s="166"/>
      <c r="GN173" s="166"/>
      <c r="GO173" s="166"/>
      <c r="GP173" s="166"/>
      <c r="GQ173" s="166"/>
      <c r="GR173" s="166"/>
      <c r="GS173" s="166"/>
      <c r="GT173" s="166"/>
      <c r="GU173" s="166"/>
      <c r="GV173" s="166"/>
      <c r="GW173" s="166"/>
      <c r="GX173" s="166"/>
      <c r="GY173" s="166"/>
      <c r="GZ173" s="166"/>
      <c r="HA173" s="166"/>
      <c r="HB173" s="166"/>
      <c r="HC173" s="166"/>
      <c r="HD173" s="166"/>
      <c r="HE173" s="166"/>
      <c r="HF173" s="166"/>
      <c r="HG173" s="166"/>
      <c r="HH173" s="166"/>
      <c r="HI173" s="166"/>
      <c r="HJ173" s="166"/>
      <c r="HK173" s="166"/>
      <c r="HL173" s="166"/>
      <c r="HM173" s="166"/>
      <c r="HN173" s="166"/>
      <c r="HO173" s="166"/>
      <c r="HP173" s="166"/>
      <c r="HQ173" s="166"/>
      <c r="HR173" s="166"/>
      <c r="HS173" s="166"/>
      <c r="HT173" s="166"/>
      <c r="HU173" s="166"/>
      <c r="HV173" s="166"/>
      <c r="HW173" s="166"/>
      <c r="HX173" s="166"/>
      <c r="HY173" s="166"/>
      <c r="HZ173" s="166"/>
      <c r="IA173" s="166"/>
      <c r="IB173" s="166"/>
      <c r="IC173" s="166"/>
      <c r="ID173" s="166"/>
      <c r="IE173" s="166"/>
      <c r="IF173" s="166"/>
      <c r="IG173" s="166"/>
      <c r="IH173" s="166"/>
      <c r="II173" s="166"/>
      <c r="IJ173" s="166"/>
      <c r="IK173" s="166"/>
      <c r="IL173" s="166"/>
      <c r="IM173" s="166"/>
      <c r="IN173" s="166"/>
      <c r="IO173" s="166"/>
      <c r="IP173" s="166"/>
      <c r="IQ173" s="166"/>
      <c r="IR173" s="166"/>
      <c r="IS173" s="166"/>
      <c r="IT173" s="166"/>
      <c r="IU173" s="166"/>
      <c r="IV173" s="166"/>
    </row>
    <row r="174" spans="1:256" s="220" customFormat="1" ht="20.25">
      <c r="A174" s="230"/>
      <c r="B174" s="230"/>
      <c r="C174" s="230"/>
      <c r="D174" s="230"/>
      <c r="E174" s="230"/>
      <c r="F174" s="230"/>
      <c r="G174" s="230"/>
      <c r="H174" s="230"/>
      <c r="I174" s="230"/>
      <c r="J174" s="230"/>
      <c r="K174" s="230"/>
      <c r="L174" s="230"/>
      <c r="M174" s="231"/>
      <c r="N174" s="233"/>
      <c r="O174" s="233"/>
      <c r="P174" s="234"/>
      <c r="Q174" s="234"/>
      <c r="R174" s="234"/>
      <c r="S174" s="234"/>
      <c r="T174" s="234"/>
      <c r="U174" s="234"/>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c r="EW174" s="166"/>
      <c r="EX174" s="166"/>
      <c r="EY174" s="166"/>
      <c r="EZ174" s="166"/>
      <c r="FA174" s="166"/>
      <c r="FB174" s="166"/>
      <c r="FC174" s="166"/>
      <c r="FD174" s="166"/>
      <c r="FE174" s="166"/>
      <c r="FF174" s="166"/>
      <c r="FG174" s="166"/>
      <c r="FH174" s="166"/>
      <c r="FI174" s="166"/>
      <c r="FJ174" s="166"/>
      <c r="FK174" s="166"/>
      <c r="FL174" s="166"/>
      <c r="FM174" s="166"/>
      <c r="FN174" s="166"/>
      <c r="FO174" s="166"/>
      <c r="FP174" s="166"/>
      <c r="FQ174" s="166"/>
      <c r="FR174" s="166"/>
      <c r="FS174" s="166"/>
      <c r="FT174" s="166"/>
      <c r="FU174" s="166"/>
      <c r="FV174" s="166"/>
      <c r="FW174" s="166"/>
      <c r="FX174" s="166"/>
      <c r="FY174" s="166"/>
      <c r="FZ174" s="166"/>
      <c r="GA174" s="166"/>
      <c r="GB174" s="166"/>
      <c r="GC174" s="166"/>
      <c r="GD174" s="166"/>
      <c r="GE174" s="166"/>
      <c r="GF174" s="166"/>
      <c r="GG174" s="166"/>
      <c r="GH174" s="166"/>
      <c r="GI174" s="166"/>
      <c r="GJ174" s="166"/>
      <c r="GK174" s="166"/>
      <c r="GL174" s="166"/>
      <c r="GM174" s="166"/>
      <c r="GN174" s="166"/>
      <c r="GO174" s="166"/>
      <c r="GP174" s="166"/>
      <c r="GQ174" s="166"/>
      <c r="GR174" s="166"/>
      <c r="GS174" s="166"/>
      <c r="GT174" s="166"/>
      <c r="GU174" s="166"/>
      <c r="GV174" s="166"/>
      <c r="GW174" s="166"/>
      <c r="GX174" s="166"/>
      <c r="GY174" s="166"/>
      <c r="GZ174" s="166"/>
      <c r="HA174" s="166"/>
      <c r="HB174" s="166"/>
      <c r="HC174" s="166"/>
      <c r="HD174" s="166"/>
      <c r="HE174" s="166"/>
      <c r="HF174" s="166"/>
      <c r="HG174" s="166"/>
      <c r="HH174" s="166"/>
      <c r="HI174" s="166"/>
      <c r="HJ174" s="166"/>
      <c r="HK174" s="166"/>
      <c r="HL174" s="166"/>
      <c r="HM174" s="166"/>
      <c r="HN174" s="166"/>
      <c r="HO174" s="166"/>
      <c r="HP174" s="166"/>
      <c r="HQ174" s="166"/>
      <c r="HR174" s="166"/>
      <c r="HS174" s="166"/>
      <c r="HT174" s="166"/>
      <c r="HU174" s="166"/>
      <c r="HV174" s="166"/>
      <c r="HW174" s="166"/>
      <c r="HX174" s="166"/>
      <c r="HY174" s="166"/>
      <c r="HZ174" s="166"/>
      <c r="IA174" s="166"/>
      <c r="IB174" s="166"/>
      <c r="IC174" s="166"/>
      <c r="ID174" s="166"/>
      <c r="IE174" s="166"/>
      <c r="IF174" s="166"/>
      <c r="IG174" s="166"/>
      <c r="IH174" s="166"/>
      <c r="II174" s="166"/>
      <c r="IJ174" s="166"/>
      <c r="IK174" s="166"/>
      <c r="IL174" s="166"/>
      <c r="IM174" s="166"/>
      <c r="IN174" s="166"/>
      <c r="IO174" s="166"/>
      <c r="IP174" s="166"/>
      <c r="IQ174" s="166"/>
      <c r="IR174" s="166"/>
      <c r="IS174" s="166"/>
      <c r="IT174" s="166"/>
      <c r="IU174" s="166"/>
      <c r="IV174" s="166"/>
    </row>
    <row r="175" spans="1:256" s="220" customFormat="1" ht="20.25">
      <c r="A175" s="230"/>
      <c r="B175" s="230"/>
      <c r="C175" s="230"/>
      <c r="D175" s="230"/>
      <c r="E175" s="230"/>
      <c r="F175" s="230"/>
      <c r="G175" s="230"/>
      <c r="H175" s="230"/>
      <c r="I175" s="230"/>
      <c r="J175" s="230"/>
      <c r="K175" s="230"/>
      <c r="L175" s="230"/>
      <c r="M175" s="231"/>
      <c r="N175" s="233"/>
      <c r="O175" s="233"/>
      <c r="P175" s="234"/>
      <c r="Q175" s="234"/>
      <c r="R175" s="234"/>
      <c r="S175" s="234"/>
      <c r="T175" s="234"/>
      <c r="U175" s="234"/>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c r="EW175" s="166"/>
      <c r="EX175" s="166"/>
      <c r="EY175" s="166"/>
      <c r="EZ175" s="166"/>
      <c r="FA175" s="166"/>
      <c r="FB175" s="166"/>
      <c r="FC175" s="166"/>
      <c r="FD175" s="166"/>
      <c r="FE175" s="166"/>
      <c r="FF175" s="166"/>
      <c r="FG175" s="166"/>
      <c r="FH175" s="166"/>
      <c r="FI175" s="166"/>
      <c r="FJ175" s="166"/>
      <c r="FK175" s="166"/>
      <c r="FL175" s="166"/>
      <c r="FM175" s="166"/>
      <c r="FN175" s="166"/>
      <c r="FO175" s="166"/>
      <c r="FP175" s="166"/>
      <c r="FQ175" s="166"/>
      <c r="FR175" s="166"/>
      <c r="FS175" s="166"/>
      <c r="FT175" s="166"/>
      <c r="FU175" s="166"/>
      <c r="FV175" s="166"/>
      <c r="FW175" s="166"/>
      <c r="FX175" s="166"/>
      <c r="FY175" s="166"/>
      <c r="FZ175" s="166"/>
      <c r="GA175" s="166"/>
      <c r="GB175" s="166"/>
      <c r="GC175" s="166"/>
      <c r="GD175" s="166"/>
      <c r="GE175" s="166"/>
      <c r="GF175" s="166"/>
      <c r="GG175" s="166"/>
      <c r="GH175" s="166"/>
      <c r="GI175" s="166"/>
      <c r="GJ175" s="166"/>
      <c r="GK175" s="166"/>
      <c r="GL175" s="166"/>
      <c r="GM175" s="166"/>
      <c r="GN175" s="166"/>
      <c r="GO175" s="166"/>
      <c r="GP175" s="166"/>
      <c r="GQ175" s="166"/>
      <c r="GR175" s="166"/>
      <c r="GS175" s="166"/>
      <c r="GT175" s="166"/>
      <c r="GU175" s="166"/>
      <c r="GV175" s="166"/>
      <c r="GW175" s="166"/>
      <c r="GX175" s="166"/>
      <c r="GY175" s="166"/>
      <c r="GZ175" s="166"/>
      <c r="HA175" s="166"/>
      <c r="HB175" s="166"/>
      <c r="HC175" s="166"/>
      <c r="HD175" s="166"/>
      <c r="HE175" s="166"/>
      <c r="HF175" s="166"/>
      <c r="HG175" s="166"/>
      <c r="HH175" s="166"/>
      <c r="HI175" s="166"/>
      <c r="HJ175" s="166"/>
      <c r="HK175" s="166"/>
      <c r="HL175" s="166"/>
      <c r="HM175" s="166"/>
      <c r="HN175" s="166"/>
      <c r="HO175" s="166"/>
      <c r="HP175" s="166"/>
      <c r="HQ175" s="166"/>
      <c r="HR175" s="166"/>
      <c r="HS175" s="166"/>
      <c r="HT175" s="166"/>
      <c r="HU175" s="166"/>
      <c r="HV175" s="166"/>
      <c r="HW175" s="166"/>
      <c r="HX175" s="166"/>
      <c r="HY175" s="166"/>
      <c r="HZ175" s="166"/>
      <c r="IA175" s="166"/>
      <c r="IB175" s="166"/>
      <c r="IC175" s="166"/>
      <c r="ID175" s="166"/>
      <c r="IE175" s="166"/>
      <c r="IF175" s="166"/>
      <c r="IG175" s="166"/>
      <c r="IH175" s="166"/>
      <c r="II175" s="166"/>
      <c r="IJ175" s="166"/>
      <c r="IK175" s="166"/>
      <c r="IL175" s="166"/>
      <c r="IM175" s="166"/>
      <c r="IN175" s="166"/>
      <c r="IO175" s="166"/>
      <c r="IP175" s="166"/>
      <c r="IQ175" s="166"/>
      <c r="IR175" s="166"/>
      <c r="IS175" s="166"/>
      <c r="IT175" s="166"/>
      <c r="IU175" s="166"/>
      <c r="IV175" s="166"/>
    </row>
    <row r="176" spans="1:256" s="220" customFormat="1" ht="20.25">
      <c r="A176" s="230"/>
      <c r="B176" s="230"/>
      <c r="C176" s="230"/>
      <c r="D176" s="230"/>
      <c r="E176" s="230"/>
      <c r="F176" s="230"/>
      <c r="G176" s="230"/>
      <c r="H176" s="230"/>
      <c r="I176" s="230"/>
      <c r="J176" s="230"/>
      <c r="K176" s="230"/>
      <c r="L176" s="230"/>
      <c r="M176" s="231"/>
      <c r="N176" s="233"/>
      <c r="O176" s="233"/>
      <c r="P176" s="234"/>
      <c r="Q176" s="234"/>
      <c r="R176" s="234"/>
      <c r="S176" s="234"/>
      <c r="T176" s="234"/>
      <c r="U176" s="234"/>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c r="EW176" s="166"/>
      <c r="EX176" s="166"/>
      <c r="EY176" s="166"/>
      <c r="EZ176" s="166"/>
      <c r="FA176" s="166"/>
      <c r="FB176" s="166"/>
      <c r="FC176" s="166"/>
      <c r="FD176" s="166"/>
      <c r="FE176" s="166"/>
      <c r="FF176" s="166"/>
      <c r="FG176" s="166"/>
      <c r="FH176" s="166"/>
      <c r="FI176" s="166"/>
      <c r="FJ176" s="166"/>
      <c r="FK176" s="166"/>
      <c r="FL176" s="166"/>
      <c r="FM176" s="166"/>
      <c r="FN176" s="166"/>
      <c r="FO176" s="166"/>
      <c r="FP176" s="166"/>
      <c r="FQ176" s="166"/>
      <c r="FR176" s="166"/>
      <c r="FS176" s="166"/>
      <c r="FT176" s="166"/>
      <c r="FU176" s="166"/>
      <c r="FV176" s="166"/>
      <c r="FW176" s="166"/>
      <c r="FX176" s="166"/>
      <c r="FY176" s="166"/>
      <c r="FZ176" s="166"/>
      <c r="GA176" s="166"/>
      <c r="GB176" s="166"/>
      <c r="GC176" s="166"/>
      <c r="GD176" s="166"/>
      <c r="GE176" s="166"/>
      <c r="GF176" s="166"/>
      <c r="GG176" s="166"/>
      <c r="GH176" s="166"/>
      <c r="GI176" s="166"/>
      <c r="GJ176" s="166"/>
      <c r="GK176" s="166"/>
      <c r="GL176" s="166"/>
      <c r="GM176" s="166"/>
      <c r="GN176" s="166"/>
      <c r="GO176" s="166"/>
      <c r="GP176" s="166"/>
      <c r="GQ176" s="166"/>
      <c r="GR176" s="166"/>
      <c r="GS176" s="166"/>
      <c r="GT176" s="166"/>
      <c r="GU176" s="166"/>
      <c r="GV176" s="166"/>
      <c r="GW176" s="166"/>
      <c r="GX176" s="166"/>
      <c r="GY176" s="166"/>
      <c r="GZ176" s="166"/>
      <c r="HA176" s="166"/>
      <c r="HB176" s="166"/>
      <c r="HC176" s="166"/>
      <c r="HD176" s="166"/>
      <c r="HE176" s="166"/>
      <c r="HF176" s="166"/>
      <c r="HG176" s="166"/>
      <c r="HH176" s="166"/>
      <c r="HI176" s="166"/>
      <c r="HJ176" s="166"/>
      <c r="HK176" s="166"/>
      <c r="HL176" s="166"/>
      <c r="HM176" s="166"/>
      <c r="HN176" s="166"/>
      <c r="HO176" s="166"/>
      <c r="HP176" s="166"/>
      <c r="HQ176" s="166"/>
      <c r="HR176" s="166"/>
      <c r="HS176" s="166"/>
      <c r="HT176" s="166"/>
      <c r="HU176" s="166"/>
      <c r="HV176" s="166"/>
      <c r="HW176" s="166"/>
      <c r="HX176" s="166"/>
      <c r="HY176" s="166"/>
      <c r="HZ176" s="166"/>
      <c r="IA176" s="166"/>
      <c r="IB176" s="166"/>
      <c r="IC176" s="166"/>
      <c r="ID176" s="166"/>
      <c r="IE176" s="166"/>
      <c r="IF176" s="166"/>
      <c r="IG176" s="166"/>
      <c r="IH176" s="166"/>
      <c r="II176" s="166"/>
      <c r="IJ176" s="166"/>
      <c r="IK176" s="166"/>
      <c r="IL176" s="166"/>
      <c r="IM176" s="166"/>
      <c r="IN176" s="166"/>
      <c r="IO176" s="166"/>
      <c r="IP176" s="166"/>
      <c r="IQ176" s="166"/>
      <c r="IR176" s="166"/>
      <c r="IS176" s="166"/>
      <c r="IT176" s="166"/>
      <c r="IU176" s="166"/>
      <c r="IV176" s="166"/>
    </row>
    <row r="177" spans="1:256" s="220" customFormat="1" ht="20.25">
      <c r="A177" s="230"/>
      <c r="B177" s="230"/>
      <c r="C177" s="230"/>
      <c r="D177" s="230"/>
      <c r="E177" s="230"/>
      <c r="F177" s="230"/>
      <c r="G177" s="230"/>
      <c r="H177" s="230"/>
      <c r="I177" s="230"/>
      <c r="J177" s="230"/>
      <c r="K177" s="230"/>
      <c r="L177" s="230"/>
      <c r="M177" s="231"/>
      <c r="N177" s="233"/>
      <c r="O177" s="233"/>
      <c r="P177" s="234"/>
      <c r="Q177" s="234"/>
      <c r="R177" s="234"/>
      <c r="S177" s="234"/>
      <c r="T177" s="234"/>
      <c r="U177" s="234"/>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c r="EW177" s="166"/>
      <c r="EX177" s="166"/>
      <c r="EY177" s="166"/>
      <c r="EZ177" s="166"/>
      <c r="FA177" s="166"/>
      <c r="FB177" s="166"/>
      <c r="FC177" s="166"/>
      <c r="FD177" s="166"/>
      <c r="FE177" s="166"/>
      <c r="FF177" s="166"/>
      <c r="FG177" s="166"/>
      <c r="FH177" s="166"/>
      <c r="FI177" s="166"/>
      <c r="FJ177" s="166"/>
      <c r="FK177" s="166"/>
      <c r="FL177" s="166"/>
      <c r="FM177" s="166"/>
      <c r="FN177" s="166"/>
      <c r="FO177" s="166"/>
      <c r="FP177" s="166"/>
      <c r="FQ177" s="166"/>
      <c r="FR177" s="166"/>
      <c r="FS177" s="166"/>
      <c r="FT177" s="166"/>
      <c r="FU177" s="166"/>
      <c r="FV177" s="166"/>
      <c r="FW177" s="166"/>
      <c r="FX177" s="166"/>
      <c r="FY177" s="166"/>
      <c r="FZ177" s="166"/>
      <c r="GA177" s="166"/>
      <c r="GB177" s="166"/>
      <c r="GC177" s="166"/>
      <c r="GD177" s="166"/>
      <c r="GE177" s="166"/>
      <c r="GF177" s="166"/>
      <c r="GG177" s="166"/>
      <c r="GH177" s="166"/>
      <c r="GI177" s="166"/>
      <c r="GJ177" s="166"/>
      <c r="GK177" s="166"/>
      <c r="GL177" s="166"/>
      <c r="GM177" s="166"/>
      <c r="GN177" s="166"/>
      <c r="GO177" s="166"/>
      <c r="GP177" s="166"/>
      <c r="GQ177" s="166"/>
      <c r="GR177" s="166"/>
      <c r="GS177" s="166"/>
      <c r="GT177" s="166"/>
      <c r="GU177" s="166"/>
      <c r="GV177" s="166"/>
      <c r="GW177" s="166"/>
      <c r="GX177" s="166"/>
      <c r="GY177" s="166"/>
      <c r="GZ177" s="166"/>
      <c r="HA177" s="166"/>
      <c r="HB177" s="166"/>
      <c r="HC177" s="166"/>
      <c r="HD177" s="166"/>
      <c r="HE177" s="166"/>
      <c r="HF177" s="166"/>
      <c r="HG177" s="166"/>
      <c r="HH177" s="166"/>
      <c r="HI177" s="166"/>
      <c r="HJ177" s="166"/>
      <c r="HK177" s="166"/>
      <c r="HL177" s="166"/>
      <c r="HM177" s="166"/>
      <c r="HN177" s="166"/>
      <c r="HO177" s="166"/>
      <c r="HP177" s="166"/>
      <c r="HQ177" s="166"/>
      <c r="HR177" s="166"/>
      <c r="HS177" s="166"/>
      <c r="HT177" s="166"/>
      <c r="HU177" s="166"/>
      <c r="HV177" s="166"/>
      <c r="HW177" s="166"/>
      <c r="HX177" s="166"/>
      <c r="HY177" s="166"/>
      <c r="HZ177" s="166"/>
      <c r="IA177" s="166"/>
      <c r="IB177" s="166"/>
      <c r="IC177" s="166"/>
      <c r="ID177" s="166"/>
      <c r="IE177" s="166"/>
      <c r="IF177" s="166"/>
      <c r="IG177" s="166"/>
      <c r="IH177" s="166"/>
      <c r="II177" s="166"/>
      <c r="IJ177" s="166"/>
      <c r="IK177" s="166"/>
      <c r="IL177" s="166"/>
      <c r="IM177" s="166"/>
      <c r="IN177" s="166"/>
      <c r="IO177" s="166"/>
      <c r="IP177" s="166"/>
      <c r="IQ177" s="166"/>
      <c r="IR177" s="166"/>
      <c r="IS177" s="166"/>
      <c r="IT177" s="166"/>
      <c r="IU177" s="166"/>
      <c r="IV177" s="166"/>
    </row>
    <row r="178" spans="1:256" s="220" customFormat="1" ht="20.25">
      <c r="A178" s="230"/>
      <c r="B178" s="230"/>
      <c r="C178" s="230"/>
      <c r="D178" s="230"/>
      <c r="E178" s="230"/>
      <c r="F178" s="230"/>
      <c r="G178" s="230"/>
      <c r="H178" s="230"/>
      <c r="I178" s="230"/>
      <c r="J178" s="230"/>
      <c r="K178" s="230"/>
      <c r="L178" s="230"/>
      <c r="M178" s="231"/>
      <c r="N178" s="233"/>
      <c r="O178" s="233"/>
      <c r="P178" s="234"/>
      <c r="Q178" s="234"/>
      <c r="R178" s="234"/>
      <c r="S178" s="234"/>
      <c r="T178" s="234"/>
      <c r="U178" s="234"/>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c r="EW178" s="166"/>
      <c r="EX178" s="166"/>
      <c r="EY178" s="166"/>
      <c r="EZ178" s="166"/>
      <c r="FA178" s="166"/>
      <c r="FB178" s="166"/>
      <c r="FC178" s="166"/>
      <c r="FD178" s="166"/>
      <c r="FE178" s="166"/>
      <c r="FF178" s="166"/>
      <c r="FG178" s="166"/>
      <c r="FH178" s="166"/>
      <c r="FI178" s="166"/>
      <c r="FJ178" s="166"/>
      <c r="FK178" s="166"/>
      <c r="FL178" s="166"/>
      <c r="FM178" s="166"/>
      <c r="FN178" s="166"/>
      <c r="FO178" s="166"/>
      <c r="FP178" s="166"/>
      <c r="FQ178" s="166"/>
      <c r="FR178" s="166"/>
      <c r="FS178" s="166"/>
      <c r="FT178" s="166"/>
      <c r="FU178" s="166"/>
      <c r="FV178" s="166"/>
      <c r="FW178" s="166"/>
      <c r="FX178" s="166"/>
      <c r="FY178" s="166"/>
      <c r="FZ178" s="166"/>
      <c r="GA178" s="166"/>
      <c r="GB178" s="166"/>
      <c r="GC178" s="166"/>
      <c r="GD178" s="166"/>
      <c r="GE178" s="166"/>
      <c r="GF178" s="166"/>
      <c r="GG178" s="166"/>
      <c r="GH178" s="166"/>
      <c r="GI178" s="166"/>
      <c r="GJ178" s="166"/>
      <c r="GK178" s="166"/>
      <c r="GL178" s="166"/>
      <c r="GM178" s="166"/>
      <c r="GN178" s="166"/>
      <c r="GO178" s="166"/>
      <c r="GP178" s="166"/>
      <c r="GQ178" s="166"/>
      <c r="GR178" s="166"/>
      <c r="GS178" s="166"/>
      <c r="GT178" s="166"/>
      <c r="GU178" s="166"/>
      <c r="GV178" s="166"/>
      <c r="GW178" s="166"/>
      <c r="GX178" s="166"/>
      <c r="GY178" s="166"/>
      <c r="GZ178" s="166"/>
      <c r="HA178" s="166"/>
      <c r="HB178" s="166"/>
      <c r="HC178" s="166"/>
      <c r="HD178" s="166"/>
      <c r="HE178" s="166"/>
      <c r="HF178" s="166"/>
      <c r="HG178" s="166"/>
      <c r="HH178" s="166"/>
      <c r="HI178" s="166"/>
      <c r="HJ178" s="166"/>
      <c r="HK178" s="166"/>
      <c r="HL178" s="166"/>
      <c r="HM178" s="166"/>
      <c r="HN178" s="166"/>
      <c r="HO178" s="166"/>
      <c r="HP178" s="166"/>
      <c r="HQ178" s="166"/>
      <c r="HR178" s="166"/>
      <c r="HS178" s="166"/>
      <c r="HT178" s="166"/>
      <c r="HU178" s="166"/>
      <c r="HV178" s="166"/>
      <c r="HW178" s="166"/>
      <c r="HX178" s="166"/>
      <c r="HY178" s="166"/>
      <c r="HZ178" s="166"/>
      <c r="IA178" s="166"/>
      <c r="IB178" s="166"/>
      <c r="IC178" s="166"/>
      <c r="ID178" s="166"/>
      <c r="IE178" s="166"/>
      <c r="IF178" s="166"/>
      <c r="IG178" s="166"/>
      <c r="IH178" s="166"/>
      <c r="II178" s="166"/>
      <c r="IJ178" s="166"/>
      <c r="IK178" s="166"/>
      <c r="IL178" s="166"/>
      <c r="IM178" s="166"/>
      <c r="IN178" s="166"/>
      <c r="IO178" s="166"/>
      <c r="IP178" s="166"/>
      <c r="IQ178" s="166"/>
      <c r="IR178" s="166"/>
      <c r="IS178" s="166"/>
      <c r="IT178" s="166"/>
      <c r="IU178" s="166"/>
      <c r="IV178" s="166"/>
    </row>
    <row r="179" spans="1:256" s="220" customFormat="1" ht="20.25">
      <c r="A179" s="230"/>
      <c r="B179" s="230"/>
      <c r="C179" s="230"/>
      <c r="D179" s="230"/>
      <c r="E179" s="230"/>
      <c r="F179" s="230"/>
      <c r="G179" s="230"/>
      <c r="H179" s="230"/>
      <c r="I179" s="230"/>
      <c r="J179" s="230"/>
      <c r="K179" s="230"/>
      <c r="L179" s="230"/>
      <c r="M179" s="231"/>
      <c r="N179" s="233"/>
      <c r="O179" s="233"/>
      <c r="P179" s="234"/>
      <c r="Q179" s="234"/>
      <c r="R179" s="234"/>
      <c r="S179" s="234"/>
      <c r="T179" s="234"/>
      <c r="U179" s="234"/>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c r="EW179" s="166"/>
      <c r="EX179" s="166"/>
      <c r="EY179" s="166"/>
      <c r="EZ179" s="166"/>
      <c r="FA179" s="166"/>
      <c r="FB179" s="166"/>
      <c r="FC179" s="166"/>
      <c r="FD179" s="166"/>
      <c r="FE179" s="166"/>
      <c r="FF179" s="166"/>
      <c r="FG179" s="166"/>
      <c r="FH179" s="166"/>
      <c r="FI179" s="166"/>
      <c r="FJ179" s="166"/>
      <c r="FK179" s="166"/>
      <c r="FL179" s="166"/>
      <c r="FM179" s="166"/>
      <c r="FN179" s="166"/>
      <c r="FO179" s="166"/>
      <c r="FP179" s="166"/>
      <c r="FQ179" s="166"/>
      <c r="FR179" s="166"/>
      <c r="FS179" s="166"/>
      <c r="FT179" s="166"/>
      <c r="FU179" s="166"/>
      <c r="FV179" s="166"/>
      <c r="FW179" s="166"/>
      <c r="FX179" s="166"/>
      <c r="FY179" s="166"/>
      <c r="FZ179" s="166"/>
      <c r="GA179" s="166"/>
      <c r="GB179" s="166"/>
      <c r="GC179" s="166"/>
      <c r="GD179" s="166"/>
      <c r="GE179" s="166"/>
      <c r="GF179" s="166"/>
      <c r="GG179" s="166"/>
      <c r="GH179" s="166"/>
      <c r="GI179" s="166"/>
      <c r="GJ179" s="166"/>
      <c r="GK179" s="166"/>
      <c r="GL179" s="166"/>
      <c r="GM179" s="166"/>
      <c r="GN179" s="166"/>
      <c r="GO179" s="166"/>
      <c r="GP179" s="166"/>
      <c r="GQ179" s="166"/>
      <c r="GR179" s="166"/>
      <c r="GS179" s="166"/>
      <c r="GT179" s="166"/>
      <c r="GU179" s="166"/>
      <c r="GV179" s="166"/>
      <c r="GW179" s="166"/>
      <c r="GX179" s="166"/>
      <c r="GY179" s="166"/>
      <c r="GZ179" s="166"/>
      <c r="HA179" s="166"/>
      <c r="HB179" s="166"/>
      <c r="HC179" s="166"/>
      <c r="HD179" s="166"/>
      <c r="HE179" s="166"/>
      <c r="HF179" s="166"/>
      <c r="HG179" s="166"/>
      <c r="HH179" s="166"/>
      <c r="HI179" s="166"/>
      <c r="HJ179" s="166"/>
      <c r="HK179" s="166"/>
      <c r="HL179" s="166"/>
      <c r="HM179" s="166"/>
      <c r="HN179" s="166"/>
      <c r="HO179" s="166"/>
      <c r="HP179" s="166"/>
      <c r="HQ179" s="166"/>
      <c r="HR179" s="166"/>
      <c r="HS179" s="166"/>
      <c r="HT179" s="166"/>
      <c r="HU179" s="166"/>
      <c r="HV179" s="166"/>
      <c r="HW179" s="166"/>
      <c r="HX179" s="166"/>
      <c r="HY179" s="166"/>
      <c r="HZ179" s="166"/>
      <c r="IA179" s="166"/>
      <c r="IB179" s="166"/>
      <c r="IC179" s="166"/>
      <c r="ID179" s="166"/>
      <c r="IE179" s="166"/>
      <c r="IF179" s="166"/>
      <c r="IG179" s="166"/>
      <c r="IH179" s="166"/>
      <c r="II179" s="166"/>
      <c r="IJ179" s="166"/>
      <c r="IK179" s="166"/>
      <c r="IL179" s="166"/>
      <c r="IM179" s="166"/>
      <c r="IN179" s="166"/>
      <c r="IO179" s="166"/>
      <c r="IP179" s="166"/>
      <c r="IQ179" s="166"/>
      <c r="IR179" s="166"/>
      <c r="IS179" s="166"/>
      <c r="IT179" s="166"/>
      <c r="IU179" s="166"/>
      <c r="IV179" s="166"/>
    </row>
    <row r="180" spans="1:256" s="220" customFormat="1" ht="20.25">
      <c r="A180" s="230"/>
      <c r="B180" s="230"/>
      <c r="C180" s="230"/>
      <c r="D180" s="230"/>
      <c r="E180" s="230"/>
      <c r="F180" s="230"/>
      <c r="G180" s="230"/>
      <c r="H180" s="230"/>
      <c r="I180" s="230"/>
      <c r="J180" s="230"/>
      <c r="K180" s="230"/>
      <c r="L180" s="230"/>
      <c r="M180" s="231"/>
      <c r="N180" s="233"/>
      <c r="O180" s="233"/>
      <c r="P180" s="234"/>
      <c r="Q180" s="234"/>
      <c r="R180" s="234"/>
      <c r="S180" s="234"/>
      <c r="T180" s="234"/>
      <c r="U180" s="234"/>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c r="EW180" s="166"/>
      <c r="EX180" s="166"/>
      <c r="EY180" s="166"/>
      <c r="EZ180" s="166"/>
      <c r="FA180" s="166"/>
      <c r="FB180" s="166"/>
      <c r="FC180" s="166"/>
      <c r="FD180" s="166"/>
      <c r="FE180" s="166"/>
      <c r="FF180" s="166"/>
      <c r="FG180" s="166"/>
      <c r="FH180" s="166"/>
      <c r="FI180" s="166"/>
      <c r="FJ180" s="166"/>
      <c r="FK180" s="166"/>
      <c r="FL180" s="166"/>
      <c r="FM180" s="166"/>
      <c r="FN180" s="166"/>
      <c r="FO180" s="166"/>
      <c r="FP180" s="166"/>
      <c r="FQ180" s="166"/>
      <c r="FR180" s="166"/>
      <c r="FS180" s="166"/>
      <c r="FT180" s="166"/>
      <c r="FU180" s="166"/>
      <c r="FV180" s="166"/>
      <c r="FW180" s="166"/>
      <c r="FX180" s="166"/>
      <c r="FY180" s="166"/>
      <c r="FZ180" s="166"/>
      <c r="GA180" s="166"/>
      <c r="GB180" s="166"/>
      <c r="GC180" s="166"/>
      <c r="GD180" s="166"/>
      <c r="GE180" s="166"/>
      <c r="GF180" s="166"/>
      <c r="GG180" s="166"/>
      <c r="GH180" s="166"/>
      <c r="GI180" s="166"/>
      <c r="GJ180" s="166"/>
      <c r="GK180" s="166"/>
      <c r="GL180" s="166"/>
      <c r="GM180" s="166"/>
      <c r="GN180" s="166"/>
      <c r="GO180" s="166"/>
      <c r="GP180" s="166"/>
      <c r="GQ180" s="166"/>
      <c r="GR180" s="166"/>
      <c r="GS180" s="166"/>
      <c r="GT180" s="166"/>
      <c r="GU180" s="166"/>
      <c r="GV180" s="166"/>
      <c r="GW180" s="166"/>
      <c r="GX180" s="166"/>
      <c r="GY180" s="166"/>
      <c r="GZ180" s="166"/>
      <c r="HA180" s="166"/>
      <c r="HB180" s="166"/>
      <c r="HC180" s="166"/>
      <c r="HD180" s="166"/>
      <c r="HE180" s="166"/>
      <c r="HF180" s="166"/>
      <c r="HG180" s="166"/>
      <c r="HH180" s="166"/>
      <c r="HI180" s="166"/>
      <c r="HJ180" s="166"/>
      <c r="HK180" s="166"/>
      <c r="HL180" s="166"/>
      <c r="HM180" s="166"/>
      <c r="HN180" s="166"/>
      <c r="HO180" s="166"/>
      <c r="HP180" s="166"/>
      <c r="HQ180" s="166"/>
      <c r="HR180" s="166"/>
      <c r="HS180" s="166"/>
      <c r="HT180" s="166"/>
      <c r="HU180" s="166"/>
      <c r="HV180" s="166"/>
      <c r="HW180" s="166"/>
      <c r="HX180" s="166"/>
      <c r="HY180" s="166"/>
      <c r="HZ180" s="166"/>
      <c r="IA180" s="166"/>
      <c r="IB180" s="166"/>
      <c r="IC180" s="166"/>
      <c r="ID180" s="166"/>
      <c r="IE180" s="166"/>
      <c r="IF180" s="166"/>
      <c r="IG180" s="166"/>
      <c r="IH180" s="166"/>
      <c r="II180" s="166"/>
      <c r="IJ180" s="166"/>
      <c r="IK180" s="166"/>
      <c r="IL180" s="166"/>
      <c r="IM180" s="166"/>
      <c r="IN180" s="166"/>
      <c r="IO180" s="166"/>
      <c r="IP180" s="166"/>
      <c r="IQ180" s="166"/>
      <c r="IR180" s="166"/>
      <c r="IS180" s="166"/>
      <c r="IT180" s="166"/>
      <c r="IU180" s="166"/>
      <c r="IV180" s="166"/>
    </row>
    <row r="181" spans="1:256" s="220" customFormat="1" ht="20.25">
      <c r="A181" s="230"/>
      <c r="B181" s="230"/>
      <c r="C181" s="230"/>
      <c r="D181" s="230"/>
      <c r="E181" s="230"/>
      <c r="F181" s="230"/>
      <c r="G181" s="230"/>
      <c r="H181" s="230"/>
      <c r="I181" s="230"/>
      <c r="J181" s="230"/>
      <c r="K181" s="230"/>
      <c r="L181" s="230"/>
      <c r="M181" s="231"/>
      <c r="N181" s="233"/>
      <c r="O181" s="233"/>
      <c r="P181" s="234"/>
      <c r="Q181" s="234"/>
      <c r="R181" s="234"/>
      <c r="S181" s="234"/>
      <c r="T181" s="234"/>
      <c r="U181" s="234"/>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c r="EW181" s="166"/>
      <c r="EX181" s="166"/>
      <c r="EY181" s="166"/>
      <c r="EZ181" s="166"/>
      <c r="FA181" s="166"/>
      <c r="FB181" s="166"/>
      <c r="FC181" s="166"/>
      <c r="FD181" s="166"/>
      <c r="FE181" s="166"/>
      <c r="FF181" s="166"/>
      <c r="FG181" s="166"/>
      <c r="FH181" s="166"/>
      <c r="FI181" s="166"/>
      <c r="FJ181" s="166"/>
      <c r="FK181" s="166"/>
      <c r="FL181" s="166"/>
      <c r="FM181" s="166"/>
      <c r="FN181" s="166"/>
      <c r="FO181" s="166"/>
      <c r="FP181" s="166"/>
      <c r="FQ181" s="166"/>
      <c r="FR181" s="166"/>
      <c r="FS181" s="166"/>
      <c r="FT181" s="166"/>
      <c r="FU181" s="166"/>
      <c r="FV181" s="166"/>
      <c r="FW181" s="166"/>
      <c r="FX181" s="166"/>
      <c r="FY181" s="166"/>
      <c r="FZ181" s="166"/>
      <c r="GA181" s="166"/>
      <c r="GB181" s="166"/>
      <c r="GC181" s="166"/>
      <c r="GD181" s="166"/>
      <c r="GE181" s="166"/>
      <c r="GF181" s="166"/>
      <c r="GG181" s="166"/>
      <c r="GH181" s="166"/>
      <c r="GI181" s="166"/>
      <c r="GJ181" s="166"/>
      <c r="GK181" s="166"/>
      <c r="GL181" s="166"/>
      <c r="GM181" s="166"/>
      <c r="GN181" s="166"/>
      <c r="GO181" s="166"/>
      <c r="GP181" s="166"/>
      <c r="GQ181" s="166"/>
      <c r="GR181" s="166"/>
      <c r="GS181" s="166"/>
      <c r="GT181" s="166"/>
      <c r="GU181" s="166"/>
      <c r="GV181" s="166"/>
      <c r="GW181" s="166"/>
      <c r="GX181" s="166"/>
      <c r="GY181" s="166"/>
      <c r="GZ181" s="166"/>
      <c r="HA181" s="166"/>
      <c r="HB181" s="166"/>
      <c r="HC181" s="166"/>
      <c r="HD181" s="166"/>
      <c r="HE181" s="166"/>
      <c r="HF181" s="166"/>
      <c r="HG181" s="166"/>
      <c r="HH181" s="166"/>
      <c r="HI181" s="166"/>
      <c r="HJ181" s="166"/>
      <c r="HK181" s="166"/>
      <c r="HL181" s="166"/>
      <c r="HM181" s="166"/>
      <c r="HN181" s="166"/>
      <c r="HO181" s="166"/>
      <c r="HP181" s="166"/>
      <c r="HQ181" s="166"/>
      <c r="HR181" s="166"/>
      <c r="HS181" s="166"/>
      <c r="HT181" s="166"/>
      <c r="HU181" s="166"/>
      <c r="HV181" s="166"/>
      <c r="HW181" s="166"/>
      <c r="HX181" s="166"/>
      <c r="HY181" s="166"/>
      <c r="HZ181" s="166"/>
      <c r="IA181" s="166"/>
      <c r="IB181" s="166"/>
      <c r="IC181" s="166"/>
      <c r="ID181" s="166"/>
      <c r="IE181" s="166"/>
      <c r="IF181" s="166"/>
      <c r="IG181" s="166"/>
      <c r="IH181" s="166"/>
      <c r="II181" s="166"/>
      <c r="IJ181" s="166"/>
      <c r="IK181" s="166"/>
      <c r="IL181" s="166"/>
      <c r="IM181" s="166"/>
      <c r="IN181" s="166"/>
      <c r="IO181" s="166"/>
      <c r="IP181" s="166"/>
      <c r="IQ181" s="166"/>
      <c r="IR181" s="166"/>
      <c r="IS181" s="166"/>
      <c r="IT181" s="166"/>
      <c r="IU181" s="166"/>
      <c r="IV181" s="166"/>
    </row>
    <row r="182" spans="1:256" s="220" customFormat="1" ht="20.25">
      <c r="A182" s="230"/>
      <c r="B182" s="230"/>
      <c r="C182" s="230"/>
      <c r="D182" s="230"/>
      <c r="E182" s="230"/>
      <c r="F182" s="230"/>
      <c r="G182" s="230"/>
      <c r="H182" s="230"/>
      <c r="I182" s="230"/>
      <c r="J182" s="230"/>
      <c r="K182" s="230"/>
      <c r="L182" s="230"/>
      <c r="M182" s="231"/>
      <c r="N182" s="233"/>
      <c r="O182" s="233"/>
      <c r="P182" s="234"/>
      <c r="Q182" s="234"/>
      <c r="R182" s="234"/>
      <c r="S182" s="234"/>
      <c r="T182" s="234"/>
      <c r="U182" s="234"/>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s="166"/>
      <c r="DJ182" s="166"/>
      <c r="DK182" s="166"/>
      <c r="DL182" s="166"/>
      <c r="DM182" s="166"/>
      <c r="DN182" s="166"/>
      <c r="DO182" s="166"/>
      <c r="DP182" s="166"/>
      <c r="DQ182" s="166"/>
      <c r="DR182" s="166"/>
      <c r="DS182" s="166"/>
      <c r="DT182" s="166"/>
      <c r="DU182" s="166"/>
      <c r="DV182" s="166"/>
      <c r="DW182" s="166"/>
      <c r="DX182" s="166"/>
      <c r="DY182" s="166"/>
      <c r="DZ182" s="166"/>
      <c r="EA182" s="166"/>
      <c r="EB182" s="166"/>
      <c r="EC182" s="166"/>
      <c r="ED182" s="166"/>
      <c r="EE182" s="166"/>
      <c r="EF182" s="166"/>
      <c r="EG182" s="166"/>
      <c r="EH182" s="166"/>
      <c r="EI182" s="166"/>
      <c r="EJ182" s="166"/>
      <c r="EK182" s="166"/>
      <c r="EL182" s="166"/>
      <c r="EM182" s="166"/>
      <c r="EN182" s="166"/>
      <c r="EO182" s="166"/>
      <c r="EP182" s="166"/>
      <c r="EQ182" s="166"/>
      <c r="ER182" s="166"/>
      <c r="ES182" s="166"/>
      <c r="ET182" s="166"/>
      <c r="EU182" s="166"/>
      <c r="EV182" s="166"/>
      <c r="EW182" s="166"/>
      <c r="EX182" s="166"/>
      <c r="EY182" s="166"/>
      <c r="EZ182" s="166"/>
      <c r="FA182" s="166"/>
      <c r="FB182" s="166"/>
      <c r="FC182" s="166"/>
      <c r="FD182" s="166"/>
      <c r="FE182" s="166"/>
      <c r="FF182" s="166"/>
      <c r="FG182" s="166"/>
      <c r="FH182" s="166"/>
      <c r="FI182" s="166"/>
      <c r="FJ182" s="166"/>
      <c r="FK182" s="166"/>
      <c r="FL182" s="166"/>
      <c r="FM182" s="166"/>
      <c r="FN182" s="166"/>
      <c r="FO182" s="166"/>
      <c r="FP182" s="166"/>
      <c r="FQ182" s="166"/>
      <c r="FR182" s="166"/>
      <c r="FS182" s="166"/>
      <c r="FT182" s="166"/>
      <c r="FU182" s="166"/>
      <c r="FV182" s="166"/>
      <c r="FW182" s="166"/>
      <c r="FX182" s="166"/>
      <c r="FY182" s="166"/>
      <c r="FZ182" s="166"/>
      <c r="GA182" s="166"/>
      <c r="GB182" s="166"/>
      <c r="GC182" s="166"/>
      <c r="GD182" s="166"/>
      <c r="GE182" s="166"/>
      <c r="GF182" s="166"/>
      <c r="GG182" s="166"/>
      <c r="GH182" s="166"/>
      <c r="GI182" s="166"/>
      <c r="GJ182" s="166"/>
      <c r="GK182" s="166"/>
      <c r="GL182" s="166"/>
      <c r="GM182" s="166"/>
      <c r="GN182" s="166"/>
      <c r="GO182" s="166"/>
      <c r="GP182" s="166"/>
      <c r="GQ182" s="166"/>
      <c r="GR182" s="166"/>
      <c r="GS182" s="166"/>
      <c r="GT182" s="166"/>
      <c r="GU182" s="166"/>
      <c r="GV182" s="166"/>
      <c r="GW182" s="166"/>
      <c r="GX182" s="166"/>
      <c r="GY182" s="166"/>
      <c r="GZ182" s="166"/>
      <c r="HA182" s="166"/>
      <c r="HB182" s="166"/>
      <c r="HC182" s="166"/>
      <c r="HD182" s="166"/>
      <c r="HE182" s="166"/>
      <c r="HF182" s="166"/>
      <c r="HG182" s="166"/>
      <c r="HH182" s="166"/>
      <c r="HI182" s="166"/>
      <c r="HJ182" s="166"/>
      <c r="HK182" s="166"/>
      <c r="HL182" s="166"/>
      <c r="HM182" s="166"/>
      <c r="HN182" s="166"/>
      <c r="HO182" s="166"/>
      <c r="HP182" s="166"/>
      <c r="HQ182" s="166"/>
      <c r="HR182" s="166"/>
      <c r="HS182" s="166"/>
      <c r="HT182" s="166"/>
      <c r="HU182" s="166"/>
      <c r="HV182" s="166"/>
      <c r="HW182" s="166"/>
      <c r="HX182" s="166"/>
      <c r="HY182" s="166"/>
      <c r="HZ182" s="166"/>
      <c r="IA182" s="166"/>
      <c r="IB182" s="166"/>
      <c r="IC182" s="166"/>
      <c r="ID182" s="166"/>
      <c r="IE182" s="166"/>
      <c r="IF182" s="166"/>
      <c r="IG182" s="166"/>
      <c r="IH182" s="166"/>
      <c r="II182" s="166"/>
      <c r="IJ182" s="166"/>
      <c r="IK182" s="166"/>
      <c r="IL182" s="166"/>
      <c r="IM182" s="166"/>
      <c r="IN182" s="166"/>
      <c r="IO182" s="166"/>
      <c r="IP182" s="166"/>
      <c r="IQ182" s="166"/>
      <c r="IR182" s="166"/>
      <c r="IS182" s="166"/>
      <c r="IT182" s="166"/>
      <c r="IU182" s="166"/>
      <c r="IV182" s="166"/>
    </row>
    <row r="183" spans="1:256" s="220" customFormat="1" ht="20.25">
      <c r="A183" s="230"/>
      <c r="B183" s="230"/>
      <c r="C183" s="230"/>
      <c r="D183" s="230"/>
      <c r="E183" s="230"/>
      <c r="F183" s="230"/>
      <c r="G183" s="230"/>
      <c r="H183" s="230"/>
      <c r="I183" s="230"/>
      <c r="J183" s="230"/>
      <c r="K183" s="230"/>
      <c r="L183" s="230"/>
      <c r="M183" s="231"/>
      <c r="N183" s="233"/>
      <c r="O183" s="233"/>
      <c r="P183" s="234"/>
      <c r="Q183" s="234"/>
      <c r="R183" s="234"/>
      <c r="S183" s="234"/>
      <c r="T183" s="234"/>
      <c r="U183" s="234"/>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c r="CY183" s="166"/>
      <c r="CZ183" s="166"/>
      <c r="DA183" s="166"/>
      <c r="DB183" s="166"/>
      <c r="DC183" s="166"/>
      <c r="DD183" s="166"/>
      <c r="DE183" s="166"/>
      <c r="DF183" s="166"/>
      <c r="DG183" s="166"/>
      <c r="DH183" s="166"/>
      <c r="DI183" s="166"/>
      <c r="DJ183" s="166"/>
      <c r="DK183" s="166"/>
      <c r="DL183" s="166"/>
      <c r="DM183" s="166"/>
      <c r="DN183" s="166"/>
      <c r="DO183" s="166"/>
      <c r="DP183" s="166"/>
      <c r="DQ183" s="166"/>
      <c r="DR183" s="166"/>
      <c r="DS183" s="166"/>
      <c r="DT183" s="166"/>
      <c r="DU183" s="166"/>
      <c r="DV183" s="166"/>
      <c r="DW183" s="166"/>
      <c r="DX183" s="166"/>
      <c r="DY183" s="166"/>
      <c r="DZ183" s="166"/>
      <c r="EA183" s="166"/>
      <c r="EB183" s="166"/>
      <c r="EC183" s="166"/>
      <c r="ED183" s="166"/>
      <c r="EE183" s="166"/>
      <c r="EF183" s="166"/>
      <c r="EG183" s="166"/>
      <c r="EH183" s="166"/>
      <c r="EI183" s="166"/>
      <c r="EJ183" s="166"/>
      <c r="EK183" s="166"/>
      <c r="EL183" s="166"/>
      <c r="EM183" s="166"/>
      <c r="EN183" s="166"/>
      <c r="EO183" s="166"/>
      <c r="EP183" s="166"/>
      <c r="EQ183" s="166"/>
      <c r="ER183" s="166"/>
      <c r="ES183" s="166"/>
      <c r="ET183" s="166"/>
      <c r="EU183" s="166"/>
      <c r="EV183" s="166"/>
      <c r="EW183" s="166"/>
      <c r="EX183" s="166"/>
      <c r="EY183" s="166"/>
      <c r="EZ183" s="166"/>
      <c r="FA183" s="166"/>
      <c r="FB183" s="166"/>
      <c r="FC183" s="166"/>
      <c r="FD183" s="166"/>
      <c r="FE183" s="166"/>
      <c r="FF183" s="166"/>
      <c r="FG183" s="166"/>
      <c r="FH183" s="166"/>
      <c r="FI183" s="166"/>
      <c r="FJ183" s="166"/>
      <c r="FK183" s="166"/>
      <c r="FL183" s="166"/>
      <c r="FM183" s="166"/>
      <c r="FN183" s="166"/>
      <c r="FO183" s="166"/>
      <c r="FP183" s="166"/>
      <c r="FQ183" s="166"/>
      <c r="FR183" s="166"/>
      <c r="FS183" s="166"/>
      <c r="FT183" s="166"/>
      <c r="FU183" s="166"/>
      <c r="FV183" s="166"/>
      <c r="FW183" s="166"/>
      <c r="FX183" s="166"/>
      <c r="FY183" s="166"/>
      <c r="FZ183" s="166"/>
      <c r="GA183" s="166"/>
      <c r="GB183" s="166"/>
      <c r="GC183" s="166"/>
      <c r="GD183" s="166"/>
      <c r="GE183" s="166"/>
      <c r="GF183" s="166"/>
      <c r="GG183" s="166"/>
      <c r="GH183" s="166"/>
      <c r="GI183" s="166"/>
      <c r="GJ183" s="166"/>
      <c r="GK183" s="166"/>
      <c r="GL183" s="166"/>
      <c r="GM183" s="166"/>
      <c r="GN183" s="166"/>
      <c r="GO183" s="166"/>
      <c r="GP183" s="166"/>
      <c r="GQ183" s="166"/>
      <c r="GR183" s="166"/>
      <c r="GS183" s="166"/>
      <c r="GT183" s="166"/>
      <c r="GU183" s="166"/>
      <c r="GV183" s="166"/>
      <c r="GW183" s="166"/>
      <c r="GX183" s="166"/>
      <c r="GY183" s="166"/>
      <c r="GZ183" s="166"/>
      <c r="HA183" s="166"/>
      <c r="HB183" s="166"/>
      <c r="HC183" s="166"/>
      <c r="HD183" s="166"/>
      <c r="HE183" s="166"/>
      <c r="HF183" s="166"/>
      <c r="HG183" s="166"/>
      <c r="HH183" s="166"/>
      <c r="HI183" s="166"/>
      <c r="HJ183" s="166"/>
      <c r="HK183" s="166"/>
      <c r="HL183" s="166"/>
      <c r="HM183" s="166"/>
      <c r="HN183" s="166"/>
      <c r="HO183" s="166"/>
      <c r="HP183" s="166"/>
      <c r="HQ183" s="166"/>
      <c r="HR183" s="166"/>
      <c r="HS183" s="166"/>
      <c r="HT183" s="166"/>
      <c r="HU183" s="166"/>
      <c r="HV183" s="166"/>
      <c r="HW183" s="166"/>
      <c r="HX183" s="166"/>
      <c r="HY183" s="166"/>
      <c r="HZ183" s="166"/>
      <c r="IA183" s="166"/>
      <c r="IB183" s="166"/>
      <c r="IC183" s="166"/>
      <c r="ID183" s="166"/>
      <c r="IE183" s="166"/>
      <c r="IF183" s="166"/>
      <c r="IG183" s="166"/>
      <c r="IH183" s="166"/>
      <c r="II183" s="166"/>
      <c r="IJ183" s="166"/>
      <c r="IK183" s="166"/>
      <c r="IL183" s="166"/>
      <c r="IM183" s="166"/>
      <c r="IN183" s="166"/>
      <c r="IO183" s="166"/>
      <c r="IP183" s="166"/>
      <c r="IQ183" s="166"/>
      <c r="IR183" s="166"/>
      <c r="IS183" s="166"/>
      <c r="IT183" s="166"/>
      <c r="IU183" s="166"/>
      <c r="IV183" s="166"/>
    </row>
    <row r="184" spans="1:256" s="220" customFormat="1" ht="20.25">
      <c r="A184" s="230"/>
      <c r="B184" s="230"/>
      <c r="C184" s="230"/>
      <c r="D184" s="230"/>
      <c r="E184" s="230"/>
      <c r="F184" s="230"/>
      <c r="G184" s="230"/>
      <c r="H184" s="230"/>
      <c r="I184" s="230"/>
      <c r="J184" s="230"/>
      <c r="K184" s="230"/>
      <c r="L184" s="230"/>
      <c r="M184" s="231"/>
      <c r="N184" s="233"/>
      <c r="O184" s="233"/>
      <c r="P184" s="234"/>
      <c r="Q184" s="234"/>
      <c r="R184" s="234"/>
      <c r="S184" s="234"/>
      <c r="T184" s="234"/>
      <c r="U184" s="234"/>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c r="CF184" s="166"/>
      <c r="CG184" s="166"/>
      <c r="CH184" s="166"/>
      <c r="CI184" s="166"/>
      <c r="CJ184" s="166"/>
      <c r="CK184" s="166"/>
      <c r="CL184" s="166"/>
      <c r="CM184" s="166"/>
      <c r="CN184" s="166"/>
      <c r="CO184" s="166"/>
      <c r="CP184" s="166"/>
      <c r="CQ184" s="166"/>
      <c r="CR184" s="166"/>
      <c r="CS184" s="166"/>
      <c r="CT184" s="166"/>
      <c r="CU184" s="166"/>
      <c r="CV184" s="166"/>
      <c r="CW184" s="166"/>
      <c r="CX184" s="166"/>
      <c r="CY184" s="166"/>
      <c r="CZ184" s="166"/>
      <c r="DA184" s="166"/>
      <c r="DB184" s="166"/>
      <c r="DC184" s="166"/>
      <c r="DD184" s="166"/>
      <c r="DE184" s="166"/>
      <c r="DF184" s="166"/>
      <c r="DG184" s="166"/>
      <c r="DH184" s="166"/>
      <c r="DI184" s="166"/>
      <c r="DJ184" s="166"/>
      <c r="DK184" s="166"/>
      <c r="DL184" s="166"/>
      <c r="DM184" s="166"/>
      <c r="DN184" s="166"/>
      <c r="DO184" s="166"/>
      <c r="DP184" s="166"/>
      <c r="DQ184" s="166"/>
      <c r="DR184" s="166"/>
      <c r="DS184" s="166"/>
      <c r="DT184" s="166"/>
      <c r="DU184" s="166"/>
      <c r="DV184" s="166"/>
      <c r="DW184" s="166"/>
      <c r="DX184" s="166"/>
      <c r="DY184" s="166"/>
      <c r="DZ184" s="166"/>
      <c r="EA184" s="166"/>
      <c r="EB184" s="166"/>
      <c r="EC184" s="166"/>
      <c r="ED184" s="166"/>
      <c r="EE184" s="166"/>
      <c r="EF184" s="166"/>
      <c r="EG184" s="166"/>
      <c r="EH184" s="166"/>
      <c r="EI184" s="166"/>
      <c r="EJ184" s="166"/>
      <c r="EK184" s="166"/>
      <c r="EL184" s="166"/>
      <c r="EM184" s="166"/>
      <c r="EN184" s="166"/>
      <c r="EO184" s="166"/>
      <c r="EP184" s="166"/>
      <c r="EQ184" s="166"/>
      <c r="ER184" s="166"/>
      <c r="ES184" s="166"/>
      <c r="ET184" s="166"/>
      <c r="EU184" s="166"/>
      <c r="EV184" s="166"/>
      <c r="EW184" s="166"/>
      <c r="EX184" s="166"/>
      <c r="EY184" s="166"/>
      <c r="EZ184" s="166"/>
      <c r="FA184" s="166"/>
      <c r="FB184" s="166"/>
      <c r="FC184" s="166"/>
      <c r="FD184" s="166"/>
      <c r="FE184" s="166"/>
      <c r="FF184" s="166"/>
      <c r="FG184" s="166"/>
      <c r="FH184" s="166"/>
      <c r="FI184" s="166"/>
      <c r="FJ184" s="166"/>
      <c r="FK184" s="166"/>
      <c r="FL184" s="166"/>
      <c r="FM184" s="166"/>
      <c r="FN184" s="166"/>
      <c r="FO184" s="166"/>
      <c r="FP184" s="166"/>
      <c r="FQ184" s="166"/>
      <c r="FR184" s="166"/>
      <c r="FS184" s="166"/>
      <c r="FT184" s="166"/>
      <c r="FU184" s="166"/>
      <c r="FV184" s="166"/>
      <c r="FW184" s="166"/>
      <c r="FX184" s="166"/>
      <c r="FY184" s="166"/>
      <c r="FZ184" s="166"/>
      <c r="GA184" s="166"/>
      <c r="GB184" s="166"/>
      <c r="GC184" s="166"/>
      <c r="GD184" s="166"/>
      <c r="GE184" s="166"/>
      <c r="GF184" s="166"/>
      <c r="GG184" s="166"/>
      <c r="GH184" s="166"/>
      <c r="GI184" s="166"/>
      <c r="GJ184" s="166"/>
      <c r="GK184" s="166"/>
      <c r="GL184" s="166"/>
      <c r="GM184" s="166"/>
      <c r="GN184" s="166"/>
      <c r="GO184" s="166"/>
      <c r="GP184" s="166"/>
      <c r="GQ184" s="166"/>
      <c r="GR184" s="166"/>
      <c r="GS184" s="166"/>
      <c r="GT184" s="166"/>
      <c r="GU184" s="166"/>
      <c r="GV184" s="166"/>
      <c r="GW184" s="166"/>
      <c r="GX184" s="166"/>
      <c r="GY184" s="166"/>
      <c r="GZ184" s="166"/>
      <c r="HA184" s="166"/>
      <c r="HB184" s="166"/>
      <c r="HC184" s="166"/>
      <c r="HD184" s="166"/>
      <c r="HE184" s="166"/>
      <c r="HF184" s="166"/>
      <c r="HG184" s="166"/>
      <c r="HH184" s="166"/>
      <c r="HI184" s="166"/>
      <c r="HJ184" s="166"/>
      <c r="HK184" s="166"/>
      <c r="HL184" s="166"/>
      <c r="HM184" s="166"/>
      <c r="HN184" s="166"/>
      <c r="HO184" s="166"/>
      <c r="HP184" s="166"/>
      <c r="HQ184" s="166"/>
      <c r="HR184" s="166"/>
      <c r="HS184" s="166"/>
      <c r="HT184" s="166"/>
      <c r="HU184" s="166"/>
      <c r="HV184" s="166"/>
      <c r="HW184" s="166"/>
      <c r="HX184" s="166"/>
      <c r="HY184" s="166"/>
      <c r="HZ184" s="166"/>
      <c r="IA184" s="166"/>
      <c r="IB184" s="166"/>
      <c r="IC184" s="166"/>
      <c r="ID184" s="166"/>
      <c r="IE184" s="166"/>
      <c r="IF184" s="166"/>
      <c r="IG184" s="166"/>
      <c r="IH184" s="166"/>
      <c r="II184" s="166"/>
      <c r="IJ184" s="166"/>
      <c r="IK184" s="166"/>
      <c r="IL184" s="166"/>
      <c r="IM184" s="166"/>
      <c r="IN184" s="166"/>
      <c r="IO184" s="166"/>
      <c r="IP184" s="166"/>
      <c r="IQ184" s="166"/>
      <c r="IR184" s="166"/>
      <c r="IS184" s="166"/>
      <c r="IT184" s="166"/>
      <c r="IU184" s="166"/>
      <c r="IV184" s="166"/>
    </row>
    <row r="185" spans="1:256" s="220" customFormat="1" ht="20.25">
      <c r="A185" s="230"/>
      <c r="B185" s="230"/>
      <c r="C185" s="230"/>
      <c r="D185" s="230"/>
      <c r="E185" s="230"/>
      <c r="F185" s="230"/>
      <c r="G185" s="230"/>
      <c r="H185" s="230"/>
      <c r="I185" s="230"/>
      <c r="J185" s="230"/>
      <c r="K185" s="230"/>
      <c r="L185" s="230"/>
      <c r="M185" s="231"/>
      <c r="N185" s="233"/>
      <c r="O185" s="233"/>
      <c r="P185" s="234"/>
      <c r="Q185" s="234"/>
      <c r="R185" s="234"/>
      <c r="S185" s="234"/>
      <c r="T185" s="234"/>
      <c r="U185" s="234"/>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s="166"/>
      <c r="DJ185" s="166"/>
      <c r="DK185" s="166"/>
      <c r="DL185" s="166"/>
      <c r="DM185" s="166"/>
      <c r="DN185" s="166"/>
      <c r="DO185" s="166"/>
      <c r="DP185" s="166"/>
      <c r="DQ185" s="166"/>
      <c r="DR185" s="166"/>
      <c r="DS185" s="166"/>
      <c r="DT185" s="166"/>
      <c r="DU185" s="166"/>
      <c r="DV185" s="166"/>
      <c r="DW185" s="166"/>
      <c r="DX185" s="166"/>
      <c r="DY185" s="166"/>
      <c r="DZ185" s="166"/>
      <c r="EA185" s="166"/>
      <c r="EB185" s="166"/>
      <c r="EC185" s="166"/>
      <c r="ED185" s="166"/>
      <c r="EE185" s="166"/>
      <c r="EF185" s="166"/>
      <c r="EG185" s="166"/>
      <c r="EH185" s="166"/>
      <c r="EI185" s="166"/>
      <c r="EJ185" s="166"/>
      <c r="EK185" s="166"/>
      <c r="EL185" s="166"/>
      <c r="EM185" s="166"/>
      <c r="EN185" s="166"/>
      <c r="EO185" s="166"/>
      <c r="EP185" s="166"/>
      <c r="EQ185" s="166"/>
      <c r="ER185" s="166"/>
      <c r="ES185" s="166"/>
      <c r="ET185" s="166"/>
      <c r="EU185" s="166"/>
      <c r="EV185" s="166"/>
      <c r="EW185" s="166"/>
      <c r="EX185" s="166"/>
      <c r="EY185" s="166"/>
      <c r="EZ185" s="166"/>
      <c r="FA185" s="166"/>
      <c r="FB185" s="166"/>
      <c r="FC185" s="166"/>
      <c r="FD185" s="166"/>
      <c r="FE185" s="166"/>
      <c r="FF185" s="166"/>
      <c r="FG185" s="166"/>
      <c r="FH185" s="166"/>
      <c r="FI185" s="166"/>
      <c r="FJ185" s="166"/>
      <c r="FK185" s="166"/>
      <c r="FL185" s="166"/>
      <c r="FM185" s="166"/>
      <c r="FN185" s="166"/>
      <c r="FO185" s="166"/>
      <c r="FP185" s="166"/>
      <c r="FQ185" s="166"/>
      <c r="FR185" s="166"/>
      <c r="FS185" s="166"/>
      <c r="FT185" s="166"/>
      <c r="FU185" s="166"/>
      <c r="FV185" s="166"/>
      <c r="FW185" s="166"/>
      <c r="FX185" s="166"/>
      <c r="FY185" s="166"/>
      <c r="FZ185" s="166"/>
      <c r="GA185" s="166"/>
      <c r="GB185" s="166"/>
      <c r="GC185" s="166"/>
      <c r="GD185" s="166"/>
      <c r="GE185" s="166"/>
      <c r="GF185" s="166"/>
      <c r="GG185" s="166"/>
      <c r="GH185" s="166"/>
      <c r="GI185" s="166"/>
      <c r="GJ185" s="166"/>
      <c r="GK185" s="166"/>
      <c r="GL185" s="166"/>
      <c r="GM185" s="166"/>
      <c r="GN185" s="166"/>
      <c r="GO185" s="166"/>
      <c r="GP185" s="166"/>
      <c r="GQ185" s="166"/>
      <c r="GR185" s="166"/>
      <c r="GS185" s="166"/>
      <c r="GT185" s="166"/>
      <c r="GU185" s="166"/>
      <c r="GV185" s="166"/>
      <c r="GW185" s="166"/>
      <c r="GX185" s="166"/>
      <c r="GY185" s="166"/>
      <c r="GZ185" s="166"/>
      <c r="HA185" s="166"/>
      <c r="HB185" s="166"/>
      <c r="HC185" s="166"/>
      <c r="HD185" s="166"/>
      <c r="HE185" s="166"/>
      <c r="HF185" s="166"/>
      <c r="HG185" s="166"/>
      <c r="HH185" s="166"/>
      <c r="HI185" s="166"/>
      <c r="HJ185" s="166"/>
      <c r="HK185" s="166"/>
      <c r="HL185" s="166"/>
      <c r="HM185" s="166"/>
      <c r="HN185" s="166"/>
      <c r="HO185" s="166"/>
      <c r="HP185" s="166"/>
      <c r="HQ185" s="166"/>
      <c r="HR185" s="166"/>
      <c r="HS185" s="166"/>
      <c r="HT185" s="166"/>
      <c r="HU185" s="166"/>
      <c r="HV185" s="166"/>
      <c r="HW185" s="166"/>
      <c r="HX185" s="166"/>
      <c r="HY185" s="166"/>
      <c r="HZ185" s="166"/>
      <c r="IA185" s="166"/>
      <c r="IB185" s="166"/>
      <c r="IC185" s="166"/>
      <c r="ID185" s="166"/>
      <c r="IE185" s="166"/>
      <c r="IF185" s="166"/>
      <c r="IG185" s="166"/>
      <c r="IH185" s="166"/>
      <c r="II185" s="166"/>
      <c r="IJ185" s="166"/>
      <c r="IK185" s="166"/>
      <c r="IL185" s="166"/>
      <c r="IM185" s="166"/>
      <c r="IN185" s="166"/>
      <c r="IO185" s="166"/>
      <c r="IP185" s="166"/>
      <c r="IQ185" s="166"/>
      <c r="IR185" s="166"/>
      <c r="IS185" s="166"/>
      <c r="IT185" s="166"/>
      <c r="IU185" s="166"/>
      <c r="IV185" s="166"/>
    </row>
    <row r="186" spans="1:256" s="220" customFormat="1" ht="20.25">
      <c r="A186" s="230"/>
      <c r="B186" s="230"/>
      <c r="C186" s="230"/>
      <c r="D186" s="230"/>
      <c r="E186" s="230"/>
      <c r="F186" s="230"/>
      <c r="G186" s="230"/>
      <c r="H186" s="230"/>
      <c r="I186" s="230"/>
      <c r="J186" s="230"/>
      <c r="K186" s="230"/>
      <c r="L186" s="230"/>
      <c r="M186" s="231"/>
      <c r="N186" s="233"/>
      <c r="O186" s="233"/>
      <c r="P186" s="234"/>
      <c r="Q186" s="234"/>
      <c r="R186" s="234"/>
      <c r="S186" s="234"/>
      <c r="T186" s="234"/>
      <c r="U186" s="234"/>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s="166"/>
      <c r="DJ186" s="166"/>
      <c r="DK186" s="166"/>
      <c r="DL186" s="166"/>
      <c r="DM186" s="166"/>
      <c r="DN186" s="166"/>
      <c r="DO186" s="166"/>
      <c r="DP186" s="166"/>
      <c r="DQ186" s="166"/>
      <c r="DR186" s="166"/>
      <c r="DS186" s="166"/>
      <c r="DT186" s="166"/>
      <c r="DU186" s="166"/>
      <c r="DV186" s="166"/>
      <c r="DW186" s="166"/>
      <c r="DX186" s="166"/>
      <c r="DY186" s="166"/>
      <c r="DZ186" s="166"/>
      <c r="EA186" s="166"/>
      <c r="EB186" s="166"/>
      <c r="EC186" s="166"/>
      <c r="ED186" s="166"/>
      <c r="EE186" s="166"/>
      <c r="EF186" s="166"/>
      <c r="EG186" s="166"/>
      <c r="EH186" s="166"/>
      <c r="EI186" s="166"/>
      <c r="EJ186" s="166"/>
      <c r="EK186" s="166"/>
      <c r="EL186" s="166"/>
      <c r="EM186" s="166"/>
      <c r="EN186" s="166"/>
      <c r="EO186" s="166"/>
      <c r="EP186" s="166"/>
      <c r="EQ186" s="166"/>
      <c r="ER186" s="166"/>
      <c r="ES186" s="166"/>
      <c r="ET186" s="166"/>
      <c r="EU186" s="166"/>
      <c r="EV186" s="166"/>
      <c r="EW186" s="166"/>
      <c r="EX186" s="166"/>
      <c r="EY186" s="166"/>
      <c r="EZ186" s="166"/>
      <c r="FA186" s="166"/>
      <c r="FB186" s="166"/>
      <c r="FC186" s="166"/>
      <c r="FD186" s="166"/>
      <c r="FE186" s="166"/>
      <c r="FF186" s="166"/>
      <c r="FG186" s="166"/>
      <c r="FH186" s="166"/>
      <c r="FI186" s="166"/>
      <c r="FJ186" s="166"/>
      <c r="FK186" s="166"/>
      <c r="FL186" s="166"/>
      <c r="FM186" s="166"/>
      <c r="FN186" s="166"/>
      <c r="FO186" s="166"/>
      <c r="FP186" s="166"/>
      <c r="FQ186" s="166"/>
      <c r="FR186" s="166"/>
      <c r="FS186" s="166"/>
      <c r="FT186" s="166"/>
      <c r="FU186" s="166"/>
      <c r="FV186" s="166"/>
      <c r="FW186" s="166"/>
      <c r="FX186" s="166"/>
      <c r="FY186" s="166"/>
      <c r="FZ186" s="166"/>
      <c r="GA186" s="166"/>
      <c r="GB186" s="166"/>
      <c r="GC186" s="166"/>
      <c r="GD186" s="166"/>
      <c r="GE186" s="166"/>
      <c r="GF186" s="166"/>
      <c r="GG186" s="166"/>
      <c r="GH186" s="166"/>
      <c r="GI186" s="166"/>
      <c r="GJ186" s="166"/>
      <c r="GK186" s="166"/>
      <c r="GL186" s="166"/>
      <c r="GM186" s="166"/>
      <c r="GN186" s="166"/>
      <c r="GO186" s="166"/>
      <c r="GP186" s="166"/>
      <c r="GQ186" s="166"/>
      <c r="GR186" s="166"/>
      <c r="GS186" s="166"/>
      <c r="GT186" s="166"/>
      <c r="GU186" s="166"/>
      <c r="GV186" s="166"/>
      <c r="GW186" s="166"/>
      <c r="GX186" s="166"/>
      <c r="GY186" s="166"/>
      <c r="GZ186" s="166"/>
      <c r="HA186" s="166"/>
      <c r="HB186" s="166"/>
      <c r="HC186" s="166"/>
      <c r="HD186" s="166"/>
      <c r="HE186" s="166"/>
      <c r="HF186" s="166"/>
      <c r="HG186" s="166"/>
      <c r="HH186" s="166"/>
      <c r="HI186" s="166"/>
      <c r="HJ186" s="166"/>
      <c r="HK186" s="166"/>
      <c r="HL186" s="166"/>
      <c r="HM186" s="166"/>
      <c r="HN186" s="166"/>
      <c r="HO186" s="166"/>
      <c r="HP186" s="166"/>
      <c r="HQ186" s="166"/>
      <c r="HR186" s="166"/>
      <c r="HS186" s="166"/>
      <c r="HT186" s="166"/>
      <c r="HU186" s="166"/>
      <c r="HV186" s="166"/>
      <c r="HW186" s="166"/>
      <c r="HX186" s="166"/>
      <c r="HY186" s="166"/>
      <c r="HZ186" s="166"/>
      <c r="IA186" s="166"/>
      <c r="IB186" s="166"/>
      <c r="IC186" s="166"/>
      <c r="ID186" s="166"/>
      <c r="IE186" s="166"/>
      <c r="IF186" s="166"/>
      <c r="IG186" s="166"/>
      <c r="IH186" s="166"/>
      <c r="II186" s="166"/>
      <c r="IJ186" s="166"/>
      <c r="IK186" s="166"/>
      <c r="IL186" s="166"/>
      <c r="IM186" s="166"/>
      <c r="IN186" s="166"/>
      <c r="IO186" s="166"/>
      <c r="IP186" s="166"/>
      <c r="IQ186" s="166"/>
      <c r="IR186" s="166"/>
      <c r="IS186" s="166"/>
      <c r="IT186" s="166"/>
      <c r="IU186" s="166"/>
      <c r="IV186" s="166"/>
    </row>
    <row r="187" spans="1:256" s="220" customFormat="1" ht="20.25">
      <c r="A187" s="230"/>
      <c r="B187" s="230"/>
      <c r="C187" s="230"/>
      <c r="D187" s="230"/>
      <c r="E187" s="230"/>
      <c r="F187" s="230"/>
      <c r="G187" s="230"/>
      <c r="H187" s="230"/>
      <c r="I187" s="230"/>
      <c r="J187" s="230"/>
      <c r="K187" s="230"/>
      <c r="L187" s="230"/>
      <c r="M187" s="231"/>
      <c r="N187" s="233"/>
      <c r="O187" s="233"/>
      <c r="P187" s="234"/>
      <c r="Q187" s="234"/>
      <c r="R187" s="234"/>
      <c r="S187" s="234"/>
      <c r="T187" s="234"/>
      <c r="U187" s="234"/>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c r="CH187" s="166"/>
      <c r="CI187" s="166"/>
      <c r="CJ187" s="166"/>
      <c r="CK187" s="166"/>
      <c r="CL187" s="166"/>
      <c r="CM187" s="166"/>
      <c r="CN187" s="166"/>
      <c r="CO187" s="166"/>
      <c r="CP187" s="166"/>
      <c r="CQ187" s="166"/>
      <c r="CR187" s="166"/>
      <c r="CS187" s="166"/>
      <c r="CT187" s="166"/>
      <c r="CU187" s="166"/>
      <c r="CV187" s="166"/>
      <c r="CW187" s="166"/>
      <c r="CX187" s="166"/>
      <c r="CY187" s="166"/>
      <c r="CZ187" s="166"/>
      <c r="DA187" s="166"/>
      <c r="DB187" s="166"/>
      <c r="DC187" s="166"/>
      <c r="DD187" s="166"/>
      <c r="DE187" s="166"/>
      <c r="DF187" s="166"/>
      <c r="DG187" s="166"/>
      <c r="DH187" s="166"/>
      <c r="DI187" s="166"/>
      <c r="DJ187" s="166"/>
      <c r="DK187" s="166"/>
      <c r="DL187" s="166"/>
      <c r="DM187" s="166"/>
      <c r="DN187" s="166"/>
      <c r="DO187" s="166"/>
      <c r="DP187" s="166"/>
      <c r="DQ187" s="166"/>
      <c r="DR187" s="166"/>
      <c r="DS187" s="166"/>
      <c r="DT187" s="166"/>
      <c r="DU187" s="166"/>
      <c r="DV187" s="166"/>
      <c r="DW187" s="166"/>
      <c r="DX187" s="166"/>
      <c r="DY187" s="166"/>
      <c r="DZ187" s="166"/>
      <c r="EA187" s="166"/>
      <c r="EB187" s="166"/>
      <c r="EC187" s="166"/>
      <c r="ED187" s="166"/>
      <c r="EE187" s="166"/>
      <c r="EF187" s="166"/>
      <c r="EG187" s="166"/>
      <c r="EH187" s="166"/>
      <c r="EI187" s="166"/>
      <c r="EJ187" s="166"/>
      <c r="EK187" s="166"/>
      <c r="EL187" s="166"/>
      <c r="EM187" s="166"/>
      <c r="EN187" s="166"/>
      <c r="EO187" s="166"/>
      <c r="EP187" s="166"/>
      <c r="EQ187" s="166"/>
      <c r="ER187" s="166"/>
      <c r="ES187" s="166"/>
      <c r="ET187" s="166"/>
      <c r="EU187" s="166"/>
      <c r="EV187" s="166"/>
      <c r="EW187" s="166"/>
      <c r="EX187" s="166"/>
      <c r="EY187" s="166"/>
      <c r="EZ187" s="166"/>
      <c r="FA187" s="166"/>
      <c r="FB187" s="166"/>
      <c r="FC187" s="166"/>
      <c r="FD187" s="166"/>
      <c r="FE187" s="166"/>
      <c r="FF187" s="166"/>
      <c r="FG187" s="166"/>
      <c r="FH187" s="166"/>
      <c r="FI187" s="166"/>
      <c r="FJ187" s="166"/>
      <c r="FK187" s="166"/>
      <c r="FL187" s="166"/>
      <c r="FM187" s="166"/>
      <c r="FN187" s="166"/>
      <c r="FO187" s="166"/>
      <c r="FP187" s="166"/>
      <c r="FQ187" s="166"/>
      <c r="FR187" s="166"/>
      <c r="FS187" s="166"/>
      <c r="FT187" s="166"/>
      <c r="FU187" s="166"/>
      <c r="FV187" s="166"/>
      <c r="FW187" s="166"/>
      <c r="FX187" s="166"/>
      <c r="FY187" s="166"/>
      <c r="FZ187" s="166"/>
      <c r="GA187" s="166"/>
      <c r="GB187" s="166"/>
      <c r="GC187" s="166"/>
      <c r="GD187" s="166"/>
      <c r="GE187" s="166"/>
      <c r="GF187" s="166"/>
      <c r="GG187" s="166"/>
      <c r="GH187" s="166"/>
      <c r="GI187" s="166"/>
      <c r="GJ187" s="166"/>
      <c r="GK187" s="166"/>
      <c r="GL187" s="166"/>
      <c r="GM187" s="166"/>
      <c r="GN187" s="166"/>
      <c r="GO187" s="166"/>
      <c r="GP187" s="166"/>
      <c r="GQ187" s="166"/>
      <c r="GR187" s="166"/>
      <c r="GS187" s="166"/>
      <c r="GT187" s="166"/>
      <c r="GU187" s="166"/>
      <c r="GV187" s="166"/>
      <c r="GW187" s="166"/>
      <c r="GX187" s="166"/>
      <c r="GY187" s="166"/>
      <c r="GZ187" s="166"/>
      <c r="HA187" s="166"/>
      <c r="HB187" s="166"/>
      <c r="HC187" s="166"/>
      <c r="HD187" s="166"/>
      <c r="HE187" s="166"/>
      <c r="HF187" s="166"/>
      <c r="HG187" s="166"/>
      <c r="HH187" s="166"/>
      <c r="HI187" s="166"/>
      <c r="HJ187" s="166"/>
      <c r="HK187" s="166"/>
      <c r="HL187" s="166"/>
      <c r="HM187" s="166"/>
      <c r="HN187" s="166"/>
      <c r="HO187" s="166"/>
      <c r="HP187" s="166"/>
      <c r="HQ187" s="166"/>
      <c r="HR187" s="166"/>
      <c r="HS187" s="166"/>
      <c r="HT187" s="166"/>
      <c r="HU187" s="166"/>
      <c r="HV187" s="166"/>
      <c r="HW187" s="166"/>
      <c r="HX187" s="166"/>
      <c r="HY187" s="166"/>
      <c r="HZ187" s="166"/>
      <c r="IA187" s="166"/>
      <c r="IB187" s="166"/>
      <c r="IC187" s="166"/>
      <c r="ID187" s="166"/>
      <c r="IE187" s="166"/>
      <c r="IF187" s="166"/>
      <c r="IG187" s="166"/>
      <c r="IH187" s="166"/>
      <c r="II187" s="166"/>
      <c r="IJ187" s="166"/>
      <c r="IK187" s="166"/>
      <c r="IL187" s="166"/>
      <c r="IM187" s="166"/>
      <c r="IN187" s="166"/>
      <c r="IO187" s="166"/>
      <c r="IP187" s="166"/>
      <c r="IQ187" s="166"/>
      <c r="IR187" s="166"/>
      <c r="IS187" s="166"/>
      <c r="IT187" s="166"/>
      <c r="IU187" s="166"/>
      <c r="IV187" s="166"/>
    </row>
    <row r="188" spans="1:256" s="220" customFormat="1" ht="20.25">
      <c r="A188" s="230"/>
      <c r="B188" s="230"/>
      <c r="C188" s="230"/>
      <c r="D188" s="230"/>
      <c r="E188" s="230"/>
      <c r="F188" s="230"/>
      <c r="G188" s="230"/>
      <c r="H188" s="230"/>
      <c r="I188" s="230"/>
      <c r="J188" s="230"/>
      <c r="K188" s="230"/>
      <c r="L188" s="230"/>
      <c r="M188" s="231"/>
      <c r="N188" s="233"/>
      <c r="O188" s="233"/>
      <c r="P188" s="234"/>
      <c r="Q188" s="234"/>
      <c r="R188" s="234"/>
      <c r="S188" s="234"/>
      <c r="T188" s="234"/>
      <c r="U188" s="234"/>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c r="EB188" s="166"/>
      <c r="EC188" s="166"/>
      <c r="ED188" s="166"/>
      <c r="EE188" s="166"/>
      <c r="EF188" s="166"/>
      <c r="EG188" s="166"/>
      <c r="EH188" s="166"/>
      <c r="EI188" s="166"/>
      <c r="EJ188" s="166"/>
      <c r="EK188" s="166"/>
      <c r="EL188" s="166"/>
      <c r="EM188" s="166"/>
      <c r="EN188" s="166"/>
      <c r="EO188" s="166"/>
      <c r="EP188" s="166"/>
      <c r="EQ188" s="166"/>
      <c r="ER188" s="166"/>
      <c r="ES188" s="166"/>
      <c r="ET188" s="166"/>
      <c r="EU188" s="166"/>
      <c r="EV188" s="166"/>
      <c r="EW188" s="166"/>
      <c r="EX188" s="166"/>
      <c r="EY188" s="166"/>
      <c r="EZ188" s="166"/>
      <c r="FA188" s="166"/>
      <c r="FB188" s="166"/>
      <c r="FC188" s="166"/>
      <c r="FD188" s="166"/>
      <c r="FE188" s="166"/>
      <c r="FF188" s="166"/>
      <c r="FG188" s="166"/>
      <c r="FH188" s="166"/>
      <c r="FI188" s="166"/>
      <c r="FJ188" s="166"/>
      <c r="FK188" s="166"/>
      <c r="FL188" s="166"/>
      <c r="FM188" s="166"/>
      <c r="FN188" s="166"/>
      <c r="FO188" s="166"/>
      <c r="FP188" s="166"/>
      <c r="FQ188" s="166"/>
      <c r="FR188" s="166"/>
      <c r="FS188" s="166"/>
      <c r="FT188" s="166"/>
      <c r="FU188" s="166"/>
      <c r="FV188" s="166"/>
      <c r="FW188" s="166"/>
      <c r="FX188" s="166"/>
      <c r="FY188" s="166"/>
      <c r="FZ188" s="166"/>
      <c r="GA188" s="166"/>
      <c r="GB188" s="166"/>
      <c r="GC188" s="166"/>
      <c r="GD188" s="166"/>
      <c r="GE188" s="166"/>
      <c r="GF188" s="166"/>
      <c r="GG188" s="166"/>
      <c r="GH188" s="166"/>
      <c r="GI188" s="166"/>
      <c r="GJ188" s="166"/>
      <c r="GK188" s="166"/>
      <c r="GL188" s="166"/>
      <c r="GM188" s="166"/>
      <c r="GN188" s="166"/>
      <c r="GO188" s="166"/>
      <c r="GP188" s="166"/>
      <c r="GQ188" s="166"/>
      <c r="GR188" s="166"/>
      <c r="GS188" s="166"/>
      <c r="GT188" s="166"/>
      <c r="GU188" s="166"/>
      <c r="GV188" s="166"/>
      <c r="GW188" s="166"/>
      <c r="GX188" s="166"/>
      <c r="GY188" s="166"/>
      <c r="GZ188" s="166"/>
      <c r="HA188" s="166"/>
      <c r="HB188" s="166"/>
      <c r="HC188" s="166"/>
      <c r="HD188" s="166"/>
      <c r="HE188" s="166"/>
      <c r="HF188" s="166"/>
      <c r="HG188" s="166"/>
      <c r="HH188" s="166"/>
      <c r="HI188" s="166"/>
      <c r="HJ188" s="166"/>
      <c r="HK188" s="166"/>
      <c r="HL188" s="166"/>
      <c r="HM188" s="166"/>
      <c r="HN188" s="166"/>
      <c r="HO188" s="166"/>
      <c r="HP188" s="166"/>
      <c r="HQ188" s="166"/>
      <c r="HR188" s="166"/>
      <c r="HS188" s="166"/>
      <c r="HT188" s="166"/>
      <c r="HU188" s="166"/>
      <c r="HV188" s="166"/>
      <c r="HW188" s="166"/>
      <c r="HX188" s="166"/>
      <c r="HY188" s="166"/>
      <c r="HZ188" s="166"/>
      <c r="IA188" s="166"/>
      <c r="IB188" s="166"/>
      <c r="IC188" s="166"/>
      <c r="ID188" s="166"/>
      <c r="IE188" s="166"/>
      <c r="IF188" s="166"/>
      <c r="IG188" s="166"/>
      <c r="IH188" s="166"/>
      <c r="II188" s="166"/>
      <c r="IJ188" s="166"/>
      <c r="IK188" s="166"/>
      <c r="IL188" s="166"/>
      <c r="IM188" s="166"/>
      <c r="IN188" s="166"/>
      <c r="IO188" s="166"/>
      <c r="IP188" s="166"/>
      <c r="IQ188" s="166"/>
      <c r="IR188" s="166"/>
      <c r="IS188" s="166"/>
      <c r="IT188" s="166"/>
      <c r="IU188" s="166"/>
      <c r="IV188" s="166"/>
    </row>
    <row r="189" spans="1:256" s="220" customFormat="1" ht="20.25">
      <c r="A189" s="230"/>
      <c r="B189" s="230"/>
      <c r="C189" s="230"/>
      <c r="D189" s="230"/>
      <c r="E189" s="230"/>
      <c r="F189" s="230"/>
      <c r="G189" s="230"/>
      <c r="H189" s="230"/>
      <c r="I189" s="230"/>
      <c r="J189" s="230"/>
      <c r="K189" s="230"/>
      <c r="L189" s="230"/>
      <c r="M189" s="231"/>
      <c r="N189" s="233"/>
      <c r="O189" s="233"/>
      <c r="P189" s="234"/>
      <c r="Q189" s="234"/>
      <c r="R189" s="234"/>
      <c r="S189" s="234"/>
      <c r="T189" s="234"/>
      <c r="U189" s="234"/>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s="166"/>
      <c r="DJ189" s="166"/>
      <c r="DK189" s="166"/>
      <c r="DL189" s="166"/>
      <c r="DM189" s="166"/>
      <c r="DN189" s="166"/>
      <c r="DO189" s="166"/>
      <c r="DP189" s="166"/>
      <c r="DQ189" s="166"/>
      <c r="DR189" s="166"/>
      <c r="DS189" s="166"/>
      <c r="DT189" s="166"/>
      <c r="DU189" s="166"/>
      <c r="DV189" s="166"/>
      <c r="DW189" s="166"/>
      <c r="DX189" s="166"/>
      <c r="DY189" s="166"/>
      <c r="DZ189" s="166"/>
      <c r="EA189" s="166"/>
      <c r="EB189" s="166"/>
      <c r="EC189" s="166"/>
      <c r="ED189" s="166"/>
      <c r="EE189" s="166"/>
      <c r="EF189" s="166"/>
      <c r="EG189" s="166"/>
      <c r="EH189" s="166"/>
      <c r="EI189" s="166"/>
      <c r="EJ189" s="166"/>
      <c r="EK189" s="166"/>
      <c r="EL189" s="166"/>
      <c r="EM189" s="166"/>
      <c r="EN189" s="166"/>
      <c r="EO189" s="166"/>
      <c r="EP189" s="166"/>
      <c r="EQ189" s="166"/>
      <c r="ER189" s="166"/>
      <c r="ES189" s="166"/>
      <c r="ET189" s="166"/>
      <c r="EU189" s="166"/>
      <c r="EV189" s="166"/>
      <c r="EW189" s="166"/>
      <c r="EX189" s="166"/>
      <c r="EY189" s="166"/>
      <c r="EZ189" s="166"/>
      <c r="FA189" s="166"/>
      <c r="FB189" s="166"/>
      <c r="FC189" s="166"/>
      <c r="FD189" s="166"/>
      <c r="FE189" s="166"/>
      <c r="FF189" s="166"/>
      <c r="FG189" s="166"/>
      <c r="FH189" s="166"/>
      <c r="FI189" s="166"/>
      <c r="FJ189" s="166"/>
      <c r="FK189" s="166"/>
      <c r="FL189" s="166"/>
      <c r="FM189" s="166"/>
      <c r="FN189" s="166"/>
      <c r="FO189" s="166"/>
      <c r="FP189" s="166"/>
      <c r="FQ189" s="166"/>
      <c r="FR189" s="166"/>
      <c r="FS189" s="166"/>
      <c r="FT189" s="166"/>
      <c r="FU189" s="166"/>
      <c r="FV189" s="166"/>
      <c r="FW189" s="166"/>
      <c r="FX189" s="166"/>
      <c r="FY189" s="166"/>
      <c r="FZ189" s="166"/>
      <c r="GA189" s="166"/>
      <c r="GB189" s="166"/>
      <c r="GC189" s="166"/>
      <c r="GD189" s="166"/>
      <c r="GE189" s="166"/>
      <c r="GF189" s="166"/>
      <c r="GG189" s="166"/>
      <c r="GH189" s="166"/>
      <c r="GI189" s="166"/>
      <c r="GJ189" s="166"/>
      <c r="GK189" s="166"/>
      <c r="GL189" s="166"/>
      <c r="GM189" s="166"/>
      <c r="GN189" s="166"/>
      <c r="GO189" s="166"/>
      <c r="GP189" s="166"/>
      <c r="GQ189" s="166"/>
      <c r="GR189" s="166"/>
      <c r="GS189" s="166"/>
      <c r="GT189" s="166"/>
      <c r="GU189" s="166"/>
      <c r="GV189" s="166"/>
      <c r="GW189" s="166"/>
      <c r="GX189" s="166"/>
      <c r="GY189" s="166"/>
      <c r="GZ189" s="166"/>
      <c r="HA189" s="166"/>
      <c r="HB189" s="166"/>
      <c r="HC189" s="166"/>
      <c r="HD189" s="166"/>
      <c r="HE189" s="166"/>
      <c r="HF189" s="166"/>
      <c r="HG189" s="166"/>
      <c r="HH189" s="166"/>
      <c r="HI189" s="166"/>
      <c r="HJ189" s="166"/>
      <c r="HK189" s="166"/>
      <c r="HL189" s="166"/>
      <c r="HM189" s="166"/>
      <c r="HN189" s="166"/>
      <c r="HO189" s="166"/>
      <c r="HP189" s="166"/>
      <c r="HQ189" s="166"/>
      <c r="HR189" s="166"/>
      <c r="HS189" s="166"/>
      <c r="HT189" s="166"/>
      <c r="HU189" s="166"/>
      <c r="HV189" s="166"/>
      <c r="HW189" s="166"/>
      <c r="HX189" s="166"/>
      <c r="HY189" s="166"/>
      <c r="HZ189" s="166"/>
      <c r="IA189" s="166"/>
      <c r="IB189" s="166"/>
      <c r="IC189" s="166"/>
      <c r="ID189" s="166"/>
      <c r="IE189" s="166"/>
      <c r="IF189" s="166"/>
      <c r="IG189" s="166"/>
      <c r="IH189" s="166"/>
      <c r="II189" s="166"/>
      <c r="IJ189" s="166"/>
      <c r="IK189" s="166"/>
      <c r="IL189" s="166"/>
      <c r="IM189" s="166"/>
      <c r="IN189" s="166"/>
      <c r="IO189" s="166"/>
      <c r="IP189" s="166"/>
      <c r="IQ189" s="166"/>
      <c r="IR189" s="166"/>
      <c r="IS189" s="166"/>
      <c r="IT189" s="166"/>
      <c r="IU189" s="166"/>
      <c r="IV189" s="166"/>
    </row>
    <row r="190" spans="1:256" s="220" customFormat="1" ht="20.25">
      <c r="A190" s="230"/>
      <c r="B190" s="230"/>
      <c r="C190" s="230"/>
      <c r="D190" s="230"/>
      <c r="E190" s="230"/>
      <c r="F190" s="230"/>
      <c r="G190" s="230"/>
      <c r="H190" s="230"/>
      <c r="I190" s="230"/>
      <c r="J190" s="230"/>
      <c r="K190" s="230"/>
      <c r="L190" s="230"/>
      <c r="M190" s="231"/>
      <c r="N190" s="233"/>
      <c r="O190" s="233"/>
      <c r="P190" s="234"/>
      <c r="Q190" s="234"/>
      <c r="R190" s="234"/>
      <c r="S190" s="234"/>
      <c r="T190" s="234"/>
      <c r="U190" s="234"/>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s="166"/>
      <c r="DJ190" s="166"/>
      <c r="DK190" s="166"/>
      <c r="DL190" s="166"/>
      <c r="DM190" s="166"/>
      <c r="DN190" s="166"/>
      <c r="DO190" s="166"/>
      <c r="DP190" s="166"/>
      <c r="DQ190" s="166"/>
      <c r="DR190" s="166"/>
      <c r="DS190" s="166"/>
      <c r="DT190" s="166"/>
      <c r="DU190" s="166"/>
      <c r="DV190" s="166"/>
      <c r="DW190" s="166"/>
      <c r="DX190" s="166"/>
      <c r="DY190" s="166"/>
      <c r="DZ190" s="166"/>
      <c r="EA190" s="166"/>
      <c r="EB190" s="166"/>
      <c r="EC190" s="166"/>
      <c r="ED190" s="166"/>
      <c r="EE190" s="166"/>
      <c r="EF190" s="166"/>
      <c r="EG190" s="166"/>
      <c r="EH190" s="166"/>
      <c r="EI190" s="166"/>
      <c r="EJ190" s="166"/>
      <c r="EK190" s="166"/>
      <c r="EL190" s="166"/>
      <c r="EM190" s="166"/>
      <c r="EN190" s="166"/>
      <c r="EO190" s="166"/>
      <c r="EP190" s="166"/>
      <c r="EQ190" s="166"/>
      <c r="ER190" s="166"/>
      <c r="ES190" s="166"/>
      <c r="ET190" s="166"/>
      <c r="EU190" s="166"/>
      <c r="EV190" s="166"/>
      <c r="EW190" s="166"/>
      <c r="EX190" s="166"/>
      <c r="EY190" s="166"/>
      <c r="EZ190" s="166"/>
      <c r="FA190" s="166"/>
      <c r="FB190" s="166"/>
      <c r="FC190" s="166"/>
      <c r="FD190" s="166"/>
      <c r="FE190" s="166"/>
      <c r="FF190" s="166"/>
      <c r="FG190" s="166"/>
      <c r="FH190" s="166"/>
      <c r="FI190" s="166"/>
      <c r="FJ190" s="166"/>
      <c r="FK190" s="166"/>
      <c r="FL190" s="166"/>
      <c r="FM190" s="166"/>
      <c r="FN190" s="166"/>
      <c r="FO190" s="166"/>
      <c r="FP190" s="166"/>
      <c r="FQ190" s="166"/>
      <c r="FR190" s="166"/>
      <c r="FS190" s="166"/>
      <c r="FT190" s="166"/>
      <c r="FU190" s="166"/>
      <c r="FV190" s="166"/>
      <c r="FW190" s="166"/>
      <c r="FX190" s="166"/>
      <c r="FY190" s="166"/>
      <c r="FZ190" s="166"/>
      <c r="GA190" s="166"/>
      <c r="GB190" s="166"/>
      <c r="GC190" s="166"/>
      <c r="GD190" s="166"/>
      <c r="GE190" s="166"/>
      <c r="GF190" s="166"/>
      <c r="GG190" s="166"/>
      <c r="GH190" s="166"/>
      <c r="GI190" s="166"/>
      <c r="GJ190" s="166"/>
      <c r="GK190" s="166"/>
      <c r="GL190" s="166"/>
      <c r="GM190" s="166"/>
      <c r="GN190" s="166"/>
      <c r="GO190" s="166"/>
      <c r="GP190" s="166"/>
      <c r="GQ190" s="166"/>
      <c r="GR190" s="166"/>
      <c r="GS190" s="166"/>
      <c r="GT190" s="166"/>
      <c r="GU190" s="166"/>
      <c r="GV190" s="166"/>
      <c r="GW190" s="166"/>
      <c r="GX190" s="166"/>
      <c r="GY190" s="166"/>
      <c r="GZ190" s="166"/>
      <c r="HA190" s="166"/>
      <c r="HB190" s="166"/>
      <c r="HC190" s="166"/>
      <c r="HD190" s="166"/>
      <c r="HE190" s="166"/>
      <c r="HF190" s="166"/>
      <c r="HG190" s="166"/>
      <c r="HH190" s="166"/>
      <c r="HI190" s="166"/>
      <c r="HJ190" s="166"/>
      <c r="HK190" s="166"/>
      <c r="HL190" s="166"/>
      <c r="HM190" s="166"/>
      <c r="HN190" s="166"/>
      <c r="HO190" s="166"/>
      <c r="HP190" s="166"/>
      <c r="HQ190" s="166"/>
      <c r="HR190" s="166"/>
      <c r="HS190" s="166"/>
      <c r="HT190" s="166"/>
      <c r="HU190" s="166"/>
      <c r="HV190" s="166"/>
      <c r="HW190" s="166"/>
      <c r="HX190" s="166"/>
      <c r="HY190" s="166"/>
      <c r="HZ190" s="166"/>
      <c r="IA190" s="166"/>
      <c r="IB190" s="166"/>
      <c r="IC190" s="166"/>
      <c r="ID190" s="166"/>
      <c r="IE190" s="166"/>
      <c r="IF190" s="166"/>
      <c r="IG190" s="166"/>
      <c r="IH190" s="166"/>
      <c r="II190" s="166"/>
      <c r="IJ190" s="166"/>
      <c r="IK190" s="166"/>
      <c r="IL190" s="166"/>
      <c r="IM190" s="166"/>
      <c r="IN190" s="166"/>
      <c r="IO190" s="166"/>
      <c r="IP190" s="166"/>
      <c r="IQ190" s="166"/>
      <c r="IR190" s="166"/>
      <c r="IS190" s="166"/>
      <c r="IT190" s="166"/>
      <c r="IU190" s="166"/>
      <c r="IV190" s="166"/>
    </row>
    <row r="191" spans="1:256" s="220" customFormat="1" ht="20.25">
      <c r="A191" s="230"/>
      <c r="B191" s="230"/>
      <c r="C191" s="230"/>
      <c r="D191" s="230"/>
      <c r="E191" s="230"/>
      <c r="F191" s="230"/>
      <c r="G191" s="230"/>
      <c r="H191" s="230"/>
      <c r="I191" s="230"/>
      <c r="J191" s="230"/>
      <c r="K191" s="230"/>
      <c r="L191" s="230"/>
      <c r="M191" s="231"/>
      <c r="N191" s="233"/>
      <c r="O191" s="233"/>
      <c r="P191" s="234"/>
      <c r="Q191" s="234"/>
      <c r="R191" s="234"/>
      <c r="S191" s="234"/>
      <c r="T191" s="234"/>
      <c r="U191" s="234"/>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c r="DB191" s="166"/>
      <c r="DC191" s="166"/>
      <c r="DD191" s="166"/>
      <c r="DE191" s="166"/>
      <c r="DF191" s="166"/>
      <c r="DG191" s="166"/>
      <c r="DH191" s="166"/>
      <c r="DI191" s="166"/>
      <c r="DJ191" s="166"/>
      <c r="DK191" s="166"/>
      <c r="DL191" s="166"/>
      <c r="DM191" s="166"/>
      <c r="DN191" s="166"/>
      <c r="DO191" s="166"/>
      <c r="DP191" s="166"/>
      <c r="DQ191" s="166"/>
      <c r="DR191" s="166"/>
      <c r="DS191" s="166"/>
      <c r="DT191" s="166"/>
      <c r="DU191" s="166"/>
      <c r="DV191" s="166"/>
      <c r="DW191" s="166"/>
      <c r="DX191" s="166"/>
      <c r="DY191" s="166"/>
      <c r="DZ191" s="166"/>
      <c r="EA191" s="166"/>
      <c r="EB191" s="166"/>
      <c r="EC191" s="166"/>
      <c r="ED191" s="166"/>
      <c r="EE191" s="166"/>
      <c r="EF191" s="166"/>
      <c r="EG191" s="166"/>
      <c r="EH191" s="166"/>
      <c r="EI191" s="166"/>
      <c r="EJ191" s="166"/>
      <c r="EK191" s="166"/>
      <c r="EL191" s="166"/>
      <c r="EM191" s="166"/>
      <c r="EN191" s="166"/>
      <c r="EO191" s="166"/>
      <c r="EP191" s="166"/>
      <c r="EQ191" s="166"/>
      <c r="ER191" s="166"/>
      <c r="ES191" s="166"/>
      <c r="ET191" s="166"/>
      <c r="EU191" s="166"/>
      <c r="EV191" s="166"/>
      <c r="EW191" s="166"/>
      <c r="EX191" s="166"/>
      <c r="EY191" s="166"/>
      <c r="EZ191" s="166"/>
      <c r="FA191" s="166"/>
      <c r="FB191" s="166"/>
      <c r="FC191" s="166"/>
      <c r="FD191" s="166"/>
      <c r="FE191" s="166"/>
      <c r="FF191" s="166"/>
      <c r="FG191" s="166"/>
      <c r="FH191" s="166"/>
      <c r="FI191" s="166"/>
      <c r="FJ191" s="166"/>
      <c r="FK191" s="166"/>
      <c r="FL191" s="166"/>
      <c r="FM191" s="166"/>
      <c r="FN191" s="166"/>
      <c r="FO191" s="166"/>
      <c r="FP191" s="166"/>
      <c r="FQ191" s="166"/>
      <c r="FR191" s="166"/>
      <c r="FS191" s="166"/>
      <c r="FT191" s="166"/>
      <c r="FU191" s="166"/>
      <c r="FV191" s="166"/>
      <c r="FW191" s="166"/>
      <c r="FX191" s="166"/>
      <c r="FY191" s="166"/>
      <c r="FZ191" s="166"/>
      <c r="GA191" s="166"/>
      <c r="GB191" s="166"/>
      <c r="GC191" s="166"/>
      <c r="GD191" s="166"/>
      <c r="GE191" s="166"/>
      <c r="GF191" s="166"/>
      <c r="GG191" s="166"/>
      <c r="GH191" s="166"/>
      <c r="GI191" s="166"/>
      <c r="GJ191" s="166"/>
      <c r="GK191" s="166"/>
      <c r="GL191" s="166"/>
      <c r="GM191" s="166"/>
      <c r="GN191" s="166"/>
      <c r="GO191" s="166"/>
      <c r="GP191" s="166"/>
      <c r="GQ191" s="166"/>
      <c r="GR191" s="166"/>
      <c r="GS191" s="166"/>
      <c r="GT191" s="166"/>
      <c r="GU191" s="166"/>
      <c r="GV191" s="166"/>
      <c r="GW191" s="166"/>
      <c r="GX191" s="166"/>
      <c r="GY191" s="166"/>
      <c r="GZ191" s="166"/>
      <c r="HA191" s="166"/>
      <c r="HB191" s="166"/>
      <c r="HC191" s="166"/>
      <c r="HD191" s="166"/>
      <c r="HE191" s="166"/>
      <c r="HF191" s="166"/>
      <c r="HG191" s="166"/>
      <c r="HH191" s="166"/>
      <c r="HI191" s="166"/>
      <c r="HJ191" s="166"/>
      <c r="HK191" s="166"/>
      <c r="HL191" s="166"/>
      <c r="HM191" s="166"/>
      <c r="HN191" s="166"/>
      <c r="HO191" s="166"/>
      <c r="HP191" s="166"/>
      <c r="HQ191" s="166"/>
      <c r="HR191" s="166"/>
      <c r="HS191" s="166"/>
      <c r="HT191" s="166"/>
      <c r="HU191" s="166"/>
      <c r="HV191" s="166"/>
      <c r="HW191" s="166"/>
      <c r="HX191" s="166"/>
      <c r="HY191" s="166"/>
      <c r="HZ191" s="166"/>
      <c r="IA191" s="166"/>
      <c r="IB191" s="166"/>
      <c r="IC191" s="166"/>
      <c r="ID191" s="166"/>
      <c r="IE191" s="166"/>
      <c r="IF191" s="166"/>
      <c r="IG191" s="166"/>
      <c r="IH191" s="166"/>
      <c r="II191" s="166"/>
      <c r="IJ191" s="166"/>
      <c r="IK191" s="166"/>
      <c r="IL191" s="166"/>
      <c r="IM191" s="166"/>
      <c r="IN191" s="166"/>
      <c r="IO191" s="166"/>
      <c r="IP191" s="166"/>
      <c r="IQ191" s="166"/>
      <c r="IR191" s="166"/>
      <c r="IS191" s="166"/>
      <c r="IT191" s="166"/>
      <c r="IU191" s="166"/>
      <c r="IV191" s="166"/>
    </row>
    <row r="192" spans="1:256" s="220" customFormat="1" ht="20.25">
      <c r="A192" s="230"/>
      <c r="B192" s="230"/>
      <c r="C192" s="230"/>
      <c r="D192" s="230"/>
      <c r="E192" s="230"/>
      <c r="F192" s="230"/>
      <c r="G192" s="230"/>
      <c r="H192" s="230"/>
      <c r="I192" s="230"/>
      <c r="J192" s="230"/>
      <c r="K192" s="230"/>
      <c r="L192" s="230"/>
      <c r="M192" s="231"/>
      <c r="N192" s="233"/>
      <c r="O192" s="233"/>
      <c r="P192" s="234"/>
      <c r="Q192" s="234"/>
      <c r="R192" s="234"/>
      <c r="S192" s="234"/>
      <c r="T192" s="234"/>
      <c r="U192" s="234"/>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166"/>
      <c r="DK192" s="166"/>
      <c r="DL192" s="166"/>
      <c r="DM192" s="166"/>
      <c r="DN192" s="166"/>
      <c r="DO192" s="166"/>
      <c r="DP192" s="166"/>
      <c r="DQ192" s="166"/>
      <c r="DR192" s="166"/>
      <c r="DS192" s="166"/>
      <c r="DT192" s="166"/>
      <c r="DU192" s="166"/>
      <c r="DV192" s="166"/>
      <c r="DW192" s="166"/>
      <c r="DX192" s="166"/>
      <c r="DY192" s="166"/>
      <c r="DZ192" s="166"/>
      <c r="EA192" s="166"/>
      <c r="EB192" s="166"/>
      <c r="EC192" s="166"/>
      <c r="ED192" s="166"/>
      <c r="EE192" s="166"/>
      <c r="EF192" s="166"/>
      <c r="EG192" s="166"/>
      <c r="EH192" s="166"/>
      <c r="EI192" s="166"/>
      <c r="EJ192" s="166"/>
      <c r="EK192" s="166"/>
      <c r="EL192" s="166"/>
      <c r="EM192" s="166"/>
      <c r="EN192" s="166"/>
      <c r="EO192" s="166"/>
      <c r="EP192" s="166"/>
      <c r="EQ192" s="166"/>
      <c r="ER192" s="166"/>
      <c r="ES192" s="166"/>
      <c r="ET192" s="166"/>
      <c r="EU192" s="166"/>
      <c r="EV192" s="166"/>
      <c r="EW192" s="166"/>
      <c r="EX192" s="166"/>
      <c r="EY192" s="166"/>
      <c r="EZ192" s="166"/>
      <c r="FA192" s="166"/>
      <c r="FB192" s="166"/>
      <c r="FC192" s="166"/>
      <c r="FD192" s="166"/>
      <c r="FE192" s="166"/>
      <c r="FF192" s="166"/>
      <c r="FG192" s="166"/>
      <c r="FH192" s="166"/>
      <c r="FI192" s="166"/>
      <c r="FJ192" s="166"/>
      <c r="FK192" s="166"/>
      <c r="FL192" s="166"/>
      <c r="FM192" s="166"/>
      <c r="FN192" s="166"/>
      <c r="FO192" s="166"/>
      <c r="FP192" s="166"/>
      <c r="FQ192" s="166"/>
      <c r="FR192" s="166"/>
      <c r="FS192" s="166"/>
      <c r="FT192" s="166"/>
      <c r="FU192" s="166"/>
      <c r="FV192" s="166"/>
      <c r="FW192" s="166"/>
      <c r="FX192" s="166"/>
      <c r="FY192" s="166"/>
      <c r="FZ192" s="166"/>
      <c r="GA192" s="166"/>
      <c r="GB192" s="166"/>
      <c r="GC192" s="166"/>
      <c r="GD192" s="166"/>
      <c r="GE192" s="166"/>
      <c r="GF192" s="166"/>
      <c r="GG192" s="166"/>
      <c r="GH192" s="166"/>
      <c r="GI192" s="166"/>
      <c r="GJ192" s="166"/>
      <c r="GK192" s="166"/>
      <c r="GL192" s="166"/>
      <c r="GM192" s="166"/>
      <c r="GN192" s="166"/>
      <c r="GO192" s="166"/>
      <c r="GP192" s="166"/>
      <c r="GQ192" s="166"/>
      <c r="GR192" s="166"/>
      <c r="GS192" s="166"/>
      <c r="GT192" s="166"/>
      <c r="GU192" s="166"/>
      <c r="GV192" s="166"/>
      <c r="GW192" s="166"/>
      <c r="GX192" s="166"/>
      <c r="GY192" s="166"/>
      <c r="GZ192" s="166"/>
      <c r="HA192" s="166"/>
      <c r="HB192" s="166"/>
      <c r="HC192" s="166"/>
      <c r="HD192" s="166"/>
      <c r="HE192" s="166"/>
      <c r="HF192" s="166"/>
      <c r="HG192" s="166"/>
      <c r="HH192" s="166"/>
      <c r="HI192" s="166"/>
      <c r="HJ192" s="166"/>
      <c r="HK192" s="166"/>
      <c r="HL192" s="166"/>
      <c r="HM192" s="166"/>
      <c r="HN192" s="166"/>
      <c r="HO192" s="166"/>
      <c r="HP192" s="166"/>
      <c r="HQ192" s="166"/>
      <c r="HR192" s="166"/>
      <c r="HS192" s="166"/>
      <c r="HT192" s="166"/>
      <c r="HU192" s="166"/>
      <c r="HV192" s="166"/>
      <c r="HW192" s="166"/>
      <c r="HX192" s="166"/>
      <c r="HY192" s="166"/>
      <c r="HZ192" s="166"/>
      <c r="IA192" s="166"/>
      <c r="IB192" s="166"/>
      <c r="IC192" s="166"/>
      <c r="ID192" s="166"/>
      <c r="IE192" s="166"/>
      <c r="IF192" s="166"/>
      <c r="IG192" s="166"/>
      <c r="IH192" s="166"/>
      <c r="II192" s="166"/>
      <c r="IJ192" s="166"/>
      <c r="IK192" s="166"/>
      <c r="IL192" s="166"/>
      <c r="IM192" s="166"/>
      <c r="IN192" s="166"/>
      <c r="IO192" s="166"/>
      <c r="IP192" s="166"/>
      <c r="IQ192" s="166"/>
      <c r="IR192" s="166"/>
      <c r="IS192" s="166"/>
      <c r="IT192" s="166"/>
      <c r="IU192" s="166"/>
      <c r="IV192" s="166"/>
    </row>
    <row r="193" spans="1:256" s="220" customFormat="1" ht="20.25">
      <c r="A193" s="230"/>
      <c r="B193" s="230"/>
      <c r="C193" s="230"/>
      <c r="D193" s="230"/>
      <c r="E193" s="230"/>
      <c r="F193" s="230"/>
      <c r="G193" s="230"/>
      <c r="H193" s="230"/>
      <c r="I193" s="230"/>
      <c r="J193" s="230"/>
      <c r="K193" s="230"/>
      <c r="L193" s="230"/>
      <c r="M193" s="231"/>
      <c r="N193" s="233"/>
      <c r="O193" s="233"/>
      <c r="P193" s="234"/>
      <c r="Q193" s="234"/>
      <c r="R193" s="234"/>
      <c r="S193" s="234"/>
      <c r="T193" s="234"/>
      <c r="U193" s="234"/>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s="166"/>
      <c r="DJ193" s="166"/>
      <c r="DK193" s="166"/>
      <c r="DL193" s="166"/>
      <c r="DM193" s="166"/>
      <c r="DN193" s="166"/>
      <c r="DO193" s="166"/>
      <c r="DP193" s="166"/>
      <c r="DQ193" s="166"/>
      <c r="DR193" s="166"/>
      <c r="DS193" s="166"/>
      <c r="DT193" s="166"/>
      <c r="DU193" s="166"/>
      <c r="DV193" s="166"/>
      <c r="DW193" s="166"/>
      <c r="DX193" s="166"/>
      <c r="DY193" s="166"/>
      <c r="DZ193" s="166"/>
      <c r="EA193" s="166"/>
      <c r="EB193" s="166"/>
      <c r="EC193" s="166"/>
      <c r="ED193" s="166"/>
      <c r="EE193" s="166"/>
      <c r="EF193" s="166"/>
      <c r="EG193" s="166"/>
      <c r="EH193" s="166"/>
      <c r="EI193" s="166"/>
      <c r="EJ193" s="166"/>
      <c r="EK193" s="166"/>
      <c r="EL193" s="166"/>
      <c r="EM193" s="166"/>
      <c r="EN193" s="166"/>
      <c r="EO193" s="166"/>
      <c r="EP193" s="166"/>
      <c r="EQ193" s="166"/>
      <c r="ER193" s="166"/>
      <c r="ES193" s="166"/>
      <c r="ET193" s="166"/>
      <c r="EU193" s="166"/>
      <c r="EV193" s="166"/>
      <c r="EW193" s="166"/>
      <c r="EX193" s="166"/>
      <c r="EY193" s="166"/>
      <c r="EZ193" s="166"/>
      <c r="FA193" s="166"/>
      <c r="FB193" s="166"/>
      <c r="FC193" s="166"/>
      <c r="FD193" s="166"/>
      <c r="FE193" s="166"/>
      <c r="FF193" s="166"/>
      <c r="FG193" s="166"/>
      <c r="FH193" s="166"/>
      <c r="FI193" s="166"/>
      <c r="FJ193" s="166"/>
      <c r="FK193" s="166"/>
      <c r="FL193" s="166"/>
      <c r="FM193" s="166"/>
      <c r="FN193" s="166"/>
      <c r="FO193" s="166"/>
      <c r="FP193" s="166"/>
      <c r="FQ193" s="166"/>
      <c r="FR193" s="166"/>
      <c r="FS193" s="166"/>
      <c r="FT193" s="166"/>
      <c r="FU193" s="166"/>
      <c r="FV193" s="166"/>
      <c r="FW193" s="166"/>
      <c r="FX193" s="166"/>
      <c r="FY193" s="166"/>
      <c r="FZ193" s="166"/>
      <c r="GA193" s="166"/>
      <c r="GB193" s="166"/>
      <c r="GC193" s="166"/>
      <c r="GD193" s="166"/>
      <c r="GE193" s="166"/>
      <c r="GF193" s="166"/>
      <c r="GG193" s="166"/>
      <c r="GH193" s="166"/>
      <c r="GI193" s="166"/>
      <c r="GJ193" s="166"/>
      <c r="GK193" s="166"/>
      <c r="GL193" s="166"/>
      <c r="GM193" s="166"/>
      <c r="GN193" s="166"/>
      <c r="GO193" s="166"/>
      <c r="GP193" s="166"/>
      <c r="GQ193" s="166"/>
      <c r="GR193" s="166"/>
      <c r="GS193" s="166"/>
      <c r="GT193" s="166"/>
      <c r="GU193" s="166"/>
      <c r="GV193" s="166"/>
      <c r="GW193" s="166"/>
      <c r="GX193" s="166"/>
      <c r="GY193" s="166"/>
      <c r="GZ193" s="166"/>
      <c r="HA193" s="166"/>
      <c r="HB193" s="166"/>
      <c r="HC193" s="166"/>
      <c r="HD193" s="166"/>
      <c r="HE193" s="166"/>
      <c r="HF193" s="166"/>
      <c r="HG193" s="166"/>
      <c r="HH193" s="166"/>
      <c r="HI193" s="166"/>
      <c r="HJ193" s="166"/>
      <c r="HK193" s="166"/>
      <c r="HL193" s="166"/>
      <c r="HM193" s="166"/>
      <c r="HN193" s="166"/>
      <c r="HO193" s="166"/>
      <c r="HP193" s="166"/>
      <c r="HQ193" s="166"/>
      <c r="HR193" s="166"/>
      <c r="HS193" s="166"/>
      <c r="HT193" s="166"/>
      <c r="HU193" s="166"/>
      <c r="HV193" s="166"/>
      <c r="HW193" s="166"/>
      <c r="HX193" s="166"/>
      <c r="HY193" s="166"/>
      <c r="HZ193" s="166"/>
      <c r="IA193" s="166"/>
      <c r="IB193" s="166"/>
      <c r="IC193" s="166"/>
      <c r="ID193" s="166"/>
      <c r="IE193" s="166"/>
      <c r="IF193" s="166"/>
      <c r="IG193" s="166"/>
      <c r="IH193" s="166"/>
      <c r="II193" s="166"/>
      <c r="IJ193" s="166"/>
      <c r="IK193" s="166"/>
      <c r="IL193" s="166"/>
      <c r="IM193" s="166"/>
      <c r="IN193" s="166"/>
      <c r="IO193" s="166"/>
      <c r="IP193" s="166"/>
      <c r="IQ193" s="166"/>
      <c r="IR193" s="166"/>
      <c r="IS193" s="166"/>
      <c r="IT193" s="166"/>
      <c r="IU193" s="166"/>
      <c r="IV193" s="166"/>
    </row>
    <row r="194" spans="1:256" s="220" customFormat="1" ht="20.25">
      <c r="A194" s="230"/>
      <c r="B194" s="230"/>
      <c r="C194" s="230"/>
      <c r="D194" s="230"/>
      <c r="E194" s="230"/>
      <c r="F194" s="230"/>
      <c r="G194" s="230"/>
      <c r="H194" s="230"/>
      <c r="I194" s="230"/>
      <c r="J194" s="230"/>
      <c r="K194" s="230"/>
      <c r="L194" s="230"/>
      <c r="M194" s="231"/>
      <c r="N194" s="233"/>
      <c r="O194" s="233"/>
      <c r="P194" s="234"/>
      <c r="Q194" s="234"/>
      <c r="R194" s="234"/>
      <c r="S194" s="234"/>
      <c r="T194" s="234"/>
      <c r="U194" s="234"/>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s="166"/>
      <c r="DJ194" s="166"/>
      <c r="DK194" s="166"/>
      <c r="DL194" s="166"/>
      <c r="DM194" s="166"/>
      <c r="DN194" s="166"/>
      <c r="DO194" s="166"/>
      <c r="DP194" s="166"/>
      <c r="DQ194" s="166"/>
      <c r="DR194" s="166"/>
      <c r="DS194" s="166"/>
      <c r="DT194" s="166"/>
      <c r="DU194" s="166"/>
      <c r="DV194" s="166"/>
      <c r="DW194" s="166"/>
      <c r="DX194" s="166"/>
      <c r="DY194" s="166"/>
      <c r="DZ194" s="166"/>
      <c r="EA194" s="166"/>
      <c r="EB194" s="166"/>
      <c r="EC194" s="166"/>
      <c r="ED194" s="166"/>
      <c r="EE194" s="166"/>
      <c r="EF194" s="166"/>
      <c r="EG194" s="166"/>
      <c r="EH194" s="166"/>
      <c r="EI194" s="166"/>
      <c r="EJ194" s="166"/>
      <c r="EK194" s="166"/>
      <c r="EL194" s="166"/>
      <c r="EM194" s="166"/>
      <c r="EN194" s="166"/>
      <c r="EO194" s="166"/>
      <c r="EP194" s="166"/>
      <c r="EQ194" s="166"/>
      <c r="ER194" s="166"/>
      <c r="ES194" s="166"/>
      <c r="ET194" s="166"/>
      <c r="EU194" s="166"/>
      <c r="EV194" s="166"/>
      <c r="EW194" s="166"/>
      <c r="EX194" s="166"/>
      <c r="EY194" s="166"/>
      <c r="EZ194" s="166"/>
      <c r="FA194" s="166"/>
      <c r="FB194" s="166"/>
      <c r="FC194" s="166"/>
      <c r="FD194" s="166"/>
      <c r="FE194" s="166"/>
      <c r="FF194" s="166"/>
      <c r="FG194" s="166"/>
      <c r="FH194" s="166"/>
      <c r="FI194" s="166"/>
      <c r="FJ194" s="166"/>
      <c r="FK194" s="166"/>
      <c r="FL194" s="166"/>
      <c r="FM194" s="166"/>
      <c r="FN194" s="166"/>
      <c r="FO194" s="166"/>
      <c r="FP194" s="166"/>
      <c r="FQ194" s="166"/>
      <c r="FR194" s="166"/>
      <c r="FS194" s="166"/>
      <c r="FT194" s="166"/>
      <c r="FU194" s="166"/>
      <c r="FV194" s="166"/>
      <c r="FW194" s="166"/>
      <c r="FX194" s="166"/>
      <c r="FY194" s="166"/>
      <c r="FZ194" s="166"/>
      <c r="GA194" s="166"/>
      <c r="GB194" s="166"/>
      <c r="GC194" s="166"/>
      <c r="GD194" s="166"/>
      <c r="GE194" s="166"/>
      <c r="GF194" s="166"/>
      <c r="GG194" s="166"/>
      <c r="GH194" s="166"/>
      <c r="GI194" s="166"/>
      <c r="GJ194" s="166"/>
      <c r="GK194" s="166"/>
      <c r="GL194" s="166"/>
      <c r="GM194" s="166"/>
      <c r="GN194" s="166"/>
      <c r="GO194" s="166"/>
      <c r="GP194" s="166"/>
      <c r="GQ194" s="166"/>
      <c r="GR194" s="166"/>
      <c r="GS194" s="166"/>
      <c r="GT194" s="166"/>
      <c r="GU194" s="166"/>
      <c r="GV194" s="166"/>
      <c r="GW194" s="166"/>
      <c r="GX194" s="166"/>
      <c r="GY194" s="166"/>
      <c r="GZ194" s="166"/>
      <c r="HA194" s="166"/>
      <c r="HB194" s="166"/>
      <c r="HC194" s="166"/>
      <c r="HD194" s="166"/>
      <c r="HE194" s="166"/>
      <c r="HF194" s="166"/>
      <c r="HG194" s="166"/>
      <c r="HH194" s="166"/>
      <c r="HI194" s="166"/>
      <c r="HJ194" s="166"/>
      <c r="HK194" s="166"/>
      <c r="HL194" s="166"/>
      <c r="HM194" s="166"/>
      <c r="HN194" s="166"/>
      <c r="HO194" s="166"/>
      <c r="HP194" s="166"/>
      <c r="HQ194" s="166"/>
      <c r="HR194" s="166"/>
      <c r="HS194" s="166"/>
      <c r="HT194" s="166"/>
      <c r="HU194" s="166"/>
      <c r="HV194" s="166"/>
      <c r="HW194" s="166"/>
      <c r="HX194" s="166"/>
      <c r="HY194" s="166"/>
      <c r="HZ194" s="166"/>
      <c r="IA194" s="166"/>
      <c r="IB194" s="166"/>
      <c r="IC194" s="166"/>
      <c r="ID194" s="166"/>
      <c r="IE194" s="166"/>
      <c r="IF194" s="166"/>
      <c r="IG194" s="166"/>
      <c r="IH194" s="166"/>
      <c r="II194" s="166"/>
      <c r="IJ194" s="166"/>
      <c r="IK194" s="166"/>
      <c r="IL194" s="166"/>
      <c r="IM194" s="166"/>
      <c r="IN194" s="166"/>
      <c r="IO194" s="166"/>
      <c r="IP194" s="166"/>
      <c r="IQ194" s="166"/>
      <c r="IR194" s="166"/>
      <c r="IS194" s="166"/>
      <c r="IT194" s="166"/>
      <c r="IU194" s="166"/>
      <c r="IV194" s="166"/>
    </row>
    <row r="195" spans="1:256" s="220" customFormat="1" ht="20.25">
      <c r="A195" s="230"/>
      <c r="B195" s="230"/>
      <c r="C195" s="230"/>
      <c r="D195" s="230"/>
      <c r="E195" s="230"/>
      <c r="F195" s="230"/>
      <c r="G195" s="230"/>
      <c r="H195" s="230"/>
      <c r="I195" s="230"/>
      <c r="J195" s="230"/>
      <c r="K195" s="230"/>
      <c r="L195" s="230"/>
      <c r="M195" s="231"/>
      <c r="N195" s="233"/>
      <c r="O195" s="233"/>
      <c r="P195" s="234"/>
      <c r="Q195" s="234"/>
      <c r="R195" s="234"/>
      <c r="S195" s="234"/>
      <c r="T195" s="234"/>
      <c r="U195" s="234"/>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c r="CH195" s="166"/>
      <c r="CI195" s="166"/>
      <c r="CJ195" s="166"/>
      <c r="CK195" s="166"/>
      <c r="CL195" s="166"/>
      <c r="CM195" s="166"/>
      <c r="CN195" s="166"/>
      <c r="CO195" s="166"/>
      <c r="CP195" s="166"/>
      <c r="CQ195" s="166"/>
      <c r="CR195" s="166"/>
      <c r="CS195" s="166"/>
      <c r="CT195" s="166"/>
      <c r="CU195" s="166"/>
      <c r="CV195" s="166"/>
      <c r="CW195" s="166"/>
      <c r="CX195" s="166"/>
      <c r="CY195" s="166"/>
      <c r="CZ195" s="166"/>
      <c r="DA195" s="166"/>
      <c r="DB195" s="166"/>
      <c r="DC195" s="166"/>
      <c r="DD195" s="166"/>
      <c r="DE195" s="166"/>
      <c r="DF195" s="166"/>
      <c r="DG195" s="166"/>
      <c r="DH195" s="166"/>
      <c r="DI195" s="166"/>
      <c r="DJ195" s="166"/>
      <c r="DK195" s="166"/>
      <c r="DL195" s="166"/>
      <c r="DM195" s="166"/>
      <c r="DN195" s="166"/>
      <c r="DO195" s="166"/>
      <c r="DP195" s="166"/>
      <c r="DQ195" s="166"/>
      <c r="DR195" s="166"/>
      <c r="DS195" s="166"/>
      <c r="DT195" s="166"/>
      <c r="DU195" s="166"/>
      <c r="DV195" s="166"/>
      <c r="DW195" s="166"/>
      <c r="DX195" s="166"/>
      <c r="DY195" s="166"/>
      <c r="DZ195" s="166"/>
      <c r="EA195" s="166"/>
      <c r="EB195" s="166"/>
      <c r="EC195" s="166"/>
      <c r="ED195" s="166"/>
      <c r="EE195" s="166"/>
      <c r="EF195" s="166"/>
      <c r="EG195" s="166"/>
      <c r="EH195" s="166"/>
      <c r="EI195" s="166"/>
      <c r="EJ195" s="166"/>
      <c r="EK195" s="166"/>
      <c r="EL195" s="166"/>
      <c r="EM195" s="166"/>
      <c r="EN195" s="166"/>
      <c r="EO195" s="166"/>
      <c r="EP195" s="166"/>
      <c r="EQ195" s="166"/>
      <c r="ER195" s="166"/>
      <c r="ES195" s="166"/>
      <c r="ET195" s="166"/>
      <c r="EU195" s="166"/>
      <c r="EV195" s="166"/>
      <c r="EW195" s="166"/>
      <c r="EX195" s="166"/>
      <c r="EY195" s="166"/>
      <c r="EZ195" s="166"/>
      <c r="FA195" s="166"/>
      <c r="FB195" s="166"/>
      <c r="FC195" s="166"/>
      <c r="FD195" s="166"/>
      <c r="FE195" s="166"/>
      <c r="FF195" s="166"/>
      <c r="FG195" s="166"/>
      <c r="FH195" s="166"/>
      <c r="FI195" s="166"/>
      <c r="FJ195" s="166"/>
      <c r="FK195" s="166"/>
      <c r="FL195" s="166"/>
      <c r="FM195" s="166"/>
      <c r="FN195" s="166"/>
      <c r="FO195" s="166"/>
      <c r="FP195" s="166"/>
      <c r="FQ195" s="166"/>
      <c r="FR195" s="166"/>
      <c r="FS195" s="166"/>
      <c r="FT195" s="166"/>
      <c r="FU195" s="166"/>
      <c r="FV195" s="166"/>
      <c r="FW195" s="166"/>
      <c r="FX195" s="166"/>
      <c r="FY195" s="166"/>
      <c r="FZ195" s="166"/>
      <c r="GA195" s="166"/>
      <c r="GB195" s="166"/>
      <c r="GC195" s="166"/>
      <c r="GD195" s="166"/>
      <c r="GE195" s="166"/>
      <c r="GF195" s="166"/>
      <c r="GG195" s="166"/>
      <c r="GH195" s="166"/>
      <c r="GI195" s="166"/>
      <c r="GJ195" s="166"/>
      <c r="GK195" s="166"/>
      <c r="GL195" s="166"/>
      <c r="GM195" s="166"/>
      <c r="GN195" s="166"/>
      <c r="GO195" s="166"/>
      <c r="GP195" s="166"/>
      <c r="GQ195" s="166"/>
      <c r="GR195" s="166"/>
      <c r="GS195" s="166"/>
      <c r="GT195" s="166"/>
      <c r="GU195" s="166"/>
      <c r="GV195" s="166"/>
      <c r="GW195" s="166"/>
      <c r="GX195" s="166"/>
      <c r="GY195" s="166"/>
      <c r="GZ195" s="166"/>
      <c r="HA195" s="166"/>
      <c r="HB195" s="166"/>
      <c r="HC195" s="166"/>
      <c r="HD195" s="166"/>
      <c r="HE195" s="166"/>
      <c r="HF195" s="166"/>
      <c r="HG195" s="166"/>
      <c r="HH195" s="166"/>
      <c r="HI195" s="166"/>
      <c r="HJ195" s="166"/>
      <c r="HK195" s="166"/>
      <c r="HL195" s="166"/>
      <c r="HM195" s="166"/>
      <c r="HN195" s="166"/>
      <c r="HO195" s="166"/>
      <c r="HP195" s="166"/>
      <c r="HQ195" s="166"/>
      <c r="HR195" s="166"/>
      <c r="HS195" s="166"/>
      <c r="HT195" s="166"/>
      <c r="HU195" s="166"/>
      <c r="HV195" s="166"/>
      <c r="HW195" s="166"/>
      <c r="HX195" s="166"/>
      <c r="HY195" s="166"/>
      <c r="HZ195" s="166"/>
      <c r="IA195" s="166"/>
      <c r="IB195" s="166"/>
      <c r="IC195" s="166"/>
      <c r="ID195" s="166"/>
      <c r="IE195" s="166"/>
      <c r="IF195" s="166"/>
      <c r="IG195" s="166"/>
      <c r="IH195" s="166"/>
      <c r="II195" s="166"/>
      <c r="IJ195" s="166"/>
      <c r="IK195" s="166"/>
      <c r="IL195" s="166"/>
      <c r="IM195" s="166"/>
      <c r="IN195" s="166"/>
      <c r="IO195" s="166"/>
      <c r="IP195" s="166"/>
      <c r="IQ195" s="166"/>
      <c r="IR195" s="166"/>
      <c r="IS195" s="166"/>
      <c r="IT195" s="166"/>
      <c r="IU195" s="166"/>
      <c r="IV195" s="166"/>
    </row>
    <row r="196" spans="1:256" s="220" customFormat="1" ht="20.25">
      <c r="A196" s="230"/>
      <c r="B196" s="230"/>
      <c r="C196" s="230"/>
      <c r="D196" s="230"/>
      <c r="E196" s="230"/>
      <c r="F196" s="230"/>
      <c r="G196" s="230"/>
      <c r="H196" s="230"/>
      <c r="I196" s="230"/>
      <c r="J196" s="230"/>
      <c r="K196" s="230"/>
      <c r="L196" s="230"/>
      <c r="M196" s="231"/>
      <c r="N196" s="233"/>
      <c r="O196" s="233"/>
      <c r="P196" s="234"/>
      <c r="Q196" s="234"/>
      <c r="R196" s="234"/>
      <c r="S196" s="234"/>
      <c r="T196" s="234"/>
      <c r="U196" s="234"/>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c r="CH196" s="166"/>
      <c r="CI196" s="166"/>
      <c r="CJ196" s="166"/>
      <c r="CK196" s="166"/>
      <c r="CL196" s="166"/>
      <c r="CM196" s="166"/>
      <c r="CN196" s="166"/>
      <c r="CO196" s="166"/>
      <c r="CP196" s="166"/>
      <c r="CQ196" s="166"/>
      <c r="CR196" s="166"/>
      <c r="CS196" s="166"/>
      <c r="CT196" s="166"/>
      <c r="CU196" s="166"/>
      <c r="CV196" s="166"/>
      <c r="CW196" s="166"/>
      <c r="CX196" s="166"/>
      <c r="CY196" s="166"/>
      <c r="CZ196" s="166"/>
      <c r="DA196" s="166"/>
      <c r="DB196" s="166"/>
      <c r="DC196" s="166"/>
      <c r="DD196" s="166"/>
      <c r="DE196" s="166"/>
      <c r="DF196" s="166"/>
      <c r="DG196" s="166"/>
      <c r="DH196" s="166"/>
      <c r="DI196" s="166"/>
      <c r="DJ196" s="166"/>
      <c r="DK196" s="166"/>
      <c r="DL196" s="166"/>
      <c r="DM196" s="166"/>
      <c r="DN196" s="166"/>
      <c r="DO196" s="166"/>
      <c r="DP196" s="166"/>
      <c r="DQ196" s="166"/>
      <c r="DR196" s="166"/>
      <c r="DS196" s="166"/>
      <c r="DT196" s="166"/>
      <c r="DU196" s="166"/>
      <c r="DV196" s="166"/>
      <c r="DW196" s="166"/>
      <c r="DX196" s="166"/>
      <c r="DY196" s="166"/>
      <c r="DZ196" s="166"/>
      <c r="EA196" s="166"/>
      <c r="EB196" s="166"/>
      <c r="EC196" s="166"/>
      <c r="ED196" s="166"/>
      <c r="EE196" s="166"/>
      <c r="EF196" s="166"/>
      <c r="EG196" s="166"/>
      <c r="EH196" s="166"/>
      <c r="EI196" s="166"/>
      <c r="EJ196" s="166"/>
      <c r="EK196" s="166"/>
      <c r="EL196" s="166"/>
      <c r="EM196" s="166"/>
      <c r="EN196" s="166"/>
      <c r="EO196" s="166"/>
      <c r="EP196" s="166"/>
      <c r="EQ196" s="166"/>
      <c r="ER196" s="166"/>
      <c r="ES196" s="166"/>
      <c r="ET196" s="166"/>
      <c r="EU196" s="166"/>
      <c r="EV196" s="166"/>
      <c r="EW196" s="166"/>
      <c r="EX196" s="166"/>
      <c r="EY196" s="166"/>
      <c r="EZ196" s="166"/>
      <c r="FA196" s="166"/>
      <c r="FB196" s="166"/>
      <c r="FC196" s="166"/>
      <c r="FD196" s="166"/>
      <c r="FE196" s="166"/>
      <c r="FF196" s="166"/>
      <c r="FG196" s="166"/>
      <c r="FH196" s="166"/>
      <c r="FI196" s="166"/>
      <c r="FJ196" s="166"/>
      <c r="FK196" s="166"/>
      <c r="FL196" s="166"/>
      <c r="FM196" s="166"/>
      <c r="FN196" s="166"/>
      <c r="FO196" s="166"/>
      <c r="FP196" s="166"/>
      <c r="FQ196" s="166"/>
      <c r="FR196" s="166"/>
      <c r="FS196" s="166"/>
      <c r="FT196" s="166"/>
      <c r="FU196" s="166"/>
      <c r="FV196" s="166"/>
      <c r="FW196" s="166"/>
      <c r="FX196" s="166"/>
      <c r="FY196" s="166"/>
      <c r="FZ196" s="166"/>
      <c r="GA196" s="166"/>
      <c r="GB196" s="166"/>
      <c r="GC196" s="166"/>
      <c r="GD196" s="166"/>
      <c r="GE196" s="166"/>
      <c r="GF196" s="166"/>
      <c r="GG196" s="166"/>
      <c r="GH196" s="166"/>
      <c r="GI196" s="166"/>
      <c r="GJ196" s="166"/>
      <c r="GK196" s="166"/>
      <c r="GL196" s="166"/>
      <c r="GM196" s="166"/>
      <c r="GN196" s="166"/>
      <c r="GO196" s="166"/>
      <c r="GP196" s="166"/>
      <c r="GQ196" s="166"/>
      <c r="GR196" s="166"/>
      <c r="GS196" s="166"/>
      <c r="GT196" s="166"/>
      <c r="GU196" s="166"/>
      <c r="GV196" s="166"/>
      <c r="GW196" s="166"/>
      <c r="GX196" s="166"/>
      <c r="GY196" s="166"/>
      <c r="GZ196" s="166"/>
      <c r="HA196" s="166"/>
      <c r="HB196" s="166"/>
      <c r="HC196" s="166"/>
      <c r="HD196" s="166"/>
      <c r="HE196" s="166"/>
      <c r="HF196" s="166"/>
      <c r="HG196" s="166"/>
      <c r="HH196" s="166"/>
      <c r="HI196" s="166"/>
      <c r="HJ196" s="166"/>
      <c r="HK196" s="166"/>
      <c r="HL196" s="166"/>
      <c r="HM196" s="166"/>
      <c r="HN196" s="166"/>
      <c r="HO196" s="166"/>
      <c r="HP196" s="166"/>
      <c r="HQ196" s="166"/>
      <c r="HR196" s="166"/>
      <c r="HS196" s="166"/>
      <c r="HT196" s="166"/>
      <c r="HU196" s="166"/>
      <c r="HV196" s="166"/>
      <c r="HW196" s="166"/>
      <c r="HX196" s="166"/>
      <c r="HY196" s="166"/>
      <c r="HZ196" s="166"/>
      <c r="IA196" s="166"/>
      <c r="IB196" s="166"/>
      <c r="IC196" s="166"/>
      <c r="ID196" s="166"/>
      <c r="IE196" s="166"/>
      <c r="IF196" s="166"/>
      <c r="IG196" s="166"/>
      <c r="IH196" s="166"/>
      <c r="II196" s="166"/>
      <c r="IJ196" s="166"/>
      <c r="IK196" s="166"/>
      <c r="IL196" s="166"/>
      <c r="IM196" s="166"/>
      <c r="IN196" s="166"/>
      <c r="IO196" s="166"/>
      <c r="IP196" s="166"/>
      <c r="IQ196" s="166"/>
      <c r="IR196" s="166"/>
      <c r="IS196" s="166"/>
      <c r="IT196" s="166"/>
      <c r="IU196" s="166"/>
      <c r="IV196" s="166"/>
    </row>
    <row r="197" spans="1:256" s="220" customFormat="1" ht="20.25">
      <c r="A197" s="230"/>
      <c r="B197" s="230"/>
      <c r="C197" s="230"/>
      <c r="D197" s="230"/>
      <c r="E197" s="230"/>
      <c r="F197" s="230"/>
      <c r="G197" s="230"/>
      <c r="H197" s="230"/>
      <c r="I197" s="230"/>
      <c r="J197" s="230"/>
      <c r="K197" s="230"/>
      <c r="L197" s="230"/>
      <c r="M197" s="231"/>
      <c r="N197" s="233"/>
      <c r="O197" s="233"/>
      <c r="P197" s="234"/>
      <c r="Q197" s="234"/>
      <c r="R197" s="234"/>
      <c r="S197" s="234"/>
      <c r="T197" s="234"/>
      <c r="U197" s="234"/>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166"/>
      <c r="EJ197" s="166"/>
      <c r="EK197" s="166"/>
      <c r="EL197" s="166"/>
      <c r="EM197" s="166"/>
      <c r="EN197" s="166"/>
      <c r="EO197" s="166"/>
      <c r="EP197" s="166"/>
      <c r="EQ197" s="166"/>
      <c r="ER197" s="166"/>
      <c r="ES197" s="166"/>
      <c r="ET197" s="166"/>
      <c r="EU197" s="166"/>
      <c r="EV197" s="166"/>
      <c r="EW197" s="166"/>
      <c r="EX197" s="166"/>
      <c r="EY197" s="166"/>
      <c r="EZ197" s="166"/>
      <c r="FA197" s="166"/>
      <c r="FB197" s="166"/>
      <c r="FC197" s="166"/>
      <c r="FD197" s="166"/>
      <c r="FE197" s="166"/>
      <c r="FF197" s="166"/>
      <c r="FG197" s="166"/>
      <c r="FH197" s="166"/>
      <c r="FI197" s="166"/>
      <c r="FJ197" s="166"/>
      <c r="FK197" s="166"/>
      <c r="FL197" s="166"/>
      <c r="FM197" s="166"/>
      <c r="FN197" s="166"/>
      <c r="FO197" s="166"/>
      <c r="FP197" s="166"/>
      <c r="FQ197" s="166"/>
      <c r="FR197" s="166"/>
      <c r="FS197" s="166"/>
      <c r="FT197" s="166"/>
      <c r="FU197" s="166"/>
      <c r="FV197" s="166"/>
      <c r="FW197" s="166"/>
      <c r="FX197" s="166"/>
      <c r="FY197" s="166"/>
      <c r="FZ197" s="166"/>
      <c r="GA197" s="166"/>
      <c r="GB197" s="166"/>
      <c r="GC197" s="166"/>
      <c r="GD197" s="166"/>
      <c r="GE197" s="166"/>
      <c r="GF197" s="166"/>
      <c r="GG197" s="166"/>
      <c r="GH197" s="166"/>
      <c r="GI197" s="166"/>
      <c r="GJ197" s="166"/>
      <c r="GK197" s="166"/>
      <c r="GL197" s="166"/>
      <c r="GM197" s="166"/>
      <c r="GN197" s="166"/>
      <c r="GO197" s="166"/>
      <c r="GP197" s="166"/>
      <c r="GQ197" s="166"/>
      <c r="GR197" s="166"/>
      <c r="GS197" s="166"/>
      <c r="GT197" s="166"/>
      <c r="GU197" s="166"/>
      <c r="GV197" s="166"/>
      <c r="GW197" s="166"/>
      <c r="GX197" s="166"/>
      <c r="GY197" s="166"/>
      <c r="GZ197" s="166"/>
      <c r="HA197" s="166"/>
      <c r="HB197" s="166"/>
      <c r="HC197" s="166"/>
      <c r="HD197" s="166"/>
      <c r="HE197" s="166"/>
      <c r="HF197" s="166"/>
      <c r="HG197" s="166"/>
      <c r="HH197" s="166"/>
      <c r="HI197" s="166"/>
      <c r="HJ197" s="166"/>
      <c r="HK197" s="166"/>
      <c r="HL197" s="166"/>
      <c r="HM197" s="166"/>
      <c r="HN197" s="166"/>
      <c r="HO197" s="166"/>
      <c r="HP197" s="166"/>
      <c r="HQ197" s="166"/>
      <c r="HR197" s="166"/>
      <c r="HS197" s="166"/>
      <c r="HT197" s="166"/>
      <c r="HU197" s="166"/>
      <c r="HV197" s="166"/>
      <c r="HW197" s="166"/>
      <c r="HX197" s="166"/>
      <c r="HY197" s="166"/>
      <c r="HZ197" s="166"/>
      <c r="IA197" s="166"/>
      <c r="IB197" s="166"/>
      <c r="IC197" s="166"/>
      <c r="ID197" s="166"/>
      <c r="IE197" s="166"/>
      <c r="IF197" s="166"/>
      <c r="IG197" s="166"/>
      <c r="IH197" s="166"/>
      <c r="II197" s="166"/>
      <c r="IJ197" s="166"/>
      <c r="IK197" s="166"/>
      <c r="IL197" s="166"/>
      <c r="IM197" s="166"/>
      <c r="IN197" s="166"/>
      <c r="IO197" s="166"/>
      <c r="IP197" s="166"/>
      <c r="IQ197" s="166"/>
      <c r="IR197" s="166"/>
      <c r="IS197" s="166"/>
      <c r="IT197" s="166"/>
      <c r="IU197" s="166"/>
      <c r="IV197" s="166"/>
    </row>
    <row r="198" spans="1:256" s="220" customFormat="1" ht="20.25">
      <c r="A198" s="230"/>
      <c r="B198" s="230"/>
      <c r="C198" s="230"/>
      <c r="D198" s="230"/>
      <c r="E198" s="230"/>
      <c r="F198" s="230"/>
      <c r="G198" s="230"/>
      <c r="H198" s="230"/>
      <c r="I198" s="230"/>
      <c r="J198" s="230"/>
      <c r="K198" s="230"/>
      <c r="L198" s="230"/>
      <c r="M198" s="231"/>
      <c r="N198" s="233"/>
      <c r="O198" s="233"/>
      <c r="P198" s="234"/>
      <c r="Q198" s="234"/>
      <c r="R198" s="234"/>
      <c r="S198" s="234"/>
      <c r="T198" s="234"/>
      <c r="U198" s="234"/>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166"/>
      <c r="EJ198" s="166"/>
      <c r="EK198" s="166"/>
      <c r="EL198" s="166"/>
      <c r="EM198" s="166"/>
      <c r="EN198" s="166"/>
      <c r="EO198" s="166"/>
      <c r="EP198" s="166"/>
      <c r="EQ198" s="166"/>
      <c r="ER198" s="166"/>
      <c r="ES198" s="166"/>
      <c r="ET198" s="166"/>
      <c r="EU198" s="166"/>
      <c r="EV198" s="166"/>
      <c r="EW198" s="166"/>
      <c r="EX198" s="166"/>
      <c r="EY198" s="166"/>
      <c r="EZ198" s="166"/>
      <c r="FA198" s="166"/>
      <c r="FB198" s="166"/>
      <c r="FC198" s="166"/>
      <c r="FD198" s="166"/>
      <c r="FE198" s="166"/>
      <c r="FF198" s="166"/>
      <c r="FG198" s="166"/>
      <c r="FH198" s="166"/>
      <c r="FI198" s="166"/>
      <c r="FJ198" s="166"/>
      <c r="FK198" s="166"/>
      <c r="FL198" s="166"/>
      <c r="FM198" s="166"/>
      <c r="FN198" s="166"/>
      <c r="FO198" s="166"/>
      <c r="FP198" s="166"/>
      <c r="FQ198" s="166"/>
      <c r="FR198" s="166"/>
      <c r="FS198" s="166"/>
      <c r="FT198" s="166"/>
      <c r="FU198" s="166"/>
      <c r="FV198" s="166"/>
      <c r="FW198" s="166"/>
      <c r="FX198" s="166"/>
      <c r="FY198" s="166"/>
      <c r="FZ198" s="166"/>
      <c r="GA198" s="166"/>
      <c r="GB198" s="166"/>
      <c r="GC198" s="166"/>
      <c r="GD198" s="166"/>
      <c r="GE198" s="166"/>
      <c r="GF198" s="166"/>
      <c r="GG198" s="166"/>
      <c r="GH198" s="166"/>
      <c r="GI198" s="166"/>
      <c r="GJ198" s="166"/>
      <c r="GK198" s="166"/>
      <c r="GL198" s="166"/>
      <c r="GM198" s="166"/>
      <c r="GN198" s="166"/>
      <c r="GO198" s="166"/>
      <c r="GP198" s="166"/>
      <c r="GQ198" s="166"/>
      <c r="GR198" s="166"/>
      <c r="GS198" s="166"/>
      <c r="GT198" s="166"/>
      <c r="GU198" s="166"/>
      <c r="GV198" s="166"/>
      <c r="GW198" s="166"/>
      <c r="GX198" s="166"/>
      <c r="GY198" s="166"/>
      <c r="GZ198" s="166"/>
      <c r="HA198" s="166"/>
      <c r="HB198" s="166"/>
      <c r="HC198" s="166"/>
      <c r="HD198" s="166"/>
      <c r="HE198" s="166"/>
      <c r="HF198" s="166"/>
      <c r="HG198" s="166"/>
      <c r="HH198" s="166"/>
      <c r="HI198" s="166"/>
      <c r="HJ198" s="166"/>
      <c r="HK198" s="166"/>
      <c r="HL198" s="166"/>
      <c r="HM198" s="166"/>
      <c r="HN198" s="166"/>
      <c r="HO198" s="166"/>
      <c r="HP198" s="166"/>
      <c r="HQ198" s="166"/>
      <c r="HR198" s="166"/>
      <c r="HS198" s="166"/>
      <c r="HT198" s="166"/>
      <c r="HU198" s="166"/>
      <c r="HV198" s="166"/>
      <c r="HW198" s="166"/>
      <c r="HX198" s="166"/>
      <c r="HY198" s="166"/>
      <c r="HZ198" s="166"/>
      <c r="IA198" s="166"/>
      <c r="IB198" s="166"/>
      <c r="IC198" s="166"/>
      <c r="ID198" s="166"/>
      <c r="IE198" s="166"/>
      <c r="IF198" s="166"/>
      <c r="IG198" s="166"/>
      <c r="IH198" s="166"/>
      <c r="II198" s="166"/>
      <c r="IJ198" s="166"/>
      <c r="IK198" s="166"/>
      <c r="IL198" s="166"/>
      <c r="IM198" s="166"/>
      <c r="IN198" s="166"/>
      <c r="IO198" s="166"/>
      <c r="IP198" s="166"/>
      <c r="IQ198" s="166"/>
      <c r="IR198" s="166"/>
      <c r="IS198" s="166"/>
      <c r="IT198" s="166"/>
      <c r="IU198" s="166"/>
      <c r="IV198" s="166"/>
    </row>
  </sheetData>
  <sheetProtection/>
  <mergeCells count="19">
    <mergeCell ref="A15:L15"/>
    <mergeCell ref="A12:B14"/>
    <mergeCell ref="C12:D12"/>
    <mergeCell ref="K12:L12"/>
    <mergeCell ref="G13:I13"/>
    <mergeCell ref="K13:L13"/>
    <mergeCell ref="G14:I14"/>
    <mergeCell ref="K6:K7"/>
    <mergeCell ref="L6:L7"/>
    <mergeCell ref="P6:T6"/>
    <mergeCell ref="H1:L1"/>
    <mergeCell ref="H2:H3"/>
    <mergeCell ref="K14:L14"/>
    <mergeCell ref="C4:D4"/>
    <mergeCell ref="E4:H4"/>
    <mergeCell ref="C5:D5"/>
    <mergeCell ref="E5:H5"/>
    <mergeCell ref="I5:J5"/>
    <mergeCell ref="G6:J7"/>
  </mergeCells>
  <conditionalFormatting sqref="E4:H5 K3:K4 G12 G13:I13">
    <cfRule type="cellIs" priority="1" dxfId="209" operator="equal" stopIfTrue="1">
      <formula>0</formula>
    </cfRule>
  </conditionalFormatting>
  <conditionalFormatting sqref="A8:A11">
    <cfRule type="cellIs" priority="2" dxfId="217" operator="greaterThan" stopIfTrue="1">
      <formula>0</formula>
    </cfRule>
  </conditionalFormatting>
  <conditionalFormatting sqref="U8">
    <cfRule type="expression" priority="3" dxfId="218" stopIfTrue="1">
      <formula>T9&lt;&gt;U8</formula>
    </cfRule>
  </conditionalFormatting>
  <conditionalFormatting sqref="T9">
    <cfRule type="expression" priority="4" dxfId="218" stopIfTrue="1">
      <formula>$T$9&lt;&gt;$U$8</formula>
    </cfRule>
  </conditionalFormatting>
  <conditionalFormatting sqref="T10 V8">
    <cfRule type="expression" priority="5" dxfId="219" stopIfTrue="1">
      <formula>$V$8&lt;&gt;$T$10</formula>
    </cfRule>
  </conditionalFormatting>
  <conditionalFormatting sqref="W8 T11">
    <cfRule type="expression" priority="6" dxfId="220" stopIfTrue="1">
      <formula>$W$8&lt;&gt;$T$11</formula>
    </cfRule>
  </conditionalFormatting>
  <conditionalFormatting sqref="U10 V9">
    <cfRule type="expression" priority="7" dxfId="221" stopIfTrue="1">
      <formula>$V$9&lt;&gt;$U$10</formula>
    </cfRule>
  </conditionalFormatting>
  <conditionalFormatting sqref="U11 W9">
    <cfRule type="expression" priority="8" dxfId="222" stopIfTrue="1">
      <formula>$W$9&lt;&gt;$U$11</formula>
    </cfRule>
  </conditionalFormatting>
  <conditionalFormatting sqref="W10 V11">
    <cfRule type="expression" priority="9" dxfId="223" stopIfTrue="1">
      <formula>$W$10&lt;&gt;$V$11</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33"/>
  <sheetViews>
    <sheetView showGridLines="0" showZeros="0" zoomScalePageLayoutView="0" workbookViewId="0" topLeftCell="A1">
      <selection activeCell="E2" sqref="E2"/>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7.8515625" style="18" customWidth="1"/>
    <col min="19" max="19" width="0.71875" style="18" hidden="1" customWidth="1"/>
    <col min="20" max="16384" width="9.140625" style="18" customWidth="1"/>
  </cols>
  <sheetData>
    <row r="1" spans="1:17" s="8" customFormat="1" ht="21.75" customHeight="1">
      <c r="A1" s="1" t="str">
        <f>'[2]vnos podatkov'!$A$6</f>
        <v>RVO - DRŽAVNO PRVENSTVO</v>
      </c>
      <c r="B1" s="2"/>
      <c r="C1" s="3"/>
      <c r="D1" s="3"/>
      <c r="E1" s="3"/>
      <c r="F1" s="3"/>
      <c r="G1" s="3"/>
      <c r="H1" s="1"/>
      <c r="I1" s="4"/>
      <c r="J1" s="5" t="s">
        <v>10</v>
      </c>
      <c r="K1" s="6"/>
      <c r="L1" s="7"/>
      <c r="M1" s="4"/>
      <c r="N1" s="4" t="s">
        <v>0</v>
      </c>
      <c r="O1" s="4"/>
      <c r="P1" s="3"/>
      <c r="Q1" s="4"/>
    </row>
    <row r="2" spans="1:19" ht="12.75">
      <c r="A2" s="9">
        <f>'[2]vnos podatkov'!$A$8</f>
        <v>0</v>
      </c>
      <c r="B2" s="10">
        <f>'[2]vnos podatkov'!$B$8</f>
        <v>0</v>
      </c>
      <c r="C2" s="11">
        <f>'[2]vnos podatkov'!$C$8</f>
        <v>0</v>
      </c>
      <c r="D2" s="10"/>
      <c r="E2" s="10"/>
      <c r="F2" s="12" t="s">
        <v>122</v>
      </c>
      <c r="G2" s="13"/>
      <c r="H2" s="13"/>
      <c r="I2" s="14"/>
      <c r="J2" s="15" t="s">
        <v>11</v>
      </c>
      <c r="K2" s="6"/>
      <c r="L2" s="16"/>
      <c r="M2" s="14"/>
      <c r="N2" s="13"/>
      <c r="O2" s="14"/>
      <c r="P2" s="13"/>
      <c r="Q2" s="14"/>
      <c r="R2" s="17"/>
      <c r="S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f>'[2]vnos podatkov'!$D$8</f>
        <v>0</v>
      </c>
      <c r="B4" s="25"/>
      <c r="C4" s="25"/>
      <c r="D4" s="25">
        <f>'[2]vnos podatkov'!$A$10</f>
        <v>0</v>
      </c>
      <c r="E4" s="26"/>
      <c r="F4" s="27" t="str">
        <f>'[2]vnos podatkov'!$C$10</f>
        <v>TK ZKLUB</v>
      </c>
      <c r="G4" s="27"/>
      <c r="H4" s="27"/>
      <c r="I4" s="28"/>
      <c r="J4" s="29">
        <f>'[2]vnos podatkov'!$D$10</f>
        <v>0</v>
      </c>
      <c r="K4" s="28"/>
      <c r="L4" s="30" t="str">
        <f>'[2]vnos podatkov'!$B$10</f>
        <v>LUKA ZALAZNIK</v>
      </c>
      <c r="M4" s="28"/>
      <c r="N4" s="31">
        <f>COUNTIF(C7:C23,"&gt;0")</f>
        <v>0</v>
      </c>
      <c r="O4" s="28"/>
      <c r="P4" s="26"/>
      <c r="Q4" s="32" t="str">
        <f>'[2]vnos podatkov'!$E$10</f>
        <v>ANJA REGENT</v>
      </c>
    </row>
    <row r="5" spans="1:17" s="24" customFormat="1" ht="9.75">
      <c r="A5" s="34"/>
      <c r="B5" s="35" t="s">
        <v>18</v>
      </c>
      <c r="C5" s="35" t="s">
        <v>19</v>
      </c>
      <c r="D5" s="35" t="s">
        <v>20</v>
      </c>
      <c r="E5" s="36" t="s">
        <v>21</v>
      </c>
      <c r="F5" s="36" t="s">
        <v>22</v>
      </c>
      <c r="G5" s="36"/>
      <c r="H5" s="36" t="s">
        <v>13</v>
      </c>
      <c r="I5" s="37"/>
      <c r="J5" s="35" t="s">
        <v>23</v>
      </c>
      <c r="K5" s="38"/>
      <c r="L5" s="35" t="s">
        <v>24</v>
      </c>
      <c r="M5" s="38"/>
      <c r="N5" s="35" t="s">
        <v>25</v>
      </c>
      <c r="O5" s="38"/>
      <c r="P5" s="35" t="s">
        <v>26</v>
      </c>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IF($D7="","",VLOOKUP($D7,'[2]m glavni turnir žrebna lista'!$A$7:$R$38,17))</f>
      </c>
      <c r="C7" s="49">
        <f>IF($D7="","",VLOOKUP($D7,'[2]m glavni turnir žrebna lista'!$A$7:$R$38,2))</f>
      </c>
      <c r="D7" s="50"/>
      <c r="E7" s="382" t="s">
        <v>78</v>
      </c>
      <c r="F7" s="382"/>
      <c r="G7" s="382"/>
      <c r="H7" s="49"/>
      <c r="I7" s="51"/>
      <c r="J7" s="52"/>
      <c r="K7" s="53"/>
      <c r="L7" s="52"/>
      <c r="M7" s="53"/>
      <c r="N7" s="54"/>
      <c r="O7" s="55"/>
      <c r="P7" s="56"/>
      <c r="Q7" s="57"/>
      <c r="R7" s="58"/>
    </row>
    <row r="8" spans="1:18" s="59" customFormat="1" ht="9" customHeight="1">
      <c r="A8" s="61"/>
      <c r="B8" s="62"/>
      <c r="C8" s="62"/>
      <c r="D8" s="62"/>
      <c r="E8" s="85"/>
      <c r="F8" s="85"/>
      <c r="G8" s="85"/>
      <c r="H8" s="65"/>
      <c r="I8" s="66"/>
      <c r="J8" s="67" t="s">
        <v>201</v>
      </c>
      <c r="K8" s="68"/>
      <c r="L8" s="52"/>
      <c r="M8" s="53"/>
      <c r="N8" s="54"/>
      <c r="O8" s="55"/>
      <c r="P8" s="56"/>
      <c r="Q8" s="57"/>
      <c r="R8" s="58"/>
    </row>
    <row r="9" spans="1:18" s="59" customFormat="1" ht="9" customHeight="1">
      <c r="A9" s="61">
        <v>2</v>
      </c>
      <c r="B9" s="70">
        <f>IF($D9="","",VLOOKUP($D9,'[2]m glavni turnir žrebna lista'!$A$7:$R$38,17))</f>
      </c>
      <c r="C9" s="70">
        <f>IF($D9="","",VLOOKUP($D9,'[2]m glavni turnir žrebna lista'!$A$7:$R$38,2))</f>
      </c>
      <c r="D9" s="50"/>
      <c r="E9" s="383" t="s">
        <v>81</v>
      </c>
      <c r="F9" s="383"/>
      <c r="G9" s="383"/>
      <c r="H9" s="71"/>
      <c r="I9" s="72"/>
      <c r="J9" s="73"/>
      <c r="K9" s="74"/>
      <c r="L9" s="52"/>
      <c r="M9" s="53"/>
      <c r="N9" s="54"/>
      <c r="O9" s="55"/>
      <c r="P9" s="56"/>
      <c r="Q9" s="57"/>
      <c r="R9" s="58"/>
    </row>
    <row r="10" spans="1:18" s="59" customFormat="1" ht="9" customHeight="1">
      <c r="A10" s="61"/>
      <c r="B10" s="62"/>
      <c r="C10" s="62"/>
      <c r="D10" s="75"/>
      <c r="E10" s="85"/>
      <c r="F10" s="85"/>
      <c r="G10" s="85"/>
      <c r="H10" s="63"/>
      <c r="I10" s="76"/>
      <c r="J10" s="65"/>
      <c r="K10" s="77"/>
      <c r="L10" s="78" t="s">
        <v>201</v>
      </c>
      <c r="M10" s="79"/>
      <c r="N10" s="80"/>
      <c r="O10" s="81"/>
      <c r="P10" s="56"/>
      <c r="Q10" s="57"/>
      <c r="R10" s="58"/>
    </row>
    <row r="11" spans="1:18" s="59" customFormat="1" ht="9" customHeight="1">
      <c r="A11" s="61">
        <v>3</v>
      </c>
      <c r="B11" s="70">
        <f>IF($D11="","",VLOOKUP($D11,'[2]m glavni turnir žrebna lista'!$A$7:$R$38,17))</f>
      </c>
      <c r="C11" s="70">
        <f>IF($D11="","",VLOOKUP($D11,'[2]m glavni turnir žrebna lista'!$A$7:$R$38,2))</f>
      </c>
      <c r="D11" s="50"/>
      <c r="E11" s="383" t="s">
        <v>82</v>
      </c>
      <c r="F11" s="383"/>
      <c r="G11" s="383"/>
      <c r="H11" s="71"/>
      <c r="I11" s="51"/>
      <c r="J11" s="52"/>
      <c r="K11" s="82"/>
      <c r="L11" s="73" t="s">
        <v>385</v>
      </c>
      <c r="M11" s="83"/>
      <c r="N11" s="80"/>
      <c r="O11" s="81"/>
      <c r="P11" s="56"/>
      <c r="Q11" s="57"/>
      <c r="R11" s="58"/>
    </row>
    <row r="12" spans="1:18" s="59" customFormat="1" ht="9" customHeight="1">
      <c r="A12" s="61"/>
      <c r="B12" s="62"/>
      <c r="C12" s="62"/>
      <c r="D12" s="75"/>
      <c r="E12" s="85"/>
      <c r="F12" s="85"/>
      <c r="G12" s="85"/>
      <c r="H12" s="65"/>
      <c r="I12" s="66"/>
      <c r="J12" s="78" t="s">
        <v>346</v>
      </c>
      <c r="K12" s="84"/>
      <c r="L12" s="52"/>
      <c r="M12" s="83"/>
      <c r="N12" s="80"/>
      <c r="O12" s="81"/>
      <c r="P12" s="56"/>
      <c r="Q12" s="57"/>
      <c r="R12" s="58"/>
    </row>
    <row r="13" spans="1:18" s="59" customFormat="1" ht="9" customHeight="1" thickBot="1">
      <c r="A13" s="61">
        <v>4</v>
      </c>
      <c r="B13" s="70">
        <f>IF($D13="","",VLOOKUP($D13,'[2]m glavni turnir žrebna lista'!$A$7:$R$38,17))</f>
      </c>
      <c r="C13" s="70">
        <f>IF($D13="","",VLOOKUP($D13,'[2]m glavni turnir žrebna lista'!$A$7:$R$38,2))</f>
      </c>
      <c r="D13" s="50"/>
      <c r="E13" s="383" t="s">
        <v>85</v>
      </c>
      <c r="F13" s="383"/>
      <c r="G13" s="383"/>
      <c r="H13" s="71"/>
      <c r="I13" s="72"/>
      <c r="J13" s="73" t="s">
        <v>314</v>
      </c>
      <c r="K13" s="53"/>
      <c r="L13" s="52"/>
      <c r="M13" s="83"/>
      <c r="N13" s="80"/>
      <c r="O13" s="81"/>
      <c r="P13" s="56"/>
      <c r="Q13" s="57"/>
      <c r="R13" s="58"/>
    </row>
    <row r="14" spans="1:18" s="59" customFormat="1" ht="9" customHeight="1">
      <c r="A14" s="61"/>
      <c r="B14" s="62"/>
      <c r="C14" s="62"/>
      <c r="D14" s="75"/>
      <c r="E14" s="85"/>
      <c r="F14" s="85"/>
      <c r="G14" s="85"/>
      <c r="H14" s="86"/>
      <c r="I14" s="76"/>
      <c r="J14" s="52"/>
      <c r="K14" s="53"/>
      <c r="L14" s="65"/>
      <c r="M14" s="77"/>
      <c r="N14" s="355"/>
      <c r="O14" s="356"/>
      <c r="P14" s="56"/>
      <c r="Q14" s="57"/>
      <c r="R14" s="58"/>
    </row>
    <row r="15" spans="1:18" s="59" customFormat="1" ht="9" customHeight="1" thickBot="1">
      <c r="A15" s="61">
        <v>5</v>
      </c>
      <c r="B15" s="70">
        <f>IF($D15="","",VLOOKUP($D15,'[2]m glavni turnir žrebna lista'!$A$7:$R$38,17))</f>
      </c>
      <c r="C15" s="70">
        <f>IF($D15="","",VLOOKUP($D15,'[2]m glavni turnir žrebna lista'!$A$7:$R$38,2))</f>
      </c>
      <c r="D15" s="50"/>
      <c r="E15" s="383" t="s">
        <v>80</v>
      </c>
      <c r="F15" s="383"/>
      <c r="G15" s="383"/>
      <c r="H15" s="71"/>
      <c r="I15" s="51"/>
      <c r="J15" s="52"/>
      <c r="K15" s="53"/>
      <c r="L15" s="52"/>
      <c r="M15" s="83"/>
      <c r="N15" s="357"/>
      <c r="O15" s="358"/>
      <c r="P15" s="54"/>
      <c r="Q15" s="55"/>
      <c r="R15" s="58"/>
    </row>
    <row r="16" spans="1:18" s="59" customFormat="1" ht="9" customHeight="1">
      <c r="A16" s="61"/>
      <c r="B16" s="62"/>
      <c r="C16" s="62"/>
      <c r="D16" s="75"/>
      <c r="E16" s="85"/>
      <c r="F16" s="85"/>
      <c r="G16" s="85"/>
      <c r="H16" s="65"/>
      <c r="I16" s="66"/>
      <c r="J16" s="71" t="s">
        <v>327</v>
      </c>
      <c r="K16" s="68"/>
      <c r="L16" s="52"/>
      <c r="M16" s="83"/>
      <c r="N16" s="54"/>
      <c r="O16" s="101"/>
      <c r="P16" s="240"/>
      <c r="Q16" s="55"/>
      <c r="R16" s="58"/>
    </row>
    <row r="17" spans="1:18" s="59" customFormat="1" ht="9" customHeight="1">
      <c r="A17" s="61">
        <v>6</v>
      </c>
      <c r="B17" s="70">
        <f>IF($D17="","",VLOOKUP($D17,'[2]m glavni turnir žrebna lista'!$A$7:$R$38,17))</f>
      </c>
      <c r="C17" s="70">
        <f>IF($D17="","",VLOOKUP($D17,'[2]m glavni turnir žrebna lista'!$A$7:$R$38,2))</f>
      </c>
      <c r="D17" s="50"/>
      <c r="E17" s="383" t="s">
        <v>83</v>
      </c>
      <c r="F17" s="383"/>
      <c r="G17" s="383"/>
      <c r="H17" s="71"/>
      <c r="I17" s="72"/>
      <c r="J17" s="73" t="s">
        <v>297</v>
      </c>
      <c r="K17" s="74"/>
      <c r="L17" s="52"/>
      <c r="M17" s="83"/>
      <c r="N17" s="54"/>
      <c r="O17" s="101"/>
      <c r="P17" s="240"/>
      <c r="Q17" s="55"/>
      <c r="R17" s="58"/>
    </row>
    <row r="18" spans="1:18" s="59" customFormat="1" ht="9" customHeight="1">
      <c r="A18" s="61"/>
      <c r="B18" s="62"/>
      <c r="C18" s="62"/>
      <c r="D18" s="75"/>
      <c r="E18" s="85"/>
      <c r="F18" s="85"/>
      <c r="G18" s="85"/>
      <c r="H18" s="52"/>
      <c r="I18" s="76"/>
      <c r="J18" s="65"/>
      <c r="K18" s="77"/>
      <c r="L18" s="78" t="s">
        <v>327</v>
      </c>
      <c r="M18" s="89"/>
      <c r="N18" s="54"/>
      <c r="O18" s="101"/>
      <c r="P18" s="240"/>
      <c r="Q18" s="55"/>
      <c r="R18" s="58"/>
    </row>
    <row r="19" spans="1:18" s="59" customFormat="1" ht="9" customHeight="1">
      <c r="A19" s="61">
        <v>7</v>
      </c>
      <c r="B19" s="70">
        <f>IF($D19="","",VLOOKUP($D19,'[2]m glavni turnir žrebna lista'!$A$7:$R$38,17))</f>
      </c>
      <c r="C19" s="70">
        <f>IF($D19="","",VLOOKUP($D19,'[2]m glavni turnir žrebna lista'!$A$7:$R$38,2))</f>
      </c>
      <c r="D19" s="50"/>
      <c r="E19" s="383" t="s">
        <v>84</v>
      </c>
      <c r="F19" s="383"/>
      <c r="G19" s="383"/>
      <c r="H19" s="71"/>
      <c r="I19" s="51"/>
      <c r="J19" s="52"/>
      <c r="K19" s="82"/>
      <c r="L19" s="73" t="s">
        <v>384</v>
      </c>
      <c r="M19" s="81"/>
      <c r="N19" s="54"/>
      <c r="O19" s="101"/>
      <c r="P19" s="240"/>
      <c r="Q19" s="55"/>
      <c r="R19" s="58"/>
    </row>
    <row r="20" spans="1:18" s="59" customFormat="1" ht="9" customHeight="1">
      <c r="A20" s="61"/>
      <c r="B20" s="62"/>
      <c r="C20" s="62"/>
      <c r="D20" s="62"/>
      <c r="E20" s="85"/>
      <c r="F20" s="85"/>
      <c r="G20" s="85"/>
      <c r="H20" s="65"/>
      <c r="I20" s="66"/>
      <c r="J20" s="67" t="s">
        <v>347</v>
      </c>
      <c r="K20" s="90"/>
      <c r="L20" s="52"/>
      <c r="M20" s="81"/>
      <c r="N20" s="54"/>
      <c r="O20" s="101"/>
      <c r="P20" s="240"/>
      <c r="Q20" s="55"/>
      <c r="R20" s="58"/>
    </row>
    <row r="21" spans="1:18" s="59" customFormat="1" ht="9" customHeight="1">
      <c r="A21" s="48">
        <v>8</v>
      </c>
      <c r="B21" s="49">
        <f>IF($D21="","",VLOOKUP($D21,'[2]m glavni turnir žrebna lista'!$A$7:$R$38,17))</f>
      </c>
      <c r="C21" s="49">
        <f>IF($D21="","",VLOOKUP($D21,'[2]m glavni turnir žrebna lista'!$A$7:$R$38,2))</f>
      </c>
      <c r="D21" s="50"/>
      <c r="E21" s="382" t="s">
        <v>79</v>
      </c>
      <c r="F21" s="382"/>
      <c r="G21" s="382"/>
      <c r="H21" s="49"/>
      <c r="I21" s="72"/>
      <c r="J21" s="73" t="s">
        <v>313</v>
      </c>
      <c r="K21" s="53"/>
      <c r="L21" s="52"/>
      <c r="M21" s="81"/>
      <c r="N21" s="54"/>
      <c r="O21" s="101"/>
      <c r="P21" s="240"/>
      <c r="Q21" s="55"/>
      <c r="R21" s="58"/>
    </row>
    <row r="22" spans="1:18" s="59" customFormat="1" ht="12" customHeight="1">
      <c r="A22" s="61"/>
      <c r="B22" s="62"/>
      <c r="C22" s="62"/>
      <c r="D22" s="62"/>
      <c r="E22" s="86"/>
      <c r="F22" s="86"/>
      <c r="G22" s="91"/>
      <c r="H22" s="86"/>
      <c r="I22" s="76"/>
      <c r="J22" s="52"/>
      <c r="K22" s="53"/>
      <c r="L22" s="52"/>
      <c r="M22" s="81"/>
      <c r="N22" s="65"/>
      <c r="O22" s="239"/>
      <c r="P22" s="98"/>
      <c r="R22" s="58"/>
    </row>
    <row r="23" spans="1:18" s="59" customFormat="1" ht="18" customHeight="1">
      <c r="A23" s="61"/>
      <c r="B23" s="62"/>
      <c r="C23" s="62"/>
      <c r="D23" s="62"/>
      <c r="E23" s="63"/>
      <c r="F23" s="63"/>
      <c r="G23" s="64"/>
      <c r="H23" s="63"/>
      <c r="I23" s="76"/>
      <c r="J23" s="52"/>
      <c r="K23" s="53"/>
      <c r="L23" s="52"/>
      <c r="M23" s="81"/>
      <c r="N23" s="95"/>
      <c r="O23" s="96"/>
      <c r="R23" s="238"/>
    </row>
    <row r="24" spans="1:18" s="115" customFormat="1" ht="9" customHeight="1">
      <c r="A24" s="109"/>
      <c r="B24" s="109"/>
      <c r="C24" s="109"/>
      <c r="D24" s="109"/>
      <c r="E24" s="110"/>
      <c r="F24" s="110"/>
      <c r="G24" s="110"/>
      <c r="H24" s="110"/>
      <c r="I24" s="111"/>
      <c r="J24" s="112"/>
      <c r="K24" s="113"/>
      <c r="L24" s="112"/>
      <c r="M24" s="113"/>
      <c r="N24" s="112"/>
      <c r="O24" s="113"/>
      <c r="P24" s="112"/>
      <c r="Q24" s="113"/>
      <c r="R24" s="114"/>
    </row>
    <row r="25" spans="1:17" s="128" customFormat="1" ht="9" customHeight="1">
      <c r="A25" s="116" t="s">
        <v>30</v>
      </c>
      <c r="B25" s="117"/>
      <c r="C25" s="118"/>
      <c r="D25" s="119" t="s">
        <v>31</v>
      </c>
      <c r="E25" s="120" t="s">
        <v>32</v>
      </c>
      <c r="F25" s="119"/>
      <c r="G25" s="119" t="s">
        <v>33</v>
      </c>
      <c r="H25" s="121" t="s">
        <v>34</v>
      </c>
      <c r="I25" s="122" t="s">
        <v>31</v>
      </c>
      <c r="J25" s="120" t="s">
        <v>35</v>
      </c>
      <c r="K25" s="123"/>
      <c r="L25" s="124" t="s">
        <v>36</v>
      </c>
      <c r="M25" s="125"/>
      <c r="N25" s="126" t="s">
        <v>37</v>
      </c>
      <c r="O25" s="127"/>
      <c r="P25" s="353"/>
      <c r="Q25" s="354"/>
    </row>
    <row r="26" spans="1:17" s="128" customFormat="1" ht="9" customHeight="1">
      <c r="A26" s="129" t="s">
        <v>12</v>
      </c>
      <c r="B26" s="130"/>
      <c r="C26" s="131"/>
      <c r="D26" s="35">
        <v>1</v>
      </c>
      <c r="E26" s="132"/>
      <c r="F26" s="36"/>
      <c r="G26" s="133">
        <f>IF($D26="","",VLOOKUP($D26,'[2]m glavni turnir žrebna lista'!$A$7:$R$38,10))</f>
        <v>0</v>
      </c>
      <c r="H26" s="133">
        <f>IF($D26="","",VLOOKUP($D26,'[2]m glavni turnir žrebna lista'!$A$7:$R$38,14))</f>
        <v>0</v>
      </c>
      <c r="I26" s="134" t="s">
        <v>38</v>
      </c>
      <c r="J26" s="130"/>
      <c r="K26" s="39"/>
      <c r="L26" s="130"/>
      <c r="M26" s="135"/>
      <c r="N26" s="136" t="s">
        <v>39</v>
      </c>
      <c r="O26" s="137"/>
      <c r="P26" s="138"/>
      <c r="Q26" s="135"/>
    </row>
    <row r="27" spans="1:17" s="128" customFormat="1" ht="9" customHeight="1">
      <c r="A27" s="361"/>
      <c r="B27" s="362"/>
      <c r="C27" s="139"/>
      <c r="D27" s="35">
        <v>2</v>
      </c>
      <c r="E27" s="132"/>
      <c r="F27" s="35"/>
      <c r="G27" s="133">
        <f>IF($D27="","",VLOOKUP($D27,'[2]m glavni turnir žrebna lista'!$A$7:$R$38,10))</f>
        <v>0</v>
      </c>
      <c r="H27" s="133">
        <f>IF($D27="","",VLOOKUP($D27,'[2]m glavni turnir žrebna lista'!$A$7:$R$38,14))</f>
        <v>0</v>
      </c>
      <c r="I27" s="140" t="s">
        <v>2</v>
      </c>
      <c r="J27" s="141"/>
      <c r="K27" s="39"/>
      <c r="L27" s="130"/>
      <c r="M27" s="135"/>
      <c r="N27" s="142"/>
      <c r="O27" s="143"/>
      <c r="P27" s="144"/>
      <c r="Q27" s="145"/>
    </row>
    <row r="28" spans="1:17" s="128" customFormat="1" ht="9" customHeight="1">
      <c r="A28" s="146"/>
      <c r="B28" s="147"/>
      <c r="C28" s="148"/>
      <c r="D28" s="35">
        <v>3</v>
      </c>
      <c r="E28" s="132"/>
      <c r="F28" s="35"/>
      <c r="G28" s="133">
        <f>IF($D28="","",VLOOKUP($D28,'[2]m glavni turnir žrebna lista'!$A$7:$R$38,10))</f>
        <v>0</v>
      </c>
      <c r="H28" s="133">
        <f>IF($D28="","",VLOOKUP($D28,'[2]m glavni turnir žrebna lista'!$A$7:$R$38,14))</f>
        <v>0</v>
      </c>
      <c r="I28" s="140" t="s">
        <v>3</v>
      </c>
      <c r="J28" s="141"/>
      <c r="K28" s="39"/>
      <c r="L28" s="130"/>
      <c r="M28" s="135"/>
      <c r="N28" s="136" t="s">
        <v>40</v>
      </c>
      <c r="O28" s="137"/>
      <c r="P28" s="138"/>
      <c r="Q28" s="135"/>
    </row>
    <row r="29" spans="1:17" s="128" customFormat="1" ht="9" customHeight="1">
      <c r="A29" s="149"/>
      <c r="B29" s="34"/>
      <c r="C29" s="131"/>
      <c r="D29" s="35">
        <v>4</v>
      </c>
      <c r="E29" s="132"/>
      <c r="F29" s="35"/>
      <c r="G29" s="133">
        <f>IF($D29="","",VLOOKUP($D29,'[2]m glavni turnir žrebna lista'!$A$7:$R$38,10))</f>
        <v>0</v>
      </c>
      <c r="H29" s="133">
        <f>IF($D29="","",VLOOKUP($D29,'[2]m glavni turnir žrebna lista'!$A$7:$R$38,14))</f>
        <v>0</v>
      </c>
      <c r="I29" s="140" t="s">
        <v>4</v>
      </c>
      <c r="J29" s="141"/>
      <c r="K29" s="39"/>
      <c r="L29" s="130"/>
      <c r="M29" s="135"/>
      <c r="N29" s="130" t="s">
        <v>41</v>
      </c>
      <c r="O29" s="39"/>
      <c r="P29" s="130"/>
      <c r="Q29" s="135"/>
    </row>
    <row r="30" spans="1:17" s="128" customFormat="1" ht="9" customHeight="1">
      <c r="A30" s="150"/>
      <c r="B30" s="151"/>
      <c r="C30" s="152"/>
      <c r="D30" s="35">
        <v>5</v>
      </c>
      <c r="E30" s="132"/>
      <c r="F30" s="35"/>
      <c r="G30" s="133">
        <f>IF($D30="","",VLOOKUP($D30,'[2]m glavni turnir žrebna lista'!$A$7:$R$38,10))</f>
        <v>0</v>
      </c>
      <c r="H30" s="133">
        <f>IF($D30="","",VLOOKUP($D30,'[2]m glavni turnir žrebna lista'!$A$7:$R$38,14))</f>
        <v>0</v>
      </c>
      <c r="I30" s="140" t="s">
        <v>5</v>
      </c>
      <c r="J30" s="141"/>
      <c r="K30" s="39"/>
      <c r="L30" s="130"/>
      <c r="M30" s="135"/>
      <c r="N30" s="144"/>
      <c r="O30" s="143"/>
      <c r="P30" s="144"/>
      <c r="Q30" s="145"/>
    </row>
    <row r="31" spans="1:17" s="128" customFormat="1" ht="9" customHeight="1">
      <c r="A31" s="129"/>
      <c r="B31" s="130"/>
      <c r="C31" s="131"/>
      <c r="D31" s="35">
        <v>6</v>
      </c>
      <c r="E31" s="132"/>
      <c r="F31" s="35"/>
      <c r="G31" s="133">
        <f>IF($D31="","",VLOOKUP($D31,'[2]m glavni turnir žrebna lista'!$A$7:$R$38,10))</f>
        <v>0</v>
      </c>
      <c r="H31" s="133">
        <f>IF($D31="","",VLOOKUP($D31,'[2]m glavni turnir žrebna lista'!$A$7:$R$38,14))</f>
        <v>0</v>
      </c>
      <c r="I31" s="140" t="s">
        <v>6</v>
      </c>
      <c r="J31" s="141"/>
      <c r="K31" s="39"/>
      <c r="L31" s="130"/>
      <c r="M31" s="135"/>
      <c r="N31" s="136" t="s">
        <v>40</v>
      </c>
      <c r="O31" s="137"/>
      <c r="P31" s="138"/>
      <c r="Q31" s="135"/>
    </row>
    <row r="32" spans="1:17" s="128" customFormat="1" ht="9" customHeight="1">
      <c r="A32" s="129"/>
      <c r="B32" s="130"/>
      <c r="C32" s="153"/>
      <c r="D32" s="35">
        <v>7</v>
      </c>
      <c r="E32" s="132"/>
      <c r="F32" s="35"/>
      <c r="G32" s="133">
        <f>IF($D32="","",VLOOKUP($D32,'[2]m glavni turnir žrebna lista'!$A$7:$R$38,10))</f>
        <v>0</v>
      </c>
      <c r="H32" s="133">
        <f>IF($D32="","",VLOOKUP($D32,'[2]m glavni turnir žrebna lista'!$A$7:$R$38,14))</f>
        <v>0</v>
      </c>
      <c r="I32" s="140" t="s">
        <v>7</v>
      </c>
      <c r="J32" s="141"/>
      <c r="K32" s="39"/>
      <c r="L32" s="130"/>
      <c r="M32" s="135"/>
      <c r="N32" s="130" t="s">
        <v>42</v>
      </c>
      <c r="O32" s="39"/>
      <c r="P32" s="363" t="str">
        <f>'[2]vnos podatkov'!$B$10</f>
        <v>LUKA ZALAZNIK</v>
      </c>
      <c r="Q32" s="364"/>
    </row>
    <row r="33" spans="1:17" s="128" customFormat="1" ht="9" customHeight="1">
      <c r="A33" s="154"/>
      <c r="B33" s="144"/>
      <c r="C33" s="155"/>
      <c r="D33" s="156">
        <v>8</v>
      </c>
      <c r="E33" s="157"/>
      <c r="F33" s="156"/>
      <c r="G33" s="158">
        <f>IF($D33="","",VLOOKUP($D33,'[2]m glavni turnir žrebna lista'!$A$7:$R$38,10))</f>
        <v>0</v>
      </c>
      <c r="H33" s="158">
        <f>IF($D33="","",VLOOKUP($D33,'[2]m glavni turnir žrebna lista'!$A$7:$R$38,14))</f>
        <v>0</v>
      </c>
      <c r="I33" s="159" t="s">
        <v>8</v>
      </c>
      <c r="J33" s="144"/>
      <c r="K33" s="143"/>
      <c r="L33" s="144"/>
      <c r="M33" s="145"/>
      <c r="N33" s="144" t="s">
        <v>43</v>
      </c>
      <c r="O33" s="143"/>
      <c r="P33" s="350" t="str">
        <f>'[2]vnos podatkov'!$E$10</f>
        <v>ANJA REGENT</v>
      </c>
      <c r="Q33" s="351"/>
    </row>
  </sheetData>
  <sheetProtection/>
  <mergeCells count="15">
    <mergeCell ref="E17:G17"/>
    <mergeCell ref="E19:G19"/>
    <mergeCell ref="E13:G13"/>
    <mergeCell ref="A27:B27"/>
    <mergeCell ref="P32:Q32"/>
    <mergeCell ref="P33:Q33"/>
    <mergeCell ref="F3:G3"/>
    <mergeCell ref="P25:Q25"/>
    <mergeCell ref="N14:O14"/>
    <mergeCell ref="N15:O15"/>
    <mergeCell ref="E7:G7"/>
    <mergeCell ref="E21:G21"/>
    <mergeCell ref="E15:G15"/>
    <mergeCell ref="E9:G9"/>
    <mergeCell ref="E11:G11"/>
  </mergeCells>
  <conditionalFormatting sqref="L10 L18 J8 J12 J16 J20">
    <cfRule type="expression" priority="4" dxfId="208" stopIfTrue="1">
      <formula>I8="as"</formula>
    </cfRule>
    <cfRule type="expression" priority="5" dxfId="208" stopIfTrue="1">
      <formula>I8="bs"</formula>
    </cfRule>
  </conditionalFormatting>
  <conditionalFormatting sqref="B9 B11 B13 B15 B17 B19">
    <cfRule type="cellIs" priority="6" dxfId="209" operator="equal" stopIfTrue="1">
      <formula>"QA"</formula>
    </cfRule>
    <cfRule type="cellIs" priority="7" dxfId="209" operator="equal" stopIfTrue="1">
      <formula>"DA"</formula>
    </cfRule>
  </conditionalFormatting>
  <conditionalFormatting sqref="I8 I12 I16 I20 K18 K10 M14 O22">
    <cfRule type="expression" priority="8" dxfId="210" stopIfTrue="1">
      <formula>$N$1="CU"</formula>
    </cfRule>
  </conditionalFormatting>
  <conditionalFormatting sqref="H8 H12 H16 H20 J18 J10 L14 N22">
    <cfRule type="expression" priority="11" dxfId="211" stopIfTrue="1">
      <formula>AND($N$1="CU",H8="Sodnik")</formula>
    </cfRule>
    <cfRule type="expression" priority="12" dxfId="212" stopIfTrue="1">
      <formula>AND($N$1="CU",H8&lt;&gt;"Sodnik",I8&lt;&gt;"")</formula>
    </cfRule>
    <cfRule type="expression" priority="13" dxfId="213" stopIfTrue="1">
      <formula>AND($N$1="CU",H8&lt;&gt;"Sodnik")</formula>
    </cfRule>
  </conditionalFormatting>
  <conditionalFormatting sqref="E7 B21 B7:C7">
    <cfRule type="expression" priority="14" dxfId="214" stopIfTrue="1">
      <formula>"IF(D7&lt;9)"</formula>
    </cfRule>
  </conditionalFormatting>
  <conditionalFormatting sqref="D9 D13 D15 D17 D19 D11">
    <cfRule type="expression" priority="18" dxfId="215" stopIfTrue="1">
      <formula>$D9&gt;0</formula>
    </cfRule>
  </conditionalFormatting>
  <conditionalFormatting sqref="D7 D21">
    <cfRule type="expression" priority="19" dxfId="216" stopIfTrue="1">
      <formula>$D7&lt;&gt;""</formula>
    </cfRule>
  </conditionalFormatting>
  <conditionalFormatting sqref="N14">
    <cfRule type="expression" priority="24" dxfId="208" stopIfTrue="1">
      <formula>'m glavni do 40 let'!#REF!="as"</formula>
    </cfRule>
    <cfRule type="expression" priority="25" dxfId="208" stopIfTrue="1">
      <formula>'m glavni do 40 let'!#REF!="bs"</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39">
      <selection activeCell="R53" sqref="R53"/>
    </sheetView>
  </sheetViews>
  <sheetFormatPr defaultColWidth="9.140625" defaultRowHeight="15"/>
  <cols>
    <col min="1" max="1" width="3.140625" style="18" customWidth="1"/>
    <col min="2" max="2" width="3.57421875" style="18" customWidth="1"/>
    <col min="3" max="3" width="2.14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3.421875" style="161" customWidth="1"/>
    <col min="18" max="18" width="16.421875" style="18" customWidth="1"/>
    <col min="19" max="16384" width="9.140625" style="18" customWidth="1"/>
  </cols>
  <sheetData>
    <row r="1" spans="1:17" s="8" customFormat="1" ht="21.75" customHeight="1">
      <c r="A1" s="1">
        <f>'[3]vnos podatkov'!$A$6</f>
        <v>0</v>
      </c>
      <c r="B1" s="2"/>
      <c r="C1" s="3"/>
      <c r="D1" s="3"/>
      <c r="E1" s="3"/>
      <c r="F1" s="3"/>
      <c r="G1" s="3"/>
      <c r="H1" s="1"/>
      <c r="I1" s="4"/>
      <c r="J1" s="5" t="s">
        <v>10</v>
      </c>
      <c r="K1" s="6"/>
      <c r="L1" s="7"/>
      <c r="M1" s="4"/>
      <c r="N1" s="4" t="s">
        <v>0</v>
      </c>
      <c r="O1" s="4"/>
      <c r="P1" s="3"/>
      <c r="Q1" s="4"/>
    </row>
    <row r="2" spans="1:18" ht="12.75">
      <c r="A2" s="9">
        <f>'[3]vnos podatkov'!$A$8</f>
        <v>0</v>
      </c>
      <c r="B2" s="10">
        <f>'[3]vnos podatkov'!$B$8</f>
        <v>0</v>
      </c>
      <c r="C2" s="11">
        <f>'[3]vnos podatkov'!$C$8</f>
        <v>0</v>
      </c>
      <c r="D2" s="10"/>
      <c r="E2" s="10"/>
      <c r="F2" s="12" t="s">
        <v>121</v>
      </c>
      <c r="G2" s="13"/>
      <c r="H2" s="13"/>
      <c r="I2" s="14"/>
      <c r="J2" s="15" t="s">
        <v>11</v>
      </c>
      <c r="K2" s="6"/>
      <c r="L2" s="16"/>
      <c r="M2" s="14"/>
      <c r="N2" s="13"/>
      <c r="O2" s="14"/>
      <c r="P2" s="13"/>
      <c r="Q2" s="14"/>
      <c r="R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f>'[3]vnos podatkov'!$D$8</f>
        <v>0</v>
      </c>
      <c r="B4" s="25"/>
      <c r="C4" s="25"/>
      <c r="D4" s="25">
        <f>'[3]vnos podatkov'!$A$10</f>
        <v>0</v>
      </c>
      <c r="E4" s="26"/>
      <c r="F4" s="27">
        <f>'[3]vnos podatkov'!$C$10</f>
        <v>0</v>
      </c>
      <c r="G4" s="27"/>
      <c r="H4" s="27"/>
      <c r="I4" s="28"/>
      <c r="J4" s="29">
        <f>'[3]vnos podatkov'!$D$10</f>
        <v>0</v>
      </c>
      <c r="K4" s="28"/>
      <c r="L4" s="30">
        <f>'[3]vnos podatkov'!$B$10</f>
        <v>0</v>
      </c>
      <c r="M4" s="28"/>
      <c r="N4" s="31">
        <f>COUNTIF(C7:C69,"&gt;0")</f>
        <v>0</v>
      </c>
      <c r="O4" s="28"/>
      <c r="P4" s="26"/>
      <c r="Q4" s="32">
        <f>'[3]vnos podatkov'!$E$10</f>
        <v>0</v>
      </c>
    </row>
    <row r="5" spans="1:17" s="24" customFormat="1" ht="9.75">
      <c r="A5" s="34"/>
      <c r="B5" s="35"/>
      <c r="C5" s="35"/>
      <c r="D5" s="35" t="s">
        <v>20</v>
      </c>
      <c r="E5" s="36" t="s">
        <v>21</v>
      </c>
      <c r="F5" s="36" t="s">
        <v>22</v>
      </c>
      <c r="G5" s="36"/>
      <c r="H5" s="36" t="s">
        <v>13</v>
      </c>
      <c r="I5" s="37"/>
      <c r="J5" s="35" t="s">
        <v>23</v>
      </c>
      <c r="K5" s="38"/>
      <c r="L5" s="35" t="s">
        <v>24</v>
      </c>
      <c r="M5" s="38"/>
      <c r="N5" s="35" t="s">
        <v>25</v>
      </c>
      <c r="O5" s="38"/>
      <c r="P5" s="35" t="s">
        <v>26</v>
      </c>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IF($D7="","",VLOOKUP($D7,'[3]m glavni turnir žrebna lista'!$A$7:$R$38,17))</f>
      </c>
      <c r="C7" s="49">
        <f>IF($D7="","",VLOOKUP($D7,'[3]m glavni turnir žrebna lista'!$A$7:$R$38,2))</f>
      </c>
      <c r="D7" s="50"/>
      <c r="E7" s="242" t="s">
        <v>86</v>
      </c>
      <c r="F7" s="242" t="s">
        <v>87</v>
      </c>
      <c r="G7" s="242"/>
      <c r="H7" s="49"/>
      <c r="I7" s="51"/>
      <c r="J7" s="52"/>
      <c r="K7" s="53"/>
      <c r="L7" s="52"/>
      <c r="M7" s="53"/>
      <c r="N7" s="54"/>
      <c r="O7" s="55"/>
      <c r="P7" s="56"/>
      <c r="Q7" s="57"/>
      <c r="R7" s="58"/>
    </row>
    <row r="8" spans="1:18" s="59" customFormat="1" ht="9" customHeight="1">
      <c r="A8" s="61"/>
      <c r="B8" s="62"/>
      <c r="C8" s="62"/>
      <c r="D8" s="62"/>
      <c r="E8" s="85"/>
      <c r="F8" s="85"/>
      <c r="G8" s="85"/>
      <c r="H8" s="65"/>
      <c r="I8" s="66"/>
      <c r="J8" s="78" t="s">
        <v>103</v>
      </c>
      <c r="K8" s="68"/>
      <c r="L8" s="52"/>
      <c r="M8" s="53"/>
      <c r="N8" s="54"/>
      <c r="O8" s="55"/>
      <c r="P8" s="56"/>
      <c r="Q8" s="57"/>
      <c r="R8" s="58"/>
    </row>
    <row r="9" spans="1:18" s="59" customFormat="1" ht="9" customHeight="1">
      <c r="A9" s="61">
        <v>2</v>
      </c>
      <c r="B9" s="70">
        <f>IF($D9="","",VLOOKUP($D9,'[3]m glavni turnir žrebna lista'!$A$7:$R$38,17))</f>
      </c>
      <c r="C9" s="70">
        <f>IF($D9="","",VLOOKUP($D9,'[3]m glavni turnir žrebna lista'!$A$7:$R$38,2))</f>
      </c>
      <c r="D9" s="50"/>
      <c r="E9" s="241" t="s">
        <v>81</v>
      </c>
      <c r="F9" s="241"/>
      <c r="G9" s="241"/>
      <c r="H9" s="71"/>
      <c r="I9" s="72"/>
      <c r="J9" s="73"/>
      <c r="K9" s="74"/>
      <c r="L9" s="52"/>
      <c r="M9" s="53"/>
      <c r="N9" s="54"/>
      <c r="O9" s="55"/>
      <c r="P9" s="56"/>
      <c r="Q9" s="57"/>
      <c r="R9" s="58"/>
    </row>
    <row r="10" spans="1:18" s="59" customFormat="1" ht="9" customHeight="1">
      <c r="A10" s="61"/>
      <c r="B10" s="62"/>
      <c r="C10" s="62"/>
      <c r="D10" s="75"/>
      <c r="E10" s="85"/>
      <c r="F10" s="85"/>
      <c r="G10" s="85"/>
      <c r="H10" s="63"/>
      <c r="I10" s="76"/>
      <c r="J10" s="65"/>
      <c r="K10" s="77"/>
      <c r="L10" s="78" t="s">
        <v>103</v>
      </c>
      <c r="M10" s="79"/>
      <c r="N10" s="80"/>
      <c r="O10" s="81"/>
      <c r="P10" s="56"/>
      <c r="Q10" s="57"/>
      <c r="R10" s="58"/>
    </row>
    <row r="11" spans="1:18" s="59" customFormat="1" ht="9" customHeight="1">
      <c r="A11" s="61">
        <v>3</v>
      </c>
      <c r="B11" s="70">
        <f>IF($D11="","",VLOOKUP($D11,'[3]m glavni turnir žrebna lista'!$A$7:$R$38,17))</f>
      </c>
      <c r="C11" s="70">
        <f>IF($D11="","",VLOOKUP($D11,'[3]m glavni turnir žrebna lista'!$A$7:$R$38,2))</f>
      </c>
      <c r="D11" s="50"/>
      <c r="E11" s="241" t="s">
        <v>101</v>
      </c>
      <c r="F11" s="241" t="s">
        <v>102</v>
      </c>
      <c r="G11" s="241"/>
      <c r="H11" s="71"/>
      <c r="I11" s="51"/>
      <c r="J11" s="52"/>
      <c r="K11" s="82"/>
      <c r="L11" s="73" t="s">
        <v>307</v>
      </c>
      <c r="M11" s="83"/>
      <c r="N11" s="80"/>
      <c r="O11" s="81"/>
      <c r="P11" s="56"/>
      <c r="Q11" s="57"/>
      <c r="R11" s="58"/>
    </row>
    <row r="12" spans="1:18" s="59" customFormat="1" ht="9" customHeight="1">
      <c r="A12" s="61"/>
      <c r="B12" s="62"/>
      <c r="C12" s="62"/>
      <c r="D12" s="75"/>
      <c r="E12" s="85"/>
      <c r="F12" s="85"/>
      <c r="G12" s="85"/>
      <c r="H12" s="65"/>
      <c r="I12" s="66"/>
      <c r="J12" s="78" t="s">
        <v>101</v>
      </c>
      <c r="K12" s="84"/>
      <c r="L12" s="52"/>
      <c r="M12" s="83"/>
      <c r="N12" s="80"/>
      <c r="O12" s="81"/>
      <c r="P12" s="56"/>
      <c r="Q12" s="57"/>
      <c r="R12" s="58"/>
    </row>
    <row r="13" spans="1:18" s="59" customFormat="1" ht="9" customHeight="1">
      <c r="A13" s="61">
        <v>4</v>
      </c>
      <c r="B13" s="70">
        <f>IF($D13="","",VLOOKUP($D13,'[3]m glavni turnir žrebna lista'!$A$7:$R$38,17))</f>
      </c>
      <c r="C13" s="70">
        <f>IF($D13="","",VLOOKUP($D13,'[3]m glavni turnir žrebna lista'!$A$7:$R$38,2))</f>
      </c>
      <c r="D13" s="50"/>
      <c r="E13" s="241" t="s">
        <v>81</v>
      </c>
      <c r="F13" s="241"/>
      <c r="G13" s="241"/>
      <c r="H13" s="71"/>
      <c r="I13" s="72"/>
      <c r="J13" s="73"/>
      <c r="K13" s="53"/>
      <c r="L13" s="52"/>
      <c r="M13" s="83"/>
      <c r="N13" s="80"/>
      <c r="O13" s="81"/>
      <c r="P13" s="56"/>
      <c r="Q13" s="57"/>
      <c r="R13" s="58"/>
    </row>
    <row r="14" spans="1:18" s="59" customFormat="1" ht="9" customHeight="1">
      <c r="A14" s="61"/>
      <c r="B14" s="62"/>
      <c r="C14" s="62"/>
      <c r="D14" s="75"/>
      <c r="E14" s="85"/>
      <c r="F14" s="85"/>
      <c r="G14" s="85"/>
      <c r="H14" s="86"/>
      <c r="I14" s="76"/>
      <c r="J14" s="52"/>
      <c r="K14" s="53"/>
      <c r="L14" s="65"/>
      <c r="M14" s="77"/>
      <c r="N14" s="78" t="s">
        <v>103</v>
      </c>
      <c r="O14" s="79"/>
      <c r="P14" s="56"/>
      <c r="Q14" s="57"/>
      <c r="R14" s="58"/>
    </row>
    <row r="15" spans="1:18" s="59" customFormat="1" ht="9" customHeight="1">
      <c r="A15" s="61">
        <v>5</v>
      </c>
      <c r="B15" s="70">
        <f>IF($D15="","",VLOOKUP($D15,'[3]m glavni turnir žrebna lista'!$A$7:$R$38,17))</f>
      </c>
      <c r="C15" s="70">
        <f>IF($D15="","",VLOOKUP($D15,'[3]m glavni turnir žrebna lista'!$A$7:$R$38,2))</f>
      </c>
      <c r="D15" s="50"/>
      <c r="E15" s="241" t="s">
        <v>104</v>
      </c>
      <c r="F15" s="241" t="s">
        <v>105</v>
      </c>
      <c r="G15" s="241"/>
      <c r="H15" s="71"/>
      <c r="I15" s="51"/>
      <c r="J15" s="52"/>
      <c r="K15" s="53"/>
      <c r="L15" s="52"/>
      <c r="M15" s="83"/>
      <c r="N15" s="73" t="s">
        <v>383</v>
      </c>
      <c r="O15" s="87"/>
      <c r="P15" s="54"/>
      <c r="Q15" s="55"/>
      <c r="R15" s="58"/>
    </row>
    <row r="16" spans="1:18" s="59" customFormat="1" ht="9" customHeight="1">
      <c r="A16" s="61"/>
      <c r="B16" s="62"/>
      <c r="C16" s="62"/>
      <c r="D16" s="75"/>
      <c r="E16" s="85"/>
      <c r="F16" s="85"/>
      <c r="G16" s="85"/>
      <c r="H16" s="65"/>
      <c r="I16" s="66"/>
      <c r="J16" s="71" t="s">
        <v>104</v>
      </c>
      <c r="K16" s="68"/>
      <c r="L16" s="52"/>
      <c r="M16" s="83"/>
      <c r="N16" s="54"/>
      <c r="O16" s="87"/>
      <c r="P16" s="54"/>
      <c r="Q16" s="55"/>
      <c r="R16" s="58"/>
    </row>
    <row r="17" spans="1:18" s="59" customFormat="1" ht="9" customHeight="1">
      <c r="A17" s="61">
        <v>6</v>
      </c>
      <c r="B17" s="70">
        <f>IF($D17="","",VLOOKUP($D17,'[3]m glavni turnir žrebna lista'!$A$7:$R$38,17))</f>
      </c>
      <c r="C17" s="70">
        <f>IF($D17="","",VLOOKUP($D17,'[3]m glavni turnir žrebna lista'!$A$7:$R$38,2))</f>
      </c>
      <c r="D17" s="50"/>
      <c r="E17" s="241" t="s">
        <v>106</v>
      </c>
      <c r="F17" s="241" t="s">
        <v>76</v>
      </c>
      <c r="G17" s="241"/>
      <c r="H17" s="71"/>
      <c r="I17" s="72"/>
      <c r="J17" s="73" t="s">
        <v>301</v>
      </c>
      <c r="K17" s="74"/>
      <c r="L17" s="52"/>
      <c r="M17" s="83"/>
      <c r="N17" s="54"/>
      <c r="O17" s="87"/>
      <c r="P17" s="54"/>
      <c r="Q17" s="55"/>
      <c r="R17" s="58"/>
    </row>
    <row r="18" spans="1:18" s="59" customFormat="1" ht="9" customHeight="1">
      <c r="A18" s="61"/>
      <c r="B18" s="62"/>
      <c r="C18" s="62"/>
      <c r="D18" s="75"/>
      <c r="E18" s="85"/>
      <c r="F18" s="85"/>
      <c r="G18" s="85"/>
      <c r="H18" s="52"/>
      <c r="I18" s="76"/>
      <c r="J18" s="65"/>
      <c r="K18" s="77"/>
      <c r="L18" s="78" t="s">
        <v>104</v>
      </c>
      <c r="M18" s="89"/>
      <c r="N18" s="54"/>
      <c r="O18" s="87"/>
      <c r="P18" s="54"/>
      <c r="Q18" s="55"/>
      <c r="R18" s="58"/>
    </row>
    <row r="19" spans="1:18" s="59" customFormat="1" ht="9" customHeight="1">
      <c r="A19" s="61">
        <v>7</v>
      </c>
      <c r="B19" s="70">
        <f>IF($D19="","",VLOOKUP($D19,'[3]m glavni turnir žrebna lista'!$A$7:$R$38,17))</f>
      </c>
      <c r="C19" s="70">
        <f>IF($D19="","",VLOOKUP($D19,'[3]m glavni turnir žrebna lista'!$A$7:$R$38,2))</f>
      </c>
      <c r="D19" s="50"/>
      <c r="E19" s="241" t="s">
        <v>81</v>
      </c>
      <c r="F19" s="241"/>
      <c r="G19" s="241"/>
      <c r="H19" s="71"/>
      <c r="I19" s="51"/>
      <c r="J19" s="52"/>
      <c r="K19" s="82"/>
      <c r="L19" s="73" t="s">
        <v>314</v>
      </c>
      <c r="M19" s="81"/>
      <c r="N19" s="54"/>
      <c r="O19" s="87"/>
      <c r="P19" s="54"/>
      <c r="Q19" s="55"/>
      <c r="R19" s="58"/>
    </row>
    <row r="20" spans="1:18" s="59" customFormat="1" ht="9" customHeight="1">
      <c r="A20" s="61"/>
      <c r="B20" s="62"/>
      <c r="C20" s="62"/>
      <c r="D20" s="62"/>
      <c r="E20" s="85"/>
      <c r="F20" s="85"/>
      <c r="G20" s="85"/>
      <c r="H20" s="65"/>
      <c r="I20" s="66" t="s">
        <v>107</v>
      </c>
      <c r="J20" s="78" t="s">
        <v>108</v>
      </c>
      <c r="K20" s="90"/>
      <c r="L20" s="52"/>
      <c r="M20" s="81"/>
      <c r="N20" s="54"/>
      <c r="O20" s="87"/>
      <c r="P20" s="54"/>
      <c r="Q20" s="55"/>
      <c r="R20" s="58"/>
    </row>
    <row r="21" spans="1:18" s="59" customFormat="1" ht="9" customHeight="1">
      <c r="A21" s="48">
        <v>8</v>
      </c>
      <c r="B21" s="49">
        <f>IF($D21="","",VLOOKUP($D21,'[3]m glavni turnir žrebna lista'!$A$7:$R$38,17))</f>
      </c>
      <c r="C21" s="49">
        <f>IF($D21="","",VLOOKUP($D21,'[3]m glavni turnir žrebna lista'!$A$7:$R$38,2))</f>
      </c>
      <c r="D21" s="50"/>
      <c r="E21" s="242" t="s">
        <v>94</v>
      </c>
      <c r="F21" s="242"/>
      <c r="G21" s="242" t="s">
        <v>95</v>
      </c>
      <c r="H21" s="49"/>
      <c r="I21" s="72"/>
      <c r="J21" s="73"/>
      <c r="K21" s="53"/>
      <c r="L21" s="52"/>
      <c r="M21" s="81"/>
      <c r="N21" s="54"/>
      <c r="O21" s="87"/>
      <c r="P21" s="54"/>
      <c r="Q21" s="55"/>
      <c r="R21" s="58"/>
    </row>
    <row r="22" spans="1:18" s="59" customFormat="1" ht="9" customHeight="1">
      <c r="A22" s="61"/>
      <c r="B22" s="62"/>
      <c r="C22" s="62"/>
      <c r="D22" s="62"/>
      <c r="E22" s="243"/>
      <c r="F22" s="243"/>
      <c r="G22" s="243"/>
      <c r="H22" s="86"/>
      <c r="I22" s="76"/>
      <c r="J22" s="52"/>
      <c r="K22" s="53"/>
      <c r="L22" s="52"/>
      <c r="M22" s="81"/>
      <c r="N22" s="65"/>
      <c r="O22" s="77"/>
      <c r="P22" s="78"/>
      <c r="Q22" s="92"/>
      <c r="R22" s="58"/>
    </row>
    <row r="23" spans="1:18" s="59" customFormat="1" ht="9" customHeight="1">
      <c r="A23" s="48">
        <v>9</v>
      </c>
      <c r="B23" s="49">
        <f>IF($D23="","",VLOOKUP($D23,'[3]m glavni turnir žrebna lista'!$A$7:$R$38,17))</f>
      </c>
      <c r="C23" s="49">
        <f>IF($D23="","",VLOOKUP($D23,'[3]m glavni turnir žrebna lista'!$A$7:$R$38,2))</f>
      </c>
      <c r="D23" s="50"/>
      <c r="E23" s="242" t="s">
        <v>90</v>
      </c>
      <c r="F23" s="242" t="s">
        <v>91</v>
      </c>
      <c r="G23" s="242"/>
      <c r="H23" s="49"/>
      <c r="I23" s="51"/>
      <c r="J23" s="52"/>
      <c r="K23" s="53"/>
      <c r="L23" s="52"/>
      <c r="M23" s="81"/>
      <c r="N23" s="54"/>
      <c r="O23" s="87"/>
      <c r="P23" s="73"/>
      <c r="Q23" s="87"/>
      <c r="R23" s="58"/>
    </row>
    <row r="24" spans="1:18" s="59" customFormat="1" ht="9" customHeight="1">
      <c r="A24" s="61"/>
      <c r="B24" s="62"/>
      <c r="C24" s="62"/>
      <c r="D24" s="62"/>
      <c r="E24" s="85"/>
      <c r="F24" s="85"/>
      <c r="G24" s="85"/>
      <c r="H24" s="65"/>
      <c r="I24" s="66"/>
      <c r="J24" s="78" t="s">
        <v>90</v>
      </c>
      <c r="K24" s="68"/>
      <c r="L24" s="52"/>
      <c r="M24" s="81"/>
      <c r="N24" s="54"/>
      <c r="O24" s="87"/>
      <c r="P24" s="54"/>
      <c r="Q24" s="87"/>
      <c r="R24" s="58"/>
    </row>
    <row r="25" spans="1:18" s="59" customFormat="1" ht="9" customHeight="1">
      <c r="A25" s="61">
        <v>10</v>
      </c>
      <c r="B25" s="70">
        <f>IF($D25="","",VLOOKUP($D25,'[3]m glavni turnir žrebna lista'!$A$7:$R$38,17))</f>
      </c>
      <c r="C25" s="70">
        <f>IF($D25="","",VLOOKUP($D25,'[3]m glavni turnir žrebna lista'!$A$7:$R$38,2))</f>
      </c>
      <c r="D25" s="50"/>
      <c r="E25" s="241" t="s">
        <v>81</v>
      </c>
      <c r="F25" s="241"/>
      <c r="G25" s="241"/>
      <c r="H25" s="71"/>
      <c r="I25" s="72"/>
      <c r="J25" s="73"/>
      <c r="K25" s="74"/>
      <c r="L25" s="52"/>
      <c r="M25" s="81"/>
      <c r="N25" s="54"/>
      <c r="O25" s="87"/>
      <c r="P25" s="54"/>
      <c r="Q25" s="87"/>
      <c r="R25" s="58"/>
    </row>
    <row r="26" spans="1:18" s="59" customFormat="1" ht="9" customHeight="1">
      <c r="A26" s="61"/>
      <c r="B26" s="62"/>
      <c r="C26" s="62"/>
      <c r="D26" s="75"/>
      <c r="E26" s="85"/>
      <c r="F26" s="85"/>
      <c r="G26" s="85"/>
      <c r="H26" s="63"/>
      <c r="I26" s="76"/>
      <c r="J26" s="65"/>
      <c r="K26" s="77"/>
      <c r="L26" s="78" t="s">
        <v>109</v>
      </c>
      <c r="M26" s="79"/>
      <c r="N26" s="54"/>
      <c r="O26" s="87"/>
      <c r="P26" s="54"/>
      <c r="Q26" s="87"/>
      <c r="R26" s="58"/>
    </row>
    <row r="27" spans="1:18" s="59" customFormat="1" ht="9" customHeight="1">
      <c r="A27" s="61">
        <v>11</v>
      </c>
      <c r="B27" s="70">
        <f>IF($D27="","",VLOOKUP($D27,'[3]m glavni turnir žrebna lista'!$A$7:$R$38,17))</f>
      </c>
      <c r="C27" s="70">
        <f>IF($D27="","",VLOOKUP($D27,'[3]m glavni turnir žrebna lista'!$A$7:$R$38,2))</f>
      </c>
      <c r="D27" s="50"/>
      <c r="E27" s="241" t="s">
        <v>109</v>
      </c>
      <c r="F27" s="241" t="s">
        <v>110</v>
      </c>
      <c r="G27" s="241"/>
      <c r="H27" s="71"/>
      <c r="I27" s="51"/>
      <c r="J27" s="52"/>
      <c r="K27" s="82"/>
      <c r="L27" s="73" t="s">
        <v>309</v>
      </c>
      <c r="M27" s="83"/>
      <c r="N27" s="54"/>
      <c r="O27" s="87"/>
      <c r="P27" s="54"/>
      <c r="Q27" s="87"/>
      <c r="R27" s="58"/>
    </row>
    <row r="28" spans="1:18" s="59" customFormat="1" ht="9" customHeight="1">
      <c r="A28" s="93"/>
      <c r="B28" s="62"/>
      <c r="C28" s="62"/>
      <c r="D28" s="75"/>
      <c r="E28" s="85"/>
      <c r="F28" s="85"/>
      <c r="G28" s="85"/>
      <c r="H28" s="65"/>
      <c r="I28" s="66"/>
      <c r="J28" s="78" t="s">
        <v>109</v>
      </c>
      <c r="K28" s="84"/>
      <c r="L28" s="52"/>
      <c r="M28" s="83"/>
      <c r="N28" s="54"/>
      <c r="O28" s="87"/>
      <c r="P28" s="54"/>
      <c r="Q28" s="87"/>
      <c r="R28" s="58"/>
    </row>
    <row r="29" spans="1:18" s="59" customFormat="1" ht="9" customHeight="1">
      <c r="A29" s="61">
        <v>12</v>
      </c>
      <c r="B29" s="70">
        <f>IF($D29="","",VLOOKUP($D29,'[3]m glavni turnir žrebna lista'!$A$7:$R$38,17))</f>
      </c>
      <c r="C29" s="70">
        <f>IF($D29="","",VLOOKUP($D29,'[3]m glavni turnir žrebna lista'!$A$7:$R$38,2))</f>
      </c>
      <c r="D29" s="50"/>
      <c r="E29" s="241" t="s">
        <v>81</v>
      </c>
      <c r="F29" s="241"/>
      <c r="G29" s="241"/>
      <c r="H29" s="71"/>
      <c r="I29" s="72"/>
      <c r="J29" s="73"/>
      <c r="K29" s="53"/>
      <c r="L29" s="52"/>
      <c r="M29" s="83"/>
      <c r="N29" s="54"/>
      <c r="O29" s="87"/>
      <c r="P29" s="54"/>
      <c r="Q29" s="87"/>
      <c r="R29" s="58"/>
    </row>
    <row r="30" spans="1:18" s="59" customFormat="1" ht="9" customHeight="1">
      <c r="A30" s="61"/>
      <c r="B30" s="62"/>
      <c r="C30" s="62"/>
      <c r="D30" s="75"/>
      <c r="E30" s="85"/>
      <c r="F30" s="85"/>
      <c r="G30" s="85"/>
      <c r="H30" s="86"/>
      <c r="I30" s="76"/>
      <c r="J30" s="52"/>
      <c r="K30" s="53"/>
      <c r="L30" s="65"/>
      <c r="M30" s="77"/>
      <c r="N30" s="78" t="s">
        <v>96</v>
      </c>
      <c r="O30" s="94"/>
      <c r="P30" s="54"/>
      <c r="Q30" s="87"/>
      <c r="R30" s="58"/>
    </row>
    <row r="31" spans="1:18" s="59" customFormat="1" ht="9" customHeight="1">
      <c r="A31" s="61">
        <v>13</v>
      </c>
      <c r="B31" s="70">
        <f>IF($D31="","",VLOOKUP($D31,'[3]m glavni turnir žrebna lista'!$A$7:$R$38,17))</f>
      </c>
      <c r="C31" s="70">
        <f>IF($D31="","",VLOOKUP($D31,'[3]m glavni turnir žrebna lista'!$A$7:$R$38,2))</f>
      </c>
      <c r="D31" s="50"/>
      <c r="E31" s="241" t="s">
        <v>111</v>
      </c>
      <c r="F31" s="241" t="s">
        <v>112</v>
      </c>
      <c r="G31" s="241"/>
      <c r="H31" s="71"/>
      <c r="I31" s="51"/>
      <c r="J31" s="52"/>
      <c r="K31" s="53"/>
      <c r="L31" s="52"/>
      <c r="M31" s="83"/>
      <c r="N31" s="73" t="s">
        <v>365</v>
      </c>
      <c r="O31" s="55"/>
      <c r="P31" s="54"/>
      <c r="Q31" s="87"/>
      <c r="R31" s="58"/>
    </row>
    <row r="32" spans="1:18" s="59" customFormat="1" ht="9" customHeight="1">
      <c r="A32" s="61"/>
      <c r="B32" s="62"/>
      <c r="C32" s="62"/>
      <c r="D32" s="75"/>
      <c r="E32" s="85"/>
      <c r="F32" s="85"/>
      <c r="G32" s="85"/>
      <c r="H32" s="65"/>
      <c r="I32" s="66"/>
      <c r="J32" s="78" t="s">
        <v>111</v>
      </c>
      <c r="K32" s="68"/>
      <c r="L32" s="52"/>
      <c r="M32" s="83"/>
      <c r="N32" s="54"/>
      <c r="O32" s="55"/>
      <c r="P32" s="54"/>
      <c r="Q32" s="87"/>
      <c r="R32" s="58"/>
    </row>
    <row r="33" spans="1:18" s="59" customFormat="1" ht="9" customHeight="1">
      <c r="A33" s="61">
        <v>14</v>
      </c>
      <c r="B33" s="70">
        <f>IF($D33="","",VLOOKUP($D33,'[3]m glavni turnir žrebna lista'!$A$7:$R$38,17))</f>
      </c>
      <c r="C33" s="70">
        <f>IF($D33="","",VLOOKUP($D33,'[3]m glavni turnir žrebna lista'!$A$7:$R$38,2))</f>
      </c>
      <c r="D33" s="50"/>
      <c r="E33" s="241" t="s">
        <v>81</v>
      </c>
      <c r="F33" s="241"/>
      <c r="G33" s="241"/>
      <c r="H33" s="71"/>
      <c r="I33" s="72"/>
      <c r="J33" s="73"/>
      <c r="K33" s="74"/>
      <c r="L33" s="52"/>
      <c r="M33" s="83"/>
      <c r="N33" s="54"/>
      <c r="O33" s="55"/>
      <c r="P33" s="54"/>
      <c r="Q33" s="87"/>
      <c r="R33" s="58"/>
    </row>
    <row r="34" spans="1:18" s="59" customFormat="1" ht="9" customHeight="1">
      <c r="A34" s="61"/>
      <c r="B34" s="62"/>
      <c r="C34" s="62"/>
      <c r="D34" s="75"/>
      <c r="E34" s="85"/>
      <c r="F34" s="85"/>
      <c r="G34" s="85"/>
      <c r="H34" s="52"/>
      <c r="I34" s="76"/>
      <c r="J34" s="65"/>
      <c r="K34" s="77"/>
      <c r="L34" s="78" t="s">
        <v>96</v>
      </c>
      <c r="M34" s="89"/>
      <c r="N34" s="54"/>
      <c r="O34" s="55"/>
      <c r="P34" s="54"/>
      <c r="Q34" s="87"/>
      <c r="R34" s="58"/>
    </row>
    <row r="35" spans="1:18" s="59" customFormat="1" ht="9" customHeight="1">
      <c r="A35" s="61">
        <v>15</v>
      </c>
      <c r="B35" s="70">
        <f>IF($D35="","",VLOOKUP($D35,'[3]m glavni turnir žrebna lista'!$A$7:$R$38,17))</f>
      </c>
      <c r="C35" s="70">
        <f>IF($D35="","",VLOOKUP($D35,'[3]m glavni turnir žrebna lista'!$A$7:$R$38,2))</f>
      </c>
      <c r="D35" s="50"/>
      <c r="E35" s="241" t="s">
        <v>81</v>
      </c>
      <c r="F35" s="241"/>
      <c r="G35" s="241"/>
      <c r="H35" s="71"/>
      <c r="I35" s="51"/>
      <c r="J35" s="52"/>
      <c r="K35" s="82"/>
      <c r="L35" s="73" t="s">
        <v>297</v>
      </c>
      <c r="M35" s="81"/>
      <c r="N35" s="54"/>
      <c r="O35" s="55"/>
      <c r="P35" s="54"/>
      <c r="Q35" s="87"/>
      <c r="R35" s="58"/>
    </row>
    <row r="36" spans="1:18" s="59" customFormat="1" ht="9" customHeight="1">
      <c r="A36" s="61"/>
      <c r="B36" s="62"/>
      <c r="C36" s="62"/>
      <c r="D36" s="62"/>
      <c r="E36" s="85"/>
      <c r="F36" s="85"/>
      <c r="G36" s="85"/>
      <c r="H36" s="65"/>
      <c r="I36" s="66"/>
      <c r="J36" s="78" t="s">
        <v>96</v>
      </c>
      <c r="K36" s="84"/>
      <c r="L36" s="52"/>
      <c r="M36" s="81"/>
      <c r="N36" s="54"/>
      <c r="O36" s="55"/>
      <c r="P36" s="54"/>
      <c r="Q36" s="87"/>
      <c r="R36" s="58"/>
    </row>
    <row r="37" spans="1:18" s="59" customFormat="1" ht="9" customHeight="1" thickBot="1">
      <c r="A37" s="48">
        <v>16</v>
      </c>
      <c r="B37" s="49">
        <f>IF($D37="","",VLOOKUP($D37,'[3]m glavni turnir žrebna lista'!$A$7:$R$38,17))</f>
      </c>
      <c r="C37" s="49">
        <f>IF($D37="","",VLOOKUP($D37,'[3]m glavni turnir žrebna lista'!$A$7:$R$38,2))</f>
      </c>
      <c r="D37" s="50"/>
      <c r="E37" s="242" t="s">
        <v>96</v>
      </c>
      <c r="F37" s="241" t="s">
        <v>91</v>
      </c>
      <c r="G37" s="242"/>
      <c r="H37" s="49"/>
      <c r="I37" s="72"/>
      <c r="J37" s="73"/>
      <c r="K37" s="53"/>
      <c r="L37" s="52"/>
      <c r="M37" s="81"/>
      <c r="N37" s="55"/>
      <c r="O37" s="55"/>
      <c r="P37" s="54"/>
      <c r="Q37" s="87"/>
      <c r="R37" s="58"/>
    </row>
    <row r="38" spans="1:18" s="59" customFormat="1" ht="18" customHeight="1">
      <c r="A38" s="61"/>
      <c r="B38" s="62"/>
      <c r="C38" s="62"/>
      <c r="D38" s="62"/>
      <c r="E38" s="85"/>
      <c r="F38" s="85"/>
      <c r="G38" s="85"/>
      <c r="H38" s="63"/>
      <c r="I38" s="76"/>
      <c r="J38" s="52"/>
      <c r="K38" s="53"/>
      <c r="L38" s="52"/>
      <c r="M38" s="81"/>
      <c r="N38" s="95"/>
      <c r="O38" s="96"/>
      <c r="P38" s="387"/>
      <c r="Q38" s="388"/>
      <c r="R38" s="58"/>
    </row>
    <row r="39" spans="1:18" s="59" customFormat="1" ht="15" customHeight="1" thickBot="1">
      <c r="A39" s="48">
        <v>17</v>
      </c>
      <c r="B39" s="49">
        <f>IF($D39="","",VLOOKUP($D39,'[3]m glavni turnir žrebna lista'!$A$7:$R$38,17))</f>
      </c>
      <c r="C39" s="49">
        <f>IF($D39="","",VLOOKUP($D39,'[3]m glavni turnir žrebna lista'!$A$7:$R$38,2))</f>
      </c>
      <c r="D39" s="50"/>
      <c r="E39" s="242" t="s">
        <v>97</v>
      </c>
      <c r="F39" s="242" t="s">
        <v>98</v>
      </c>
      <c r="G39" s="242"/>
      <c r="H39" s="49"/>
      <c r="I39" s="51"/>
      <c r="J39" s="52"/>
      <c r="K39" s="53"/>
      <c r="L39" s="52"/>
      <c r="M39" s="81"/>
      <c r="N39" s="65"/>
      <c r="O39" s="97"/>
      <c r="P39" s="357"/>
      <c r="Q39" s="358"/>
      <c r="R39" s="58"/>
    </row>
    <row r="40" spans="1:18" s="59" customFormat="1" ht="9" customHeight="1">
      <c r="A40" s="61"/>
      <c r="B40" s="62"/>
      <c r="C40" s="62"/>
      <c r="D40" s="62"/>
      <c r="E40" s="85"/>
      <c r="F40" s="85"/>
      <c r="G40" s="85"/>
      <c r="H40" s="65"/>
      <c r="I40" s="66"/>
      <c r="J40" s="78" t="s">
        <v>97</v>
      </c>
      <c r="K40" s="68"/>
      <c r="L40" s="52"/>
      <c r="M40" s="81"/>
      <c r="N40" s="54"/>
      <c r="O40" s="55"/>
      <c r="P40" s="54"/>
      <c r="Q40" s="87"/>
      <c r="R40" s="58"/>
    </row>
    <row r="41" spans="1:18" s="59" customFormat="1" ht="9" customHeight="1">
      <c r="A41" s="61">
        <v>18</v>
      </c>
      <c r="B41" s="70">
        <f>IF($D41="","",VLOOKUP($D41,'[3]m glavni turnir žrebna lista'!$A$7:$R$38,17))</f>
      </c>
      <c r="C41" s="70">
        <f>IF($D41="","",VLOOKUP($D41,'[3]m glavni turnir žrebna lista'!$A$7:$R$38,2))</f>
      </c>
      <c r="D41" s="50"/>
      <c r="E41" s="241" t="s">
        <v>81</v>
      </c>
      <c r="F41" s="241"/>
      <c r="G41" s="241"/>
      <c r="H41" s="71"/>
      <c r="I41" s="72"/>
      <c r="J41" s="73"/>
      <c r="K41" s="74"/>
      <c r="L41" s="52"/>
      <c r="M41" s="81"/>
      <c r="N41" s="54"/>
      <c r="O41" s="55"/>
      <c r="P41" s="54"/>
      <c r="Q41" s="87"/>
      <c r="R41" s="58"/>
    </row>
    <row r="42" spans="1:18" s="59" customFormat="1" ht="9" customHeight="1">
      <c r="A42" s="61"/>
      <c r="B42" s="62"/>
      <c r="C42" s="62"/>
      <c r="D42" s="75"/>
      <c r="E42" s="85"/>
      <c r="F42" s="85"/>
      <c r="G42" s="85"/>
      <c r="H42" s="63"/>
      <c r="I42" s="76"/>
      <c r="J42" s="65"/>
      <c r="K42" s="77"/>
      <c r="L42" s="78" t="s">
        <v>97</v>
      </c>
      <c r="M42" s="79"/>
      <c r="N42" s="54"/>
      <c r="O42" s="55"/>
      <c r="P42" s="54"/>
      <c r="Q42" s="87"/>
      <c r="R42" s="58"/>
    </row>
    <row r="43" spans="1:18" s="59" customFormat="1" ht="9" customHeight="1">
      <c r="A43" s="61">
        <v>19</v>
      </c>
      <c r="B43" s="70">
        <f>IF($D43="","",VLOOKUP($D43,'[3]m glavni turnir žrebna lista'!$A$7:$R$38,17))</f>
      </c>
      <c r="C43" s="70">
        <f>IF($D43="","",VLOOKUP($D43,'[3]m glavni turnir žrebna lista'!$A$7:$R$38,2))</f>
      </c>
      <c r="D43" s="50"/>
      <c r="E43" s="241" t="s">
        <v>113</v>
      </c>
      <c r="F43" s="241" t="s">
        <v>114</v>
      </c>
      <c r="G43" s="241"/>
      <c r="H43" s="71"/>
      <c r="I43" s="51"/>
      <c r="J43" s="52"/>
      <c r="K43" s="82"/>
      <c r="L43" s="73" t="s">
        <v>308</v>
      </c>
      <c r="M43" s="83"/>
      <c r="N43" s="54"/>
      <c r="O43" s="55"/>
      <c r="P43" s="54"/>
      <c r="Q43" s="87"/>
      <c r="R43" s="58"/>
    </row>
    <row r="44" spans="1:18" s="59" customFormat="1" ht="9" customHeight="1">
      <c r="A44" s="61"/>
      <c r="B44" s="62"/>
      <c r="C44" s="62"/>
      <c r="D44" s="75"/>
      <c r="E44" s="85"/>
      <c r="F44" s="85"/>
      <c r="G44" s="85"/>
      <c r="H44" s="65"/>
      <c r="I44" s="66"/>
      <c r="J44" s="78" t="s">
        <v>113</v>
      </c>
      <c r="K44" s="84"/>
      <c r="L44" s="52"/>
      <c r="M44" s="83"/>
      <c r="N44" s="54"/>
      <c r="O44" s="55"/>
      <c r="P44" s="54"/>
      <c r="Q44" s="87"/>
      <c r="R44" s="58"/>
    </row>
    <row r="45" spans="1:18" s="59" customFormat="1" ht="9" customHeight="1">
      <c r="A45" s="61">
        <v>20</v>
      </c>
      <c r="B45" s="70">
        <f>IF($D45="","",VLOOKUP($D45,'[3]m glavni turnir žrebna lista'!$A$7:$R$38,17))</f>
      </c>
      <c r="C45" s="70">
        <f>IF($D45="","",VLOOKUP($D45,'[3]m glavni turnir žrebna lista'!$A$7:$R$38,2))</f>
      </c>
      <c r="D45" s="50"/>
      <c r="E45" s="241" t="s">
        <v>81</v>
      </c>
      <c r="F45" s="241"/>
      <c r="G45" s="241"/>
      <c r="H45" s="71"/>
      <c r="I45" s="72"/>
      <c r="J45" s="73"/>
      <c r="K45" s="53"/>
      <c r="L45" s="52"/>
      <c r="M45" s="83"/>
      <c r="N45" s="54"/>
      <c r="O45" s="55"/>
      <c r="P45" s="54"/>
      <c r="Q45" s="87"/>
      <c r="R45" s="58"/>
    </row>
    <row r="46" spans="1:18" s="59" customFormat="1" ht="9" customHeight="1">
      <c r="A46" s="61"/>
      <c r="B46" s="62"/>
      <c r="C46" s="62"/>
      <c r="D46" s="75"/>
      <c r="E46" s="85"/>
      <c r="F46" s="85"/>
      <c r="G46" s="85"/>
      <c r="H46" s="86"/>
      <c r="I46" s="76"/>
      <c r="J46" s="52"/>
      <c r="K46" s="53"/>
      <c r="L46" s="65"/>
      <c r="M46" s="77"/>
      <c r="N46" s="78" t="s">
        <v>92</v>
      </c>
      <c r="O46" s="99"/>
      <c r="P46" s="54"/>
      <c r="Q46" s="87"/>
      <c r="R46" s="58"/>
    </row>
    <row r="47" spans="1:18" s="59" customFormat="1" ht="9" customHeight="1">
      <c r="A47" s="61">
        <v>21</v>
      </c>
      <c r="B47" s="70">
        <f>IF($D47="","",VLOOKUP($D47,'[3]m glavni turnir žrebna lista'!$A$7:$R$38,17))</f>
      </c>
      <c r="C47" s="70">
        <f>IF($D47="","",VLOOKUP($D47,'[3]m glavni turnir žrebna lista'!$A$7:$R$38,2))</f>
      </c>
      <c r="D47" s="50"/>
      <c r="E47" s="241" t="s">
        <v>115</v>
      </c>
      <c r="F47" s="241" t="s">
        <v>76</v>
      </c>
      <c r="G47" s="241"/>
      <c r="H47" s="71"/>
      <c r="I47" s="51"/>
      <c r="J47" s="52"/>
      <c r="K47" s="53"/>
      <c r="L47" s="52"/>
      <c r="M47" s="83"/>
      <c r="N47" s="73" t="s">
        <v>374</v>
      </c>
      <c r="O47" s="87"/>
      <c r="P47" s="54"/>
      <c r="Q47" s="87"/>
      <c r="R47" s="58"/>
    </row>
    <row r="48" spans="1:18" s="59" customFormat="1" ht="9" customHeight="1">
      <c r="A48" s="61"/>
      <c r="B48" s="62"/>
      <c r="C48" s="62"/>
      <c r="D48" s="75"/>
      <c r="E48" s="85"/>
      <c r="F48" s="85"/>
      <c r="G48" s="85"/>
      <c r="H48" s="65"/>
      <c r="I48" s="66"/>
      <c r="J48" s="78" t="s">
        <v>116</v>
      </c>
      <c r="K48" s="68"/>
      <c r="L48" s="52"/>
      <c r="M48" s="83"/>
      <c r="N48" s="54"/>
      <c r="O48" s="87"/>
      <c r="P48" s="54"/>
      <c r="Q48" s="87"/>
      <c r="R48" s="58"/>
    </row>
    <row r="49" spans="1:18" s="59" customFormat="1" ht="9" customHeight="1">
      <c r="A49" s="61">
        <v>22</v>
      </c>
      <c r="B49" s="70">
        <f>IF($D49="","",VLOOKUP($D49,'[3]m glavni turnir žrebna lista'!$A$7:$R$38,17))</f>
      </c>
      <c r="C49" s="70">
        <f>IF($D49="","",VLOOKUP($D49,'[3]m glavni turnir žrebna lista'!$A$7:$R$38,2))</f>
      </c>
      <c r="D49" s="50"/>
      <c r="E49" s="241" t="s">
        <v>116</v>
      </c>
      <c r="F49" s="241" t="s">
        <v>117</v>
      </c>
      <c r="G49" s="241"/>
      <c r="H49" s="71"/>
      <c r="I49" s="72"/>
      <c r="J49" s="73" t="s">
        <v>300</v>
      </c>
      <c r="K49" s="74"/>
      <c r="L49" s="52"/>
      <c r="M49" s="83"/>
      <c r="N49" s="54"/>
      <c r="O49" s="87"/>
      <c r="P49" s="54"/>
      <c r="Q49" s="87"/>
      <c r="R49" s="58"/>
    </row>
    <row r="50" spans="1:18" s="59" customFormat="1" ht="9" customHeight="1">
      <c r="A50" s="61"/>
      <c r="B50" s="62"/>
      <c r="C50" s="62"/>
      <c r="D50" s="75"/>
      <c r="E50" s="85"/>
      <c r="F50" s="85"/>
      <c r="G50" s="85"/>
      <c r="H50" s="52"/>
      <c r="I50" s="76"/>
      <c r="J50" s="65"/>
      <c r="K50" s="77"/>
      <c r="L50" s="78" t="s">
        <v>92</v>
      </c>
      <c r="M50" s="89"/>
      <c r="N50" s="54"/>
      <c r="O50" s="87"/>
      <c r="P50" s="54"/>
      <c r="Q50" s="87"/>
      <c r="R50" s="58"/>
    </row>
    <row r="51" spans="1:18" s="59" customFormat="1" ht="9" customHeight="1">
      <c r="A51" s="61">
        <v>23</v>
      </c>
      <c r="B51" s="70">
        <f>IF($D51="","",VLOOKUP($D51,'[3]m glavni turnir žrebna lista'!$A$7:$R$38,17))</f>
      </c>
      <c r="C51" s="70">
        <f>IF($D51="","",VLOOKUP($D51,'[3]m glavni turnir žrebna lista'!$A$7:$R$38,2))</f>
      </c>
      <c r="D51" s="50"/>
      <c r="E51" s="241" t="s">
        <v>81</v>
      </c>
      <c r="F51" s="241"/>
      <c r="G51" s="241"/>
      <c r="H51" s="71"/>
      <c r="I51" s="51"/>
      <c r="J51" s="52"/>
      <c r="K51" s="82"/>
      <c r="L51" s="73" t="s">
        <v>293</v>
      </c>
      <c r="M51" s="81"/>
      <c r="N51" s="54"/>
      <c r="O51" s="87"/>
      <c r="P51" s="54"/>
      <c r="Q51" s="87"/>
      <c r="R51" s="58"/>
    </row>
    <row r="52" spans="1:18" s="59" customFormat="1" ht="9" customHeight="1">
      <c r="A52" s="61"/>
      <c r="B52" s="62"/>
      <c r="C52" s="62"/>
      <c r="D52" s="62"/>
      <c r="E52" s="85"/>
      <c r="F52" s="85"/>
      <c r="G52" s="85"/>
      <c r="H52" s="65"/>
      <c r="I52" s="66"/>
      <c r="J52" s="78" t="s">
        <v>92</v>
      </c>
      <c r="K52" s="84"/>
      <c r="L52" s="52"/>
      <c r="M52" s="81"/>
      <c r="N52" s="54"/>
      <c r="O52" s="87"/>
      <c r="P52" s="54"/>
      <c r="Q52" s="87"/>
      <c r="R52" s="58"/>
    </row>
    <row r="53" spans="1:18" s="59" customFormat="1" ht="9" customHeight="1">
      <c r="A53" s="48">
        <v>24</v>
      </c>
      <c r="B53" s="49">
        <f>IF($D53="","",VLOOKUP($D53,'[3]m glavni turnir žrebna lista'!$A$7:$R$38,17))</f>
      </c>
      <c r="C53" s="49">
        <f>IF($D53="","",VLOOKUP($D53,'[3]m glavni turnir žrebna lista'!$A$7:$R$38,2))</f>
      </c>
      <c r="D53" s="50"/>
      <c r="E53" s="242" t="s">
        <v>92</v>
      </c>
      <c r="F53" s="242" t="s">
        <v>93</v>
      </c>
      <c r="G53" s="242"/>
      <c r="H53" s="49"/>
      <c r="I53" s="72"/>
      <c r="J53" s="73"/>
      <c r="K53" s="53"/>
      <c r="L53" s="52"/>
      <c r="M53" s="81"/>
      <c r="N53" s="54"/>
      <c r="O53" s="87"/>
      <c r="P53" s="54"/>
      <c r="Q53" s="87"/>
      <c r="R53" s="58"/>
    </row>
    <row r="54" spans="1:18" s="59" customFormat="1" ht="9" customHeight="1">
      <c r="A54" s="61"/>
      <c r="B54" s="62"/>
      <c r="C54" s="62"/>
      <c r="D54" s="62"/>
      <c r="E54" s="243"/>
      <c r="F54" s="243"/>
      <c r="G54" s="243"/>
      <c r="H54" s="86"/>
      <c r="I54" s="76"/>
      <c r="J54" s="52"/>
      <c r="K54" s="53"/>
      <c r="L54" s="52"/>
      <c r="M54" s="81"/>
      <c r="N54" s="65"/>
      <c r="O54" s="77"/>
      <c r="P54" s="78"/>
      <c r="Q54" s="94"/>
      <c r="R54" s="58"/>
    </row>
    <row r="55" spans="1:18" s="59" customFormat="1" ht="9" customHeight="1">
      <c r="A55" s="48">
        <v>25</v>
      </c>
      <c r="B55" s="49">
        <f>IF($D55="","",VLOOKUP($D55,'[3]m glavni turnir žrebna lista'!$A$7:$R$38,17))</f>
      </c>
      <c r="C55" s="49">
        <f>IF($D55="","",VLOOKUP($D55,'[3]m glavni turnir žrebna lista'!$A$7:$R$38,2))</f>
      </c>
      <c r="D55" s="50"/>
      <c r="E55" s="242" t="s">
        <v>99</v>
      </c>
      <c r="F55" s="242" t="s">
        <v>100</v>
      </c>
      <c r="G55" s="242"/>
      <c r="H55" s="49"/>
      <c r="I55" s="51"/>
      <c r="J55" s="52"/>
      <c r="K55" s="53"/>
      <c r="L55" s="52"/>
      <c r="M55" s="81"/>
      <c r="N55" s="54"/>
      <c r="O55" s="87"/>
      <c r="P55" s="73"/>
      <c r="Q55" s="55"/>
      <c r="R55" s="58"/>
    </row>
    <row r="56" spans="1:18" s="59" customFormat="1" ht="9" customHeight="1">
      <c r="A56" s="61"/>
      <c r="B56" s="62"/>
      <c r="C56" s="62"/>
      <c r="D56" s="62"/>
      <c r="E56" s="85"/>
      <c r="F56" s="85"/>
      <c r="G56" s="85"/>
      <c r="H56" s="65"/>
      <c r="I56" s="66"/>
      <c r="J56" s="78" t="s">
        <v>99</v>
      </c>
      <c r="K56" s="68"/>
      <c r="L56" s="52"/>
      <c r="M56" s="81"/>
      <c r="N56" s="54"/>
      <c r="O56" s="87"/>
      <c r="P56" s="54"/>
      <c r="Q56" s="55"/>
      <c r="R56" s="58"/>
    </row>
    <row r="57" spans="1:18" s="59" customFormat="1" ht="9" customHeight="1">
      <c r="A57" s="61">
        <v>26</v>
      </c>
      <c r="B57" s="70">
        <f>IF($D57="","",VLOOKUP($D57,'[3]m glavni turnir žrebna lista'!$A$7:$R$38,17))</f>
      </c>
      <c r="C57" s="70">
        <f>IF($D57="","",VLOOKUP($D57,'[3]m glavni turnir žrebna lista'!$A$7:$R$38,2))</f>
      </c>
      <c r="D57" s="50"/>
      <c r="E57" s="241" t="s">
        <v>81</v>
      </c>
      <c r="F57" s="241"/>
      <c r="G57" s="241"/>
      <c r="H57" s="71"/>
      <c r="I57" s="72"/>
      <c r="J57" s="73"/>
      <c r="K57" s="74"/>
      <c r="L57" s="52"/>
      <c r="M57" s="54"/>
      <c r="O57" s="87"/>
      <c r="P57" s="54"/>
      <c r="Q57" s="55"/>
      <c r="R57" s="58"/>
    </row>
    <row r="58" spans="1:18" s="59" customFormat="1" ht="9" customHeight="1">
      <c r="A58" s="61"/>
      <c r="B58" s="62"/>
      <c r="C58" s="62"/>
      <c r="D58" s="75"/>
      <c r="E58" s="85"/>
      <c r="F58" s="85"/>
      <c r="G58" s="85"/>
      <c r="H58" s="63"/>
      <c r="I58" s="76"/>
      <c r="J58" s="65"/>
      <c r="K58" s="77"/>
      <c r="L58" s="78" t="s">
        <v>118</v>
      </c>
      <c r="M58" s="79"/>
      <c r="N58" s="54"/>
      <c r="O58" s="87"/>
      <c r="P58" s="54"/>
      <c r="Q58" s="55"/>
      <c r="R58" s="58"/>
    </row>
    <row r="59" spans="1:18" s="59" customFormat="1" ht="9" customHeight="1">
      <c r="A59" s="61">
        <v>27</v>
      </c>
      <c r="B59" s="70">
        <f>IF($D59="","",VLOOKUP($D59,'[3]m glavni turnir žrebna lista'!$A$7:$R$38,17))</f>
      </c>
      <c r="C59" s="70">
        <f>IF($D59="","",VLOOKUP($D59,'[3]m glavni turnir žrebna lista'!$A$7:$R$38,2))</f>
      </c>
      <c r="D59" s="50"/>
      <c r="E59" s="241" t="s">
        <v>118</v>
      </c>
      <c r="F59" s="241" t="s">
        <v>114</v>
      </c>
      <c r="G59" s="241"/>
      <c r="H59" s="71"/>
      <c r="I59" s="51"/>
      <c r="J59" s="52"/>
      <c r="K59" s="82"/>
      <c r="L59" s="73" t="s">
        <v>348</v>
      </c>
      <c r="M59" s="83"/>
      <c r="N59" s="54"/>
      <c r="O59" s="87"/>
      <c r="P59" s="54"/>
      <c r="Q59" s="55"/>
      <c r="R59" s="100"/>
    </row>
    <row r="60" spans="1:18" s="59" customFormat="1" ht="9" customHeight="1">
      <c r="A60" s="61"/>
      <c r="B60" s="62"/>
      <c r="C60" s="62"/>
      <c r="D60" s="75"/>
      <c r="E60" s="85"/>
      <c r="F60" s="85"/>
      <c r="G60" s="85"/>
      <c r="H60" s="65"/>
      <c r="I60" s="66"/>
      <c r="J60" s="78" t="s">
        <v>118</v>
      </c>
      <c r="K60" s="84"/>
      <c r="L60" s="52"/>
      <c r="M60" s="83"/>
      <c r="N60" s="54"/>
      <c r="O60" s="87"/>
      <c r="P60" s="384"/>
      <c r="Q60" s="385"/>
      <c r="R60" s="58"/>
    </row>
    <row r="61" spans="1:18" s="59" customFormat="1" ht="9" customHeight="1">
      <c r="A61" s="61">
        <v>28</v>
      </c>
      <c r="B61" s="70">
        <f>IF($D61="","",VLOOKUP($D61,'[3]m glavni turnir žrebna lista'!$A$7:$R$38,17))</f>
      </c>
      <c r="C61" s="70">
        <f>IF($D61="","",VLOOKUP($D61,'[3]m glavni turnir žrebna lista'!$A$7:$R$38,2))</f>
      </c>
      <c r="D61" s="50"/>
      <c r="E61" s="241" t="s">
        <v>81</v>
      </c>
      <c r="F61" s="241"/>
      <c r="G61" s="241"/>
      <c r="H61" s="71"/>
      <c r="I61" s="72"/>
      <c r="J61" s="73"/>
      <c r="K61" s="53"/>
      <c r="L61" s="52"/>
      <c r="M61" s="83"/>
      <c r="N61" s="54"/>
      <c r="O61" s="101"/>
      <c r="P61" s="384"/>
      <c r="Q61" s="386"/>
      <c r="R61" s="58"/>
    </row>
    <row r="62" spans="1:18" s="59" customFormat="1" ht="9" customHeight="1">
      <c r="A62" s="61"/>
      <c r="B62" s="62"/>
      <c r="C62" s="62"/>
      <c r="D62" s="75"/>
      <c r="E62" s="85"/>
      <c r="F62" s="85"/>
      <c r="G62" s="85"/>
      <c r="H62" s="86"/>
      <c r="I62" s="76"/>
      <c r="J62" s="52"/>
      <c r="K62" s="53"/>
      <c r="L62" s="65"/>
      <c r="M62" s="77"/>
      <c r="N62" s="78" t="s">
        <v>118</v>
      </c>
      <c r="O62" s="99"/>
      <c r="P62" s="384"/>
      <c r="Q62" s="386"/>
      <c r="R62" s="102"/>
    </row>
    <row r="63" spans="1:18" s="59" customFormat="1" ht="9" customHeight="1">
      <c r="A63" s="61">
        <v>29</v>
      </c>
      <c r="B63" s="70">
        <f>IF($D63="","",VLOOKUP($D63,'[3]m glavni turnir žrebna lista'!$A$7:$R$38,17))</f>
      </c>
      <c r="C63" s="70">
        <f>IF($D63="","",VLOOKUP($D63,'[3]m glavni turnir žrebna lista'!$A$7:$R$38,2))</f>
      </c>
      <c r="D63" s="50"/>
      <c r="E63" s="241" t="s">
        <v>119</v>
      </c>
      <c r="F63" s="241" t="s">
        <v>120</v>
      </c>
      <c r="G63" s="241"/>
      <c r="H63" s="71"/>
      <c r="I63" s="51"/>
      <c r="J63" s="52"/>
      <c r="K63" s="53"/>
      <c r="L63" s="52"/>
      <c r="M63" s="83"/>
      <c r="N63" s="73" t="s">
        <v>349</v>
      </c>
      <c r="O63" s="81"/>
      <c r="P63" s="103"/>
      <c r="Q63" s="104"/>
      <c r="R63" s="102"/>
    </row>
    <row r="64" spans="1:18" s="59" customFormat="1" ht="9" customHeight="1">
      <c r="A64" s="61"/>
      <c r="B64" s="62"/>
      <c r="C64" s="62"/>
      <c r="D64" s="75"/>
      <c r="E64" s="85"/>
      <c r="F64" s="85"/>
      <c r="G64" s="85"/>
      <c r="H64" s="65"/>
      <c r="I64" s="66"/>
      <c r="J64" s="78" t="s">
        <v>119</v>
      </c>
      <c r="K64" s="68"/>
      <c r="L64" s="52"/>
      <c r="M64" s="83"/>
      <c r="N64" s="80"/>
      <c r="O64" s="81"/>
      <c r="P64" s="105"/>
      <c r="Q64" s="106"/>
      <c r="R64" s="58"/>
    </row>
    <row r="65" spans="1:18" s="59" customFormat="1" ht="9" customHeight="1">
      <c r="A65" s="61">
        <v>30</v>
      </c>
      <c r="B65" s="70">
        <f>IF($D65="","",VLOOKUP($D65,'[3]m glavni turnir žrebna lista'!$A$7:$R$38,17))</f>
      </c>
      <c r="C65" s="70">
        <f>IF($D65="","",VLOOKUP($D65,'[3]m glavni turnir žrebna lista'!$A$7:$R$38,2))</f>
      </c>
      <c r="D65" s="50"/>
      <c r="E65" s="241" t="s">
        <v>81</v>
      </c>
      <c r="F65" s="241"/>
      <c r="G65" s="241"/>
      <c r="H65" s="71"/>
      <c r="I65" s="72"/>
      <c r="J65" s="73"/>
      <c r="K65" s="74"/>
      <c r="L65" s="52"/>
      <c r="M65" s="83"/>
      <c r="N65" s="80"/>
      <c r="O65" s="81"/>
      <c r="P65" s="107"/>
      <c r="Q65" s="108"/>
      <c r="R65" s="58"/>
    </row>
    <row r="66" spans="1:18" s="59" customFormat="1" ht="9" customHeight="1">
      <c r="A66" s="61"/>
      <c r="B66" s="62"/>
      <c r="C66" s="62"/>
      <c r="D66" s="75"/>
      <c r="E66" s="85"/>
      <c r="F66" s="85"/>
      <c r="G66" s="85"/>
      <c r="H66" s="52"/>
      <c r="I66" s="76"/>
      <c r="J66" s="65"/>
      <c r="K66" s="77"/>
      <c r="L66" s="78" t="s">
        <v>88</v>
      </c>
      <c r="M66" s="89"/>
      <c r="N66" s="80"/>
      <c r="O66" s="81"/>
      <c r="P66" s="107"/>
      <c r="Q66" s="108"/>
      <c r="R66" s="58"/>
    </row>
    <row r="67" spans="1:18" s="59" customFormat="1" ht="9" customHeight="1">
      <c r="A67" s="61">
        <v>31</v>
      </c>
      <c r="B67" s="70">
        <f>IF($D67="","",VLOOKUP($D67,'[3]m glavni turnir žrebna lista'!$A$7:$R$38,17))</f>
      </c>
      <c r="C67" s="70">
        <f>IF($D67="","",VLOOKUP($D67,'[3]m glavni turnir žrebna lista'!$A$7:$R$38,2))</f>
      </c>
      <c r="D67" s="50"/>
      <c r="E67" s="241" t="s">
        <v>81</v>
      </c>
      <c r="F67" s="241"/>
      <c r="G67" s="241"/>
      <c r="H67" s="71"/>
      <c r="I67" s="51"/>
      <c r="J67" s="52"/>
      <c r="K67" s="82"/>
      <c r="L67" s="73" t="s">
        <v>311</v>
      </c>
      <c r="M67" s="81"/>
      <c r="N67" s="80"/>
      <c r="O67" s="81"/>
      <c r="P67" s="107"/>
      <c r="Q67" s="108"/>
      <c r="R67" s="58"/>
    </row>
    <row r="68" spans="1:18" s="59" customFormat="1" ht="9" customHeight="1">
      <c r="A68" s="61"/>
      <c r="B68" s="62"/>
      <c r="C68" s="62"/>
      <c r="D68" s="62"/>
      <c r="E68" s="85"/>
      <c r="F68" s="85"/>
      <c r="G68" s="85"/>
      <c r="H68" s="65"/>
      <c r="I68" s="66"/>
      <c r="J68" s="78" t="s">
        <v>88</v>
      </c>
      <c r="K68" s="84"/>
      <c r="L68" s="52"/>
      <c r="M68" s="81"/>
      <c r="N68" s="80"/>
      <c r="O68" s="81"/>
      <c r="P68" s="107"/>
      <c r="Q68" s="108"/>
      <c r="R68" s="58"/>
    </row>
    <row r="69" spans="1:18" s="59" customFormat="1" ht="9" customHeight="1">
      <c r="A69" s="48">
        <v>32</v>
      </c>
      <c r="B69" s="49">
        <f>IF($D69="","",VLOOKUP($D69,'[3]m glavni turnir žrebna lista'!$A$7:$R$38,17))</f>
      </c>
      <c r="C69" s="49">
        <f>IF($D69="","",VLOOKUP($D69,'[3]m glavni turnir žrebna lista'!$A$7:$R$38,2))</f>
      </c>
      <c r="D69" s="50"/>
      <c r="E69" s="242" t="s">
        <v>88</v>
      </c>
      <c r="F69" s="242" t="s">
        <v>89</v>
      </c>
      <c r="G69" s="242"/>
      <c r="H69" s="49"/>
      <c r="I69" s="72"/>
      <c r="J69" s="73"/>
      <c r="K69" s="53"/>
      <c r="L69" s="52"/>
      <c r="M69" s="53"/>
      <c r="N69" s="54"/>
      <c r="O69" s="55"/>
      <c r="P69" s="107"/>
      <c r="Q69" s="108"/>
      <c r="R69" s="58"/>
    </row>
    <row r="70" spans="1:18" s="115" customFormat="1" ht="9" customHeight="1">
      <c r="A70" s="109"/>
      <c r="B70" s="109"/>
      <c r="C70" s="109"/>
      <c r="D70" s="109"/>
      <c r="E70" s="110"/>
      <c r="F70" s="110"/>
      <c r="G70" s="110"/>
      <c r="H70" s="110"/>
      <c r="I70" s="111"/>
      <c r="J70" s="112"/>
      <c r="K70" s="113"/>
      <c r="L70" s="112"/>
      <c r="M70" s="113"/>
      <c r="N70" s="112"/>
      <c r="O70" s="113"/>
      <c r="P70" s="112"/>
      <c r="Q70" s="113"/>
      <c r="R70" s="114"/>
    </row>
    <row r="71" spans="1:17" s="128" customFormat="1" ht="9" customHeight="1">
      <c r="A71" s="116" t="s">
        <v>30</v>
      </c>
      <c r="B71" s="117"/>
      <c r="C71" s="118"/>
      <c r="D71" s="119" t="s">
        <v>31</v>
      </c>
      <c r="E71" s="120" t="s">
        <v>32</v>
      </c>
      <c r="F71" s="119"/>
      <c r="G71" s="119" t="s">
        <v>33</v>
      </c>
      <c r="H71" s="121" t="s">
        <v>34</v>
      </c>
      <c r="I71" s="122" t="s">
        <v>31</v>
      </c>
      <c r="J71" s="120" t="s">
        <v>35</v>
      </c>
      <c r="K71" s="123"/>
      <c r="L71" s="124" t="s">
        <v>36</v>
      </c>
      <c r="M71" s="125"/>
      <c r="N71" s="126" t="s">
        <v>37</v>
      </c>
      <c r="O71" s="127"/>
      <c r="P71" s="353"/>
      <c r="Q71" s="354"/>
    </row>
    <row r="72" spans="1:17" s="128" customFormat="1" ht="9" customHeight="1">
      <c r="A72" s="129" t="s">
        <v>12</v>
      </c>
      <c r="B72" s="130"/>
      <c r="C72" s="131"/>
      <c r="D72" s="35">
        <v>1</v>
      </c>
      <c r="E72" s="132"/>
      <c r="F72" s="36"/>
      <c r="G72" s="133">
        <f>IF($D72="","",VLOOKUP($D72,'[3]m glavni turnir žrebna lista'!$A$7:$R$38,10))</f>
        <v>0</v>
      </c>
      <c r="H72" s="133">
        <f>IF($D72="","",VLOOKUP($D72,'[3]m glavni turnir žrebna lista'!$A$7:$R$38,14))</f>
        <v>0</v>
      </c>
      <c r="I72" s="134" t="s">
        <v>38</v>
      </c>
      <c r="J72" s="130"/>
      <c r="K72" s="39"/>
      <c r="L72" s="130"/>
      <c r="M72" s="135"/>
      <c r="N72" s="136" t="s">
        <v>39</v>
      </c>
      <c r="O72" s="137"/>
      <c r="P72" s="138"/>
      <c r="Q72" s="135"/>
    </row>
    <row r="73" spans="1:17" s="128" customFormat="1" ht="9" customHeight="1">
      <c r="A73" s="361"/>
      <c r="B73" s="362"/>
      <c r="C73" s="139"/>
      <c r="D73" s="35">
        <v>2</v>
      </c>
      <c r="E73" s="132"/>
      <c r="F73" s="35"/>
      <c r="G73" s="133">
        <f>IF($D73="","",VLOOKUP($D73,'[3]m glavni turnir žrebna lista'!$A$7:$R$38,10))</f>
        <v>0</v>
      </c>
      <c r="H73" s="133">
        <f>IF($D73="","",VLOOKUP($D73,'[3]m glavni turnir žrebna lista'!$A$7:$R$38,14))</f>
        <v>0</v>
      </c>
      <c r="I73" s="140" t="s">
        <v>2</v>
      </c>
      <c r="J73" s="141"/>
      <c r="K73" s="39"/>
      <c r="L73" s="130"/>
      <c r="M73" s="135"/>
      <c r="N73" s="142"/>
      <c r="O73" s="143"/>
      <c r="P73" s="144"/>
      <c r="Q73" s="145"/>
    </row>
    <row r="74" spans="1:17" s="128" customFormat="1" ht="9" customHeight="1">
      <c r="A74" s="146"/>
      <c r="B74" s="147"/>
      <c r="C74" s="148"/>
      <c r="D74" s="35">
        <v>3</v>
      </c>
      <c r="E74" s="132"/>
      <c r="F74" s="35"/>
      <c r="G74" s="133">
        <f>IF($D74="","",VLOOKUP($D74,'[3]m glavni turnir žrebna lista'!$A$7:$R$38,10))</f>
        <v>0</v>
      </c>
      <c r="H74" s="133">
        <f>IF($D74="","",VLOOKUP($D74,'[3]m glavni turnir žrebna lista'!$A$7:$R$38,14))</f>
        <v>0</v>
      </c>
      <c r="I74" s="140" t="s">
        <v>3</v>
      </c>
      <c r="J74" s="141"/>
      <c r="K74" s="39"/>
      <c r="L74" s="130"/>
      <c r="M74" s="135"/>
      <c r="N74" s="136" t="s">
        <v>40</v>
      </c>
      <c r="O74" s="137"/>
      <c r="P74" s="138"/>
      <c r="Q74" s="135"/>
    </row>
    <row r="75" spans="1:17" s="128" customFormat="1" ht="9" customHeight="1">
      <c r="A75" s="149"/>
      <c r="B75" s="34"/>
      <c r="C75" s="131"/>
      <c r="D75" s="35">
        <v>4</v>
      </c>
      <c r="E75" s="132"/>
      <c r="F75" s="35"/>
      <c r="G75" s="133">
        <f>IF($D75="","",VLOOKUP($D75,'[3]m glavni turnir žrebna lista'!$A$7:$R$38,10))</f>
        <v>0</v>
      </c>
      <c r="H75" s="133">
        <f>IF($D75="","",VLOOKUP($D75,'[3]m glavni turnir žrebna lista'!$A$7:$R$38,14))</f>
        <v>0</v>
      </c>
      <c r="I75" s="140" t="s">
        <v>4</v>
      </c>
      <c r="J75" s="141"/>
      <c r="K75" s="39"/>
      <c r="L75" s="130"/>
      <c r="M75" s="135"/>
      <c r="N75" s="130" t="s">
        <v>41</v>
      </c>
      <c r="O75" s="39"/>
      <c r="P75" s="130"/>
      <c r="Q75" s="135"/>
    </row>
    <row r="76" spans="1:17" s="128" customFormat="1" ht="9" customHeight="1">
      <c r="A76" s="150"/>
      <c r="B76" s="151"/>
      <c r="C76" s="152"/>
      <c r="D76" s="35">
        <v>5</v>
      </c>
      <c r="E76" s="132"/>
      <c r="F76" s="35"/>
      <c r="G76" s="133">
        <f>IF($D76="","",VLOOKUP($D76,'[3]m glavni turnir žrebna lista'!$A$7:$R$38,10))</f>
        <v>0</v>
      </c>
      <c r="H76" s="133">
        <f>IF($D76="","",VLOOKUP($D76,'[3]m glavni turnir žrebna lista'!$A$7:$R$38,14))</f>
        <v>0</v>
      </c>
      <c r="I76" s="140" t="s">
        <v>5</v>
      </c>
      <c r="J76" s="141"/>
      <c r="K76" s="39"/>
      <c r="L76" s="130"/>
      <c r="M76" s="135"/>
      <c r="N76" s="144"/>
      <c r="O76" s="143"/>
      <c r="P76" s="144"/>
      <c r="Q76" s="145"/>
    </row>
    <row r="77" spans="1:17" s="128" customFormat="1" ht="9" customHeight="1">
      <c r="A77" s="129"/>
      <c r="B77" s="130"/>
      <c r="C77" s="131"/>
      <c r="D77" s="35">
        <v>6</v>
      </c>
      <c r="E77" s="132"/>
      <c r="F77" s="35"/>
      <c r="G77" s="133">
        <f>IF($D77="","",VLOOKUP($D77,'[3]m glavni turnir žrebna lista'!$A$7:$R$38,10))</f>
        <v>0</v>
      </c>
      <c r="H77" s="133">
        <f>IF($D77="","",VLOOKUP($D77,'[3]m glavni turnir žrebna lista'!$A$7:$R$38,14))</f>
        <v>0</v>
      </c>
      <c r="I77" s="140" t="s">
        <v>6</v>
      </c>
      <c r="J77" s="141"/>
      <c r="K77" s="39"/>
      <c r="L77" s="130"/>
      <c r="M77" s="135"/>
      <c r="N77" s="136" t="s">
        <v>40</v>
      </c>
      <c r="O77" s="137"/>
      <c r="P77" s="138"/>
      <c r="Q77" s="135"/>
    </row>
    <row r="78" spans="1:17" s="128" customFormat="1" ht="9" customHeight="1">
      <c r="A78" s="129"/>
      <c r="B78" s="130"/>
      <c r="C78" s="153"/>
      <c r="D78" s="35">
        <v>7</v>
      </c>
      <c r="E78" s="132"/>
      <c r="F78" s="35"/>
      <c r="G78" s="133">
        <f>IF($D78="","",VLOOKUP($D78,'[3]m glavni turnir žrebna lista'!$A$7:$R$38,10))</f>
        <v>0</v>
      </c>
      <c r="H78" s="133">
        <f>IF($D78="","",VLOOKUP($D78,'[3]m glavni turnir žrebna lista'!$A$7:$R$38,14))</f>
        <v>0</v>
      </c>
      <c r="I78" s="140" t="s">
        <v>7</v>
      </c>
      <c r="J78" s="141"/>
      <c r="K78" s="39"/>
      <c r="L78" s="130"/>
      <c r="M78" s="135"/>
      <c r="N78" s="130" t="s">
        <v>42</v>
      </c>
      <c r="O78" s="39"/>
      <c r="P78" s="363">
        <f>'[3]vnos podatkov'!$B$10</f>
        <v>0</v>
      </c>
      <c r="Q78" s="364"/>
    </row>
    <row r="79" spans="1:17" s="128" customFormat="1" ht="9" customHeight="1">
      <c r="A79" s="154"/>
      <c r="B79" s="144"/>
      <c r="C79" s="155"/>
      <c r="D79" s="156">
        <v>8</v>
      </c>
      <c r="E79" s="157"/>
      <c r="F79" s="156"/>
      <c r="G79" s="158">
        <f>IF($D79="","",VLOOKUP($D79,'[3]m glavni turnir žrebna lista'!$A$7:$R$38,10))</f>
        <v>0</v>
      </c>
      <c r="H79" s="158">
        <f>IF($D79="","",VLOOKUP($D79,'[3]m glavni turnir žrebna lista'!$A$7:$R$38,14))</f>
        <v>0</v>
      </c>
      <c r="I79" s="159" t="s">
        <v>8</v>
      </c>
      <c r="J79" s="144"/>
      <c r="K79" s="143"/>
      <c r="L79" s="144"/>
      <c r="M79" s="145"/>
      <c r="N79" s="144" t="s">
        <v>43</v>
      </c>
      <c r="O79" s="143"/>
      <c r="P79" s="350">
        <f>'[3]vnos podatkov'!$E$10</f>
        <v>0</v>
      </c>
      <c r="Q79" s="351"/>
    </row>
  </sheetData>
  <sheetProtection/>
  <mergeCells count="9">
    <mergeCell ref="A73:B73"/>
    <mergeCell ref="P78:Q78"/>
    <mergeCell ref="P79:Q79"/>
    <mergeCell ref="F3:G3"/>
    <mergeCell ref="P60:Q60"/>
    <mergeCell ref="P61:Q62"/>
    <mergeCell ref="P71:Q71"/>
    <mergeCell ref="P38:Q38"/>
    <mergeCell ref="P39:Q39"/>
  </mergeCells>
  <conditionalFormatting sqref="G39 G41 G7 G9 G11 G13 G15 G17 G19 G43 G45 G47 G49 G51 G53 G21 G25 G27 G29 G31 G33 G35 G55 G57 G59 G61 G63 G65 G67 G69">
    <cfRule type="expression" priority="3" dxfId="208" stopIfTrue="1">
      <formula>AND($D7&lt;9,$C7&gt;0)</formula>
    </cfRule>
  </conditionalFormatting>
  <conditionalFormatting sqref="L10 L18 L26 L34 L42 L50 L58 L66 N14 P22 P54 J8 J12 J16 J20 J24 J28 J32 J36 J40 J44 J48 J52 J56 J60 J64 J68 N30 N46 N62">
    <cfRule type="expression" priority="4" dxfId="208" stopIfTrue="1">
      <formula>I8="as"</formula>
    </cfRule>
    <cfRule type="expression" priority="5" dxfId="208" stopIfTrue="1">
      <formula>I8="bs"</formula>
    </cfRule>
  </conditionalFormatting>
  <conditionalFormatting sqref="B57 B9 B11 B13 B15 B17 B19 B67 B59 B25 B27 B29 B31 B33 B35 B65 B63 B41 B43 B45 B47 B49 B51 B61">
    <cfRule type="cellIs" priority="6" dxfId="209" operator="equal" stopIfTrue="1">
      <formula>"QA"</formula>
    </cfRule>
    <cfRule type="cellIs" priority="7" dxfId="209" operator="equal" stopIfTrue="1">
      <formula>"DA"</formula>
    </cfRule>
  </conditionalFormatting>
  <conditionalFormatting sqref="I8 I12 I16 I20 I24 I28 I32 I36 I40 I44 I48 I52 I56 I60 I64 I68 K66 K58 K50 K42 K34 K26 K18 K10 M14 M30 M46 M62 O22 O54 O39">
    <cfRule type="expression" priority="8" dxfId="210" stopIfTrue="1">
      <formula>$N$1="CU"</formula>
    </cfRule>
  </conditionalFormatting>
  <conditionalFormatting sqref="N39 H8 H12 H16 H20 H24 H28 H32 H36 H40 H44 H48 H52 H56 H60 H64 H68 J66 J58 J50 J42 J34 J26 J18 J10 L14 L30 L46 L62 N54 N22">
    <cfRule type="expression" priority="11" dxfId="211" stopIfTrue="1">
      <formula>AND($N$1="CU",H8="Sodnik")</formula>
    </cfRule>
    <cfRule type="expression" priority="12" dxfId="212" stopIfTrue="1">
      <formula>AND($N$1="CU",H8&lt;&gt;"Sodnik",I8&lt;&gt;"")</formula>
    </cfRule>
    <cfRule type="expression" priority="13" dxfId="213" stopIfTrue="1">
      <formula>AND($N$1="CU",H8&lt;&gt;"Sodnik")</formula>
    </cfRule>
  </conditionalFormatting>
  <conditionalFormatting sqref="E7 B21 B7:C7 B23:C23 B37:C37 B39:C39 B53:C53 B55:C55 B69:C69">
    <cfRule type="expression" priority="14" dxfId="214" stopIfTrue="1">
      <formula>"IF(D7&lt;9)"</formula>
    </cfRule>
  </conditionalFormatting>
  <conditionalFormatting sqref="Q63">
    <cfRule type="cellIs" priority="16" dxfId="224" operator="equal" stopIfTrue="1">
      <formula>1</formula>
    </cfRule>
  </conditionalFormatting>
  <conditionalFormatting sqref="P63">
    <cfRule type="cellIs" priority="17" dxfId="0" operator="equal" stopIfTrue="1">
      <formula>"Rang turnirja"</formula>
    </cfRule>
  </conditionalFormatting>
  <conditionalFormatting sqref="D9 D11 D13 D15 D17 D19 D25 D27 D29 D31 D33 D35 D41 D43 D45 D47 D49 D51 D57 D59 D61 D63 D65 D67">
    <cfRule type="expression" priority="18" dxfId="215" stopIfTrue="1">
      <formula>$D9&gt;0</formula>
    </cfRule>
  </conditionalFormatting>
  <conditionalFormatting sqref="D7 D21 D23 D37 D39 D53 D55 D69">
    <cfRule type="expression" priority="19" dxfId="216" stopIfTrue="1">
      <formula>$D7&lt;&gt;""</formula>
    </cfRule>
  </conditionalFormatting>
  <conditionalFormatting sqref="P38">
    <cfRule type="expression" priority="1" dxfId="208" stopIfTrue="1">
      <formula>O39="as"</formula>
    </cfRule>
    <cfRule type="expression" priority="2" dxfId="208" stopIfTrue="1">
      <formula>O39="bs"</formula>
    </cfRule>
  </conditionalFormatting>
  <conditionalFormatting sqref="G23">
    <cfRule type="expression" priority="28" dxfId="208" stopIfTrue="1">
      <formula>AND($D37&lt;9,$C37&gt;0)</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48"/>
  <sheetViews>
    <sheetView showGridLines="0" showZeros="0" zoomScalePageLayoutView="0" workbookViewId="0" topLeftCell="A7">
      <selection activeCell="N14" sqref="N14"/>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5.7109375" style="161" customWidth="1"/>
    <col min="18" max="18" width="7.8515625" style="18" customWidth="1"/>
    <col min="19" max="19" width="0.71875" style="18" hidden="1" customWidth="1"/>
    <col min="20" max="16384" width="9.140625" style="18" customWidth="1"/>
  </cols>
  <sheetData>
    <row r="1" spans="1:17" s="8" customFormat="1" ht="21.75" customHeight="1">
      <c r="A1" s="1" t="str">
        <f>'[4]vnos podatkov'!$A$6</f>
        <v>RVO DRŽAVNO PRVENSTVO</v>
      </c>
      <c r="B1" s="2"/>
      <c r="C1" s="3"/>
      <c r="D1" s="3"/>
      <c r="E1" s="3"/>
      <c r="F1" s="3"/>
      <c r="G1" s="3"/>
      <c r="H1" s="1"/>
      <c r="I1" s="4"/>
      <c r="J1" s="5" t="s">
        <v>10</v>
      </c>
      <c r="K1" s="6"/>
      <c r="L1" s="7"/>
      <c r="M1" s="4"/>
      <c r="N1" s="4" t="s">
        <v>0</v>
      </c>
      <c r="O1" s="4"/>
      <c r="P1" s="3"/>
      <c r="Q1" s="4"/>
    </row>
    <row r="2" spans="1:19" ht="12.75">
      <c r="A2" s="9">
        <f>'[4]vnos podatkov'!$A$8</f>
        <v>0</v>
      </c>
      <c r="B2" s="10">
        <f>'[4]vnos podatkov'!$B$8</f>
        <v>0</v>
      </c>
      <c r="C2" s="11">
        <f>'[4]vnos podatkov'!$C$8</f>
        <v>0</v>
      </c>
      <c r="D2" s="10"/>
      <c r="E2" s="10" t="s">
        <v>124</v>
      </c>
      <c r="F2" s="12"/>
      <c r="G2" s="13"/>
      <c r="H2" s="13"/>
      <c r="I2" s="14"/>
      <c r="J2" s="15" t="s">
        <v>11</v>
      </c>
      <c r="K2" s="6"/>
      <c r="L2" s="16"/>
      <c r="M2" s="14"/>
      <c r="N2" s="13"/>
      <c r="O2" s="14"/>
      <c r="P2" s="13"/>
      <c r="Q2" s="14"/>
      <c r="R2" s="17"/>
      <c r="S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f>'[4]vnos podatkov'!$D$8</f>
        <v>0</v>
      </c>
      <c r="B4" s="25"/>
      <c r="C4" s="25"/>
      <c r="D4" s="25">
        <f>'[4]vnos podatkov'!$A$10</f>
        <v>0</v>
      </c>
      <c r="E4" s="26"/>
      <c r="F4" s="27">
        <f>'[4]vnos podatkov'!$C$10</f>
        <v>0</v>
      </c>
      <c r="G4" s="27"/>
      <c r="H4" s="27"/>
      <c r="I4" s="28"/>
      <c r="J4" s="29">
        <f>'[4]vnos podatkov'!$D$10</f>
        <v>0</v>
      </c>
      <c r="K4" s="28"/>
      <c r="L4" s="30" t="str">
        <f>'[4]vnos podatkov'!$B$10</f>
        <v>LUKA ZALAZNIK</v>
      </c>
      <c r="M4" s="28"/>
      <c r="N4" s="31">
        <f>COUNTIF(C7:C38,"&gt;0")</f>
        <v>0</v>
      </c>
      <c r="O4" s="28"/>
      <c r="P4" s="26"/>
      <c r="Q4" s="32" t="str">
        <f>'[4]vnos podatkov'!$E$10</f>
        <v>ANJA REGENT</v>
      </c>
    </row>
    <row r="5" spans="1:17" s="24" customFormat="1" ht="9.75">
      <c r="A5" s="34"/>
      <c r="B5" s="35" t="s">
        <v>18</v>
      </c>
      <c r="C5" s="35" t="s">
        <v>19</v>
      </c>
      <c r="D5" s="35" t="s">
        <v>20</v>
      </c>
      <c r="E5" s="36" t="s">
        <v>21</v>
      </c>
      <c r="F5" s="36" t="s">
        <v>22</v>
      </c>
      <c r="G5" s="36"/>
      <c r="H5" s="36" t="s">
        <v>13</v>
      </c>
      <c r="I5" s="37"/>
      <c r="J5" s="35" t="s">
        <v>23</v>
      </c>
      <c r="K5" s="38"/>
      <c r="L5" s="35" t="s">
        <v>24</v>
      </c>
      <c r="M5" s="38"/>
      <c r="N5" s="35" t="s">
        <v>25</v>
      </c>
      <c r="O5" s="38"/>
      <c r="P5" s="35" t="s">
        <v>26</v>
      </c>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125</v>
      </c>
      <c r="F7" s="49" t="s">
        <v>126</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125</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81</v>
      </c>
      <c r="F9" s="71"/>
      <c r="G9" s="71"/>
      <c r="H9" s="71"/>
      <c r="I9" s="72"/>
      <c r="J9" s="73"/>
      <c r="K9" s="74"/>
      <c r="L9" s="52"/>
      <c r="M9" s="53"/>
      <c r="N9" s="54"/>
      <c r="O9" s="55"/>
      <c r="P9" s="56"/>
      <c r="Q9" s="57"/>
      <c r="R9" s="58"/>
    </row>
    <row r="10" spans="1:18" s="59" customFormat="1" ht="9" customHeight="1">
      <c r="A10" s="61"/>
      <c r="B10" s="62"/>
      <c r="C10" s="62"/>
      <c r="D10" s="75"/>
      <c r="E10" s="63"/>
      <c r="F10" s="63"/>
      <c r="G10" s="64"/>
      <c r="H10" s="63"/>
      <c r="I10" s="76"/>
      <c r="J10" s="65"/>
      <c r="K10" s="77"/>
      <c r="L10" s="78" t="s">
        <v>125</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t="s">
        <v>140</v>
      </c>
      <c r="F11" s="71" t="s">
        <v>141</v>
      </c>
      <c r="G11" s="71"/>
      <c r="H11" s="71"/>
      <c r="I11" s="51"/>
      <c r="J11" s="52"/>
      <c r="K11" s="82"/>
      <c r="L11" s="73" t="s">
        <v>356</v>
      </c>
      <c r="M11" s="83"/>
      <c r="N11" s="80"/>
      <c r="O11" s="81"/>
      <c r="P11" s="56"/>
      <c r="Q11" s="57"/>
      <c r="R11" s="58"/>
    </row>
    <row r="12" spans="1:18" s="59" customFormat="1" ht="9" customHeight="1">
      <c r="A12" s="61"/>
      <c r="B12" s="62"/>
      <c r="C12" s="62"/>
      <c r="D12" s="75"/>
      <c r="E12" s="63"/>
      <c r="F12" s="63"/>
      <c r="G12" s="64"/>
      <c r="H12" s="65"/>
      <c r="I12" s="66"/>
      <c r="J12" s="78" t="s">
        <v>140</v>
      </c>
      <c r="K12" s="84"/>
      <c r="L12" s="52"/>
      <c r="M12" s="83"/>
      <c r="N12" s="80"/>
      <c r="O12" s="81"/>
      <c r="P12" s="56"/>
      <c r="Q12" s="57"/>
      <c r="R12" s="58"/>
    </row>
    <row r="13" spans="1:18" s="59" customFormat="1" ht="9" customHeight="1">
      <c r="A13" s="61">
        <v>4</v>
      </c>
      <c r="B13" s="70">
        <f>IF($D13="","",VLOOKUP($D13,'[4]m glavni turnir žrebna lista'!$A$7:$R$38,17))</f>
      </c>
      <c r="C13" s="70">
        <f>IF($D13="","",VLOOKUP($D13,'[4]m glavni turnir žrebna lista'!$A$7:$R$38,2))</f>
      </c>
      <c r="D13" s="50"/>
      <c r="E13" s="71" t="s">
        <v>138</v>
      </c>
      <c r="F13" s="71" t="s">
        <v>139</v>
      </c>
      <c r="G13" s="71"/>
      <c r="H13" s="71"/>
      <c r="I13" s="72"/>
      <c r="J13" s="73" t="s">
        <v>308</v>
      </c>
      <c r="K13" s="53"/>
      <c r="L13" s="52"/>
      <c r="M13" s="83"/>
      <c r="N13" s="80"/>
      <c r="O13" s="81"/>
      <c r="P13" s="56"/>
      <c r="Q13" s="57"/>
      <c r="R13" s="58"/>
    </row>
    <row r="14" spans="1:18" s="59" customFormat="1" ht="9" customHeight="1">
      <c r="A14" s="61"/>
      <c r="B14" s="62"/>
      <c r="C14" s="62"/>
      <c r="D14" s="75"/>
      <c r="E14" s="52"/>
      <c r="F14" s="52"/>
      <c r="G14" s="85"/>
      <c r="H14" s="86"/>
      <c r="I14" s="76"/>
      <c r="J14" s="52"/>
      <c r="K14" s="53"/>
      <c r="L14" s="65"/>
      <c r="M14" s="77"/>
      <c r="N14" s="78" t="s">
        <v>125</v>
      </c>
      <c r="O14" s="79"/>
      <c r="P14" s="56"/>
      <c r="Q14" s="57"/>
      <c r="R14" s="58"/>
    </row>
    <row r="15" spans="1:18" s="59" customFormat="1" ht="9" customHeight="1">
      <c r="A15" s="61">
        <v>5</v>
      </c>
      <c r="B15" s="70">
        <f>IF($D15="","",VLOOKUP($D15,'[4]m glavni turnir žrebna lista'!$A$7:$R$38,17))</f>
      </c>
      <c r="C15" s="70">
        <f>IF($D15="","",VLOOKUP($D15,'[4]m glavni turnir žrebna lista'!$A$7:$R$38,2))</f>
      </c>
      <c r="D15" s="50"/>
      <c r="E15" s="49" t="s">
        <v>129</v>
      </c>
      <c r="F15" s="49" t="s">
        <v>130</v>
      </c>
      <c r="G15" s="71"/>
      <c r="H15" s="71"/>
      <c r="I15" s="51"/>
      <c r="J15" s="52"/>
      <c r="K15" s="53"/>
      <c r="L15" s="52"/>
      <c r="M15" s="83"/>
      <c r="N15" s="73" t="s">
        <v>394</v>
      </c>
      <c r="O15" s="87"/>
      <c r="P15" s="54"/>
      <c r="Q15" s="55"/>
      <c r="R15" s="58"/>
    </row>
    <row r="16" spans="1:18" s="59" customFormat="1" ht="9" customHeight="1">
      <c r="A16" s="61"/>
      <c r="B16" s="62"/>
      <c r="C16" s="62"/>
      <c r="D16" s="75"/>
      <c r="E16" s="63"/>
      <c r="F16" s="63"/>
      <c r="G16" s="64"/>
      <c r="H16" s="65"/>
      <c r="I16" s="66"/>
      <c r="J16" s="49" t="s">
        <v>129</v>
      </c>
      <c r="K16" s="68"/>
      <c r="L16" s="52"/>
      <c r="M16" s="83"/>
      <c r="N16" s="54"/>
      <c r="O16" s="87"/>
      <c r="P16" s="54"/>
      <c r="Q16" s="55"/>
      <c r="R16" s="58"/>
    </row>
    <row r="17" spans="1:18" s="59" customFormat="1" ht="9" customHeight="1">
      <c r="A17" s="61">
        <v>6</v>
      </c>
      <c r="B17" s="70">
        <f>IF($D17="","",VLOOKUP($D17,'[4]m glavni turnir žrebna lista'!$A$7:$R$38,17))</f>
      </c>
      <c r="C17" s="70">
        <f>IF($D17="","",VLOOKUP($D17,'[4]m glavni turnir žrebna lista'!$A$7:$R$38,2))</f>
      </c>
      <c r="D17" s="50"/>
      <c r="E17" s="71" t="s">
        <v>81</v>
      </c>
      <c r="F17" s="71"/>
      <c r="G17" s="71"/>
      <c r="H17" s="71"/>
      <c r="I17" s="72"/>
      <c r="J17" s="73"/>
      <c r="K17" s="74"/>
      <c r="L17" s="52"/>
      <c r="M17" s="83"/>
      <c r="N17" s="54"/>
      <c r="O17" s="87"/>
      <c r="P17" s="54"/>
      <c r="Q17" s="55"/>
      <c r="R17" s="58"/>
    </row>
    <row r="18" spans="1:18" s="59" customFormat="1" ht="9" customHeight="1">
      <c r="A18" s="61"/>
      <c r="B18" s="62"/>
      <c r="C18" s="62"/>
      <c r="D18" s="75"/>
      <c r="E18" s="63"/>
      <c r="F18" s="63"/>
      <c r="G18" s="64"/>
      <c r="H18" s="52"/>
      <c r="I18" s="76"/>
      <c r="J18" s="65"/>
      <c r="K18" s="77"/>
      <c r="L18" s="78" t="s">
        <v>133</v>
      </c>
      <c r="M18" s="89"/>
      <c r="N18" s="54"/>
      <c r="O18" s="87"/>
      <c r="P18" s="54"/>
      <c r="Q18" s="55"/>
      <c r="R18" s="58"/>
    </row>
    <row r="19" spans="1:18" s="59" customFormat="1" ht="9" customHeight="1">
      <c r="A19" s="61">
        <v>7</v>
      </c>
      <c r="B19" s="70">
        <f>IF($D19="","",VLOOKUP($D19,'[4]m glavni turnir žrebna lista'!$A$7:$R$38,17))</f>
      </c>
      <c r="C19" s="70">
        <f>IF($D19="","",VLOOKUP($D19,'[4]m glavni turnir žrebna lista'!$A$7:$R$38,2))</f>
      </c>
      <c r="D19" s="50"/>
      <c r="E19" s="71" t="s">
        <v>144</v>
      </c>
      <c r="F19" s="71" t="s">
        <v>145</v>
      </c>
      <c r="G19" s="71"/>
      <c r="H19" s="71"/>
      <c r="I19" s="51"/>
      <c r="J19" s="52"/>
      <c r="K19" s="82"/>
      <c r="L19" s="73" t="s">
        <v>354</v>
      </c>
      <c r="M19" s="81"/>
      <c r="N19" s="54"/>
      <c r="O19" s="87"/>
      <c r="P19" s="54"/>
      <c r="Q19" s="55"/>
      <c r="R19" s="58"/>
    </row>
    <row r="20" spans="1:18" s="59" customFormat="1" ht="9" customHeight="1">
      <c r="A20" s="61"/>
      <c r="B20" s="62"/>
      <c r="C20" s="62"/>
      <c r="D20" s="62"/>
      <c r="E20" s="63"/>
      <c r="F20" s="63"/>
      <c r="G20" s="64"/>
      <c r="H20" s="65"/>
      <c r="I20" s="66"/>
      <c r="J20" s="67" t="s">
        <v>312</v>
      </c>
      <c r="K20" s="90"/>
      <c r="L20" s="52"/>
      <c r="M20" s="81"/>
      <c r="N20" s="54"/>
      <c r="O20" s="87"/>
      <c r="P20" s="54"/>
      <c r="Q20" s="55"/>
      <c r="R20" s="58"/>
    </row>
    <row r="21" spans="1:18" s="59" customFormat="1" ht="9" customHeight="1" thickBot="1">
      <c r="A21" s="48">
        <v>8</v>
      </c>
      <c r="B21" s="49">
        <f>IF($D21="","",VLOOKUP($D21,'[4]m glavni turnir žrebna lista'!$A$7:$R$38,17))</f>
      </c>
      <c r="C21" s="49">
        <f>IF($D21="","",VLOOKUP($D21,'[4]m glavni turnir žrebna lista'!$A$7:$R$38,2))</f>
      </c>
      <c r="D21" s="50"/>
      <c r="E21" s="49" t="s">
        <v>133</v>
      </c>
      <c r="F21" s="49" t="s">
        <v>134</v>
      </c>
      <c r="G21" s="49"/>
      <c r="H21" s="49"/>
      <c r="I21" s="72"/>
      <c r="J21" s="73" t="s">
        <v>313</v>
      </c>
      <c r="K21" s="53"/>
      <c r="L21" s="52"/>
      <c r="M21" s="81"/>
      <c r="N21" s="54"/>
      <c r="O21" s="87"/>
      <c r="P21" s="54"/>
      <c r="Q21" s="55"/>
      <c r="R21" s="58"/>
    </row>
    <row r="22" spans="1:18" s="59" customFormat="1" ht="9" customHeight="1">
      <c r="A22" s="61"/>
      <c r="B22" s="62"/>
      <c r="C22" s="62"/>
      <c r="D22" s="62"/>
      <c r="E22" s="86"/>
      <c r="F22" s="86"/>
      <c r="G22" s="91"/>
      <c r="H22" s="86"/>
      <c r="I22" s="76"/>
      <c r="J22" s="52"/>
      <c r="K22" s="53"/>
      <c r="L22" s="52"/>
      <c r="M22" s="81"/>
      <c r="N22" s="65"/>
      <c r="O22" s="77"/>
      <c r="P22" s="387"/>
      <c r="Q22" s="388"/>
      <c r="R22" s="58"/>
    </row>
    <row r="23" spans="1:18" s="59" customFormat="1" ht="9" customHeight="1" thickBot="1">
      <c r="A23" s="48">
        <v>9</v>
      </c>
      <c r="B23" s="49">
        <f>IF($D23="","",VLOOKUP($D23,'[4]m glavni turnir žrebna lista'!$A$7:$R$38,17))</f>
      </c>
      <c r="C23" s="49">
        <f>IF($D23="","",VLOOKUP($D23,'[4]m glavni turnir žrebna lista'!$A$7:$R$38,2))</f>
      </c>
      <c r="D23" s="50"/>
      <c r="E23" s="49" t="s">
        <v>135</v>
      </c>
      <c r="F23" s="49" t="s">
        <v>136</v>
      </c>
      <c r="G23" s="49"/>
      <c r="H23" s="49"/>
      <c r="I23" s="51"/>
      <c r="J23" s="52"/>
      <c r="K23" s="53"/>
      <c r="L23" s="52"/>
      <c r="M23" s="81"/>
      <c r="N23" s="54"/>
      <c r="O23" s="87"/>
      <c r="P23" s="357"/>
      <c r="Q23" s="358"/>
      <c r="R23" s="58"/>
    </row>
    <row r="24" spans="1:18" s="59" customFormat="1" ht="9" customHeight="1">
      <c r="A24" s="61"/>
      <c r="B24" s="62"/>
      <c r="C24" s="62"/>
      <c r="D24" s="62"/>
      <c r="E24" s="63"/>
      <c r="F24" s="63"/>
      <c r="G24" s="64"/>
      <c r="H24" s="65"/>
      <c r="I24" s="66"/>
      <c r="J24" s="67" t="s">
        <v>135</v>
      </c>
      <c r="K24" s="68"/>
      <c r="L24" s="52"/>
      <c r="M24" s="81"/>
      <c r="N24" s="54"/>
      <c r="O24" s="87"/>
      <c r="P24" s="54"/>
      <c r="Q24" s="101"/>
      <c r="R24" s="238"/>
    </row>
    <row r="25" spans="1:18" s="59" customFormat="1" ht="9" customHeight="1">
      <c r="A25" s="61">
        <v>10</v>
      </c>
      <c r="B25" s="70">
        <f>IF($D25="","",VLOOKUP($D25,'[4]m glavni turnir žrebna lista'!$A$7:$R$38,17))</f>
      </c>
      <c r="C25" s="70">
        <f>IF($D25="","",VLOOKUP($D25,'[4]m glavni turnir žrebna lista'!$A$7:$R$38,2))</f>
      </c>
      <c r="D25" s="50"/>
      <c r="E25" s="71" t="s">
        <v>147</v>
      </c>
      <c r="F25" s="71" t="s">
        <v>148</v>
      </c>
      <c r="G25" s="71"/>
      <c r="H25" s="71"/>
      <c r="I25" s="72"/>
      <c r="J25" s="73" t="s">
        <v>314</v>
      </c>
      <c r="K25" s="74"/>
      <c r="L25" s="52"/>
      <c r="M25" s="81"/>
      <c r="N25" s="54"/>
      <c r="O25" s="87"/>
      <c r="P25" s="54"/>
      <c r="Q25" s="101"/>
      <c r="R25" s="238"/>
    </row>
    <row r="26" spans="1:18" s="59" customFormat="1" ht="9" customHeight="1">
      <c r="A26" s="61"/>
      <c r="B26" s="62"/>
      <c r="C26" s="62"/>
      <c r="D26" s="75"/>
      <c r="E26" s="63"/>
      <c r="F26" s="63"/>
      <c r="G26" s="64"/>
      <c r="H26" s="63"/>
      <c r="I26" s="76"/>
      <c r="J26" s="65"/>
      <c r="K26" s="77"/>
      <c r="L26" s="78" t="s">
        <v>135</v>
      </c>
      <c r="M26" s="79"/>
      <c r="N26" s="54"/>
      <c r="O26" s="87"/>
      <c r="P26" s="54"/>
      <c r="Q26" s="101"/>
      <c r="R26" s="238"/>
    </row>
    <row r="27" spans="1:18" s="59" customFormat="1" ht="9" customHeight="1">
      <c r="A27" s="61">
        <v>11</v>
      </c>
      <c r="B27" s="70">
        <f>IF($D27="","",VLOOKUP($D27,'[4]m glavni turnir žrebna lista'!$A$7:$R$38,17))</f>
      </c>
      <c r="C27" s="70">
        <f>IF($D27="","",VLOOKUP($D27,'[4]m glavni turnir žrebna lista'!$A$7:$R$38,2))</f>
      </c>
      <c r="D27" s="50"/>
      <c r="E27" s="71" t="s">
        <v>142</v>
      </c>
      <c r="F27" s="71" t="s">
        <v>143</v>
      </c>
      <c r="G27" s="71"/>
      <c r="H27" s="71"/>
      <c r="I27" s="51"/>
      <c r="J27" s="52"/>
      <c r="K27" s="82"/>
      <c r="L27" s="73" t="s">
        <v>313</v>
      </c>
      <c r="M27" s="83"/>
      <c r="N27" s="54"/>
      <c r="O27" s="87"/>
      <c r="P27" s="54"/>
      <c r="Q27" s="101"/>
      <c r="R27" s="238"/>
    </row>
    <row r="28" spans="1:18" s="59" customFormat="1" ht="9" customHeight="1">
      <c r="A28" s="93"/>
      <c r="B28" s="62"/>
      <c r="C28" s="62"/>
      <c r="D28" s="75"/>
      <c r="E28" s="63"/>
      <c r="F28" s="63"/>
      <c r="G28" s="64"/>
      <c r="H28" s="65"/>
      <c r="I28" s="66"/>
      <c r="J28" s="78" t="s">
        <v>131</v>
      </c>
      <c r="K28" s="84"/>
      <c r="L28" s="52"/>
      <c r="M28" s="83"/>
      <c r="N28" s="54"/>
      <c r="O28" s="87"/>
      <c r="P28" s="54"/>
      <c r="Q28" s="101"/>
      <c r="R28" s="238"/>
    </row>
    <row r="29" spans="1:18" s="59" customFormat="1" ht="9" customHeight="1">
      <c r="A29" s="61">
        <v>12</v>
      </c>
      <c r="B29" s="70">
        <f>IF($D29="","",VLOOKUP($D29,'[4]m glavni turnir žrebna lista'!$A$7:$R$38,17))</f>
      </c>
      <c r="C29" s="70">
        <f>IF($D29="","",VLOOKUP($D29,'[4]m glavni turnir žrebna lista'!$A$7:$R$38,2))</f>
      </c>
      <c r="D29" s="50"/>
      <c r="E29" s="71" t="s">
        <v>131</v>
      </c>
      <c r="F29" s="71" t="s">
        <v>132</v>
      </c>
      <c r="G29" s="71"/>
      <c r="H29" s="71"/>
      <c r="I29" s="72"/>
      <c r="J29" s="73" t="s">
        <v>315</v>
      </c>
      <c r="K29" s="53"/>
      <c r="L29" s="52"/>
      <c r="M29" s="83"/>
      <c r="N29" s="54"/>
      <c r="O29" s="87"/>
      <c r="P29" s="54"/>
      <c r="Q29" s="101"/>
      <c r="R29" s="238"/>
    </row>
    <row r="30" spans="1:18" s="59" customFormat="1" ht="9" customHeight="1">
      <c r="A30" s="61"/>
      <c r="B30" s="62"/>
      <c r="C30" s="62"/>
      <c r="D30" s="75"/>
      <c r="E30" s="52"/>
      <c r="F30" s="52"/>
      <c r="G30" s="85"/>
      <c r="H30" s="86"/>
      <c r="I30" s="76"/>
      <c r="J30" s="52"/>
      <c r="K30" s="53"/>
      <c r="L30" s="65"/>
      <c r="M30" s="77"/>
      <c r="N30" s="78" t="s">
        <v>135</v>
      </c>
      <c r="O30" s="94"/>
      <c r="P30" s="54"/>
      <c r="Q30" s="101"/>
      <c r="R30" s="238"/>
    </row>
    <row r="31" spans="1:18" s="59" customFormat="1" ht="9" customHeight="1">
      <c r="A31" s="61">
        <v>13</v>
      </c>
      <c r="B31" s="70">
        <f>IF($D31="","",VLOOKUP($D31,'[4]m glavni turnir žrebna lista'!$A$7:$R$38,17))</f>
      </c>
      <c r="C31" s="70">
        <f>IF($D31="","",VLOOKUP($D31,'[4]m glavni turnir žrebna lista'!$A$7:$R$38,2))</f>
      </c>
      <c r="D31" s="50"/>
      <c r="E31" s="71" t="s">
        <v>137</v>
      </c>
      <c r="F31" s="71" t="s">
        <v>93</v>
      </c>
      <c r="G31" s="71"/>
      <c r="H31" s="71"/>
      <c r="I31" s="51"/>
      <c r="J31" s="52"/>
      <c r="K31" s="53"/>
      <c r="L31" s="52"/>
      <c r="M31" s="83"/>
      <c r="N31" s="73" t="s">
        <v>395</v>
      </c>
      <c r="O31" s="55"/>
      <c r="P31" s="54"/>
      <c r="Q31" s="101"/>
      <c r="R31" s="238"/>
    </row>
    <row r="32" spans="1:18" s="59" customFormat="1" ht="9" customHeight="1">
      <c r="A32" s="61"/>
      <c r="B32" s="62"/>
      <c r="C32" s="62"/>
      <c r="D32" s="75"/>
      <c r="E32" s="63"/>
      <c r="F32" s="63"/>
      <c r="G32" s="64"/>
      <c r="H32" s="65"/>
      <c r="I32" s="66"/>
      <c r="J32" s="71" t="s">
        <v>137</v>
      </c>
      <c r="K32" s="68" t="s">
        <v>202</v>
      </c>
      <c r="L32" s="52"/>
      <c r="M32" s="83"/>
      <c r="N32" s="54"/>
      <c r="O32" s="55"/>
      <c r="P32" s="54"/>
      <c r="Q32" s="101"/>
      <c r="R32" s="238"/>
    </row>
    <row r="33" spans="1:18" s="59" customFormat="1" ht="9" customHeight="1">
      <c r="A33" s="61">
        <v>14</v>
      </c>
      <c r="B33" s="70">
        <f>IF($D33="","",VLOOKUP($D33,'[4]m glavni turnir žrebna lista'!$A$7:$R$38,17))</f>
      </c>
      <c r="C33" s="70">
        <f>IF($D33="","",VLOOKUP($D33,'[4]m glavni turnir žrebna lista'!$A$7:$R$38,2))</f>
      </c>
      <c r="D33" s="50"/>
      <c r="E33" s="71" t="s">
        <v>146</v>
      </c>
      <c r="F33" s="71" t="s">
        <v>141</v>
      </c>
      <c r="G33" s="71"/>
      <c r="H33" s="71"/>
      <c r="I33" s="72"/>
      <c r="J33" s="73" t="s">
        <v>310</v>
      </c>
      <c r="K33" s="74"/>
      <c r="L33" s="52"/>
      <c r="M33" s="83"/>
      <c r="N33" s="54"/>
      <c r="O33" s="55"/>
      <c r="P33" s="54"/>
      <c r="Q33" s="101"/>
      <c r="R33" s="238"/>
    </row>
    <row r="34" spans="1:18" s="59" customFormat="1" ht="9" customHeight="1">
      <c r="A34" s="61"/>
      <c r="B34" s="62"/>
      <c r="C34" s="62"/>
      <c r="D34" s="75"/>
      <c r="E34" s="63"/>
      <c r="F34" s="63"/>
      <c r="G34" s="64"/>
      <c r="H34" s="52"/>
      <c r="I34" s="76"/>
      <c r="J34" s="65"/>
      <c r="K34" s="77"/>
      <c r="L34" s="78" t="s">
        <v>127</v>
      </c>
      <c r="M34" s="89"/>
      <c r="N34" s="54"/>
      <c r="O34" s="55"/>
      <c r="P34" s="54"/>
      <c r="Q34" s="101"/>
      <c r="R34" s="238"/>
    </row>
    <row r="35" spans="1:18" s="59" customFormat="1" ht="9" customHeight="1">
      <c r="A35" s="61">
        <v>15</v>
      </c>
      <c r="B35" s="70">
        <f>IF($D35="","",VLOOKUP($D35,'[4]m glavni turnir žrebna lista'!$A$7:$R$38,17))</f>
      </c>
      <c r="C35" s="70">
        <f>IF($D35="","",VLOOKUP($D35,'[4]m glavni turnir žrebna lista'!$A$7:$R$38,2))</f>
      </c>
      <c r="D35" s="50"/>
      <c r="E35" s="71" t="s">
        <v>81</v>
      </c>
      <c r="F35" s="71"/>
      <c r="G35" s="71"/>
      <c r="H35" s="71"/>
      <c r="I35" s="51"/>
      <c r="J35" s="52"/>
      <c r="K35" s="82"/>
      <c r="L35" s="73" t="s">
        <v>355</v>
      </c>
      <c r="M35" s="81"/>
      <c r="N35" s="54"/>
      <c r="O35" s="55"/>
      <c r="P35" s="54"/>
      <c r="Q35" s="101"/>
      <c r="R35" s="238"/>
    </row>
    <row r="36" spans="1:18" s="59" customFormat="1" ht="9" customHeight="1">
      <c r="A36" s="61"/>
      <c r="B36" s="62"/>
      <c r="C36" s="62"/>
      <c r="D36" s="62"/>
      <c r="E36" s="63"/>
      <c r="F36" s="63"/>
      <c r="G36" s="64"/>
      <c r="H36" s="65"/>
      <c r="I36" s="66"/>
      <c r="J36" s="67" t="s">
        <v>127</v>
      </c>
      <c r="K36" s="84"/>
      <c r="L36" s="52"/>
      <c r="M36" s="81"/>
      <c r="N36" s="54"/>
      <c r="O36" s="55"/>
      <c r="P36" s="54"/>
      <c r="Q36" s="101"/>
      <c r="R36" s="238"/>
    </row>
    <row r="37" spans="1:18" s="59" customFormat="1" ht="9" customHeight="1">
      <c r="A37" s="48">
        <v>16</v>
      </c>
      <c r="B37" s="49">
        <f>IF($D37="","",VLOOKUP($D37,'[4]m glavni turnir žrebna lista'!$A$7:$R$38,17))</f>
      </c>
      <c r="C37" s="49">
        <f>IF($D37="","",VLOOKUP($D37,'[4]m glavni turnir žrebna lista'!$A$7:$R$38,2))</f>
      </c>
      <c r="D37" s="50"/>
      <c r="E37" s="49" t="s">
        <v>127</v>
      </c>
      <c r="F37" s="49" t="s">
        <v>128</v>
      </c>
      <c r="G37" s="49"/>
      <c r="H37" s="49"/>
      <c r="I37" s="72"/>
      <c r="J37" s="73"/>
      <c r="K37" s="53"/>
      <c r="L37" s="52"/>
      <c r="M37" s="81"/>
      <c r="N37" s="55"/>
      <c r="O37" s="55"/>
      <c r="P37" s="54"/>
      <c r="Q37" s="101"/>
      <c r="R37" s="238"/>
    </row>
    <row r="38" spans="1:18" s="59" customFormat="1" ht="18" customHeight="1">
      <c r="A38" s="61"/>
      <c r="B38" s="62"/>
      <c r="C38" s="62"/>
      <c r="D38" s="62"/>
      <c r="E38" s="63"/>
      <c r="F38" s="63"/>
      <c r="G38" s="64"/>
      <c r="H38" s="63"/>
      <c r="I38" s="76"/>
      <c r="J38" s="52"/>
      <c r="K38" s="53"/>
      <c r="L38" s="52"/>
      <c r="M38" s="81"/>
      <c r="N38" s="95"/>
      <c r="O38" s="96"/>
      <c r="R38" s="58"/>
    </row>
    <row r="39" spans="1:18" s="115" customFormat="1" ht="9" customHeight="1">
      <c r="A39" s="109"/>
      <c r="B39" s="109"/>
      <c r="C39" s="109"/>
      <c r="D39" s="109"/>
      <c r="E39" s="110"/>
      <c r="F39" s="110"/>
      <c r="G39" s="110"/>
      <c r="H39" s="110"/>
      <c r="I39" s="111"/>
      <c r="J39" s="112"/>
      <c r="K39" s="113"/>
      <c r="L39" s="112"/>
      <c r="M39" s="113"/>
      <c r="N39" s="112"/>
      <c r="O39" s="113"/>
      <c r="P39" s="112"/>
      <c r="Q39" s="113"/>
      <c r="R39" s="114"/>
    </row>
    <row r="40" spans="1:17" s="128" customFormat="1" ht="9" customHeight="1">
      <c r="A40" s="116" t="s">
        <v>30</v>
      </c>
      <c r="B40" s="117"/>
      <c r="C40" s="118"/>
      <c r="D40" s="119" t="s">
        <v>31</v>
      </c>
      <c r="E40" s="120" t="s">
        <v>32</v>
      </c>
      <c r="F40" s="119"/>
      <c r="G40" s="119" t="s">
        <v>33</v>
      </c>
      <c r="H40" s="121" t="s">
        <v>34</v>
      </c>
      <c r="I40" s="122" t="s">
        <v>31</v>
      </c>
      <c r="J40" s="120" t="s">
        <v>35</v>
      </c>
      <c r="K40" s="123"/>
      <c r="L40" s="124" t="s">
        <v>36</v>
      </c>
      <c r="M40" s="125"/>
      <c r="N40" s="126" t="s">
        <v>37</v>
      </c>
      <c r="O40" s="127"/>
      <c r="P40" s="353"/>
      <c r="Q40" s="354"/>
    </row>
    <row r="41" spans="1:17" s="128" customFormat="1" ht="9" customHeight="1">
      <c r="A41" s="129" t="s">
        <v>12</v>
      </c>
      <c r="B41" s="130"/>
      <c r="C41" s="131"/>
      <c r="D41" s="35">
        <v>1</v>
      </c>
      <c r="E41" s="132"/>
      <c r="F41" s="36"/>
      <c r="G41" s="133">
        <f>IF($D41="","",VLOOKUP($D41,'[4]m glavni turnir žrebna lista'!$A$7:$R$38,10))</f>
        <v>0</v>
      </c>
      <c r="H41" s="133">
        <f>IF($D41="","",VLOOKUP($D41,'[4]m glavni turnir žrebna lista'!$A$7:$R$38,14))</f>
        <v>0</v>
      </c>
      <c r="I41" s="134" t="s">
        <v>38</v>
      </c>
      <c r="J41" s="130"/>
      <c r="K41" s="39"/>
      <c r="L41" s="130"/>
      <c r="M41" s="135"/>
      <c r="N41" s="136" t="s">
        <v>39</v>
      </c>
      <c r="O41" s="137"/>
      <c r="P41" s="138"/>
      <c r="Q41" s="135"/>
    </row>
    <row r="42" spans="1:17" s="128" customFormat="1" ht="9" customHeight="1">
      <c r="A42" s="361"/>
      <c r="B42" s="362"/>
      <c r="C42" s="139"/>
      <c r="D42" s="35">
        <v>2</v>
      </c>
      <c r="E42" s="132"/>
      <c r="F42" s="35"/>
      <c r="G42" s="133">
        <f>IF($D42="","",VLOOKUP($D42,'[4]m glavni turnir žrebna lista'!$A$7:$R$38,10))</f>
        <v>0</v>
      </c>
      <c r="H42" s="133">
        <f>IF($D42="","",VLOOKUP($D42,'[4]m glavni turnir žrebna lista'!$A$7:$R$38,14))</f>
        <v>0</v>
      </c>
      <c r="I42" s="140" t="s">
        <v>2</v>
      </c>
      <c r="J42" s="141"/>
      <c r="K42" s="39"/>
      <c r="L42" s="130"/>
      <c r="M42" s="135"/>
      <c r="N42" s="142"/>
      <c r="O42" s="143"/>
      <c r="P42" s="144"/>
      <c r="Q42" s="145"/>
    </row>
    <row r="43" spans="1:17" s="128" customFormat="1" ht="9" customHeight="1">
      <c r="A43" s="146"/>
      <c r="B43" s="147"/>
      <c r="C43" s="148"/>
      <c r="D43" s="35">
        <v>3</v>
      </c>
      <c r="E43" s="132"/>
      <c r="F43" s="35"/>
      <c r="G43" s="133">
        <f>IF($D43="","",VLOOKUP($D43,'[4]m glavni turnir žrebna lista'!$A$7:$R$38,10))</f>
        <v>0</v>
      </c>
      <c r="H43" s="133">
        <f>IF($D43="","",VLOOKUP($D43,'[4]m glavni turnir žrebna lista'!$A$7:$R$38,14))</f>
        <v>0</v>
      </c>
      <c r="I43" s="140" t="s">
        <v>3</v>
      </c>
      <c r="J43" s="141"/>
      <c r="K43" s="39"/>
      <c r="L43" s="130"/>
      <c r="M43" s="135"/>
      <c r="N43" s="136" t="s">
        <v>40</v>
      </c>
      <c r="O43" s="137"/>
      <c r="P43" s="138"/>
      <c r="Q43" s="135"/>
    </row>
    <row r="44" spans="1:17" s="128" customFormat="1" ht="9" customHeight="1">
      <c r="A44" s="149"/>
      <c r="B44" s="34"/>
      <c r="C44" s="131"/>
      <c r="D44" s="35">
        <v>4</v>
      </c>
      <c r="E44" s="132"/>
      <c r="F44" s="35"/>
      <c r="G44" s="133">
        <f>IF($D44="","",VLOOKUP($D44,'[4]m glavni turnir žrebna lista'!$A$7:$R$38,10))</f>
        <v>0</v>
      </c>
      <c r="H44" s="133">
        <f>IF($D44="","",VLOOKUP($D44,'[4]m glavni turnir žrebna lista'!$A$7:$R$38,14))</f>
        <v>0</v>
      </c>
      <c r="I44" s="140" t="s">
        <v>4</v>
      </c>
      <c r="J44" s="141"/>
      <c r="K44" s="39"/>
      <c r="L44" s="130"/>
      <c r="M44" s="135"/>
      <c r="N44" s="130" t="s">
        <v>41</v>
      </c>
      <c r="O44" s="39"/>
      <c r="P44" s="130"/>
      <c r="Q44" s="135"/>
    </row>
    <row r="45" spans="1:17" s="128" customFormat="1" ht="9" customHeight="1">
      <c r="A45" s="150"/>
      <c r="B45" s="151"/>
      <c r="C45" s="152"/>
      <c r="D45" s="35">
        <v>5</v>
      </c>
      <c r="E45" s="132"/>
      <c r="F45" s="35"/>
      <c r="G45" s="133">
        <f>IF($D45="","",VLOOKUP($D45,'[4]m glavni turnir žrebna lista'!$A$7:$R$38,10))</f>
        <v>0</v>
      </c>
      <c r="H45" s="133">
        <f>IF($D45="","",VLOOKUP($D45,'[4]m glavni turnir žrebna lista'!$A$7:$R$38,14))</f>
        <v>0</v>
      </c>
      <c r="I45" s="140" t="s">
        <v>5</v>
      </c>
      <c r="J45" s="141"/>
      <c r="K45" s="39"/>
      <c r="L45" s="130"/>
      <c r="M45" s="135"/>
      <c r="N45" s="144"/>
      <c r="O45" s="143"/>
      <c r="P45" s="144"/>
      <c r="Q45" s="145"/>
    </row>
    <row r="46" spans="1:17" s="128" customFormat="1" ht="9" customHeight="1">
      <c r="A46" s="129"/>
      <c r="B46" s="130"/>
      <c r="C46" s="131"/>
      <c r="D46" s="35">
        <v>6</v>
      </c>
      <c r="E46" s="132"/>
      <c r="F46" s="35"/>
      <c r="G46" s="133">
        <f>IF($D46="","",VLOOKUP($D46,'[4]m glavni turnir žrebna lista'!$A$7:$R$38,10))</f>
        <v>0</v>
      </c>
      <c r="H46" s="133">
        <f>IF($D46="","",VLOOKUP($D46,'[4]m glavni turnir žrebna lista'!$A$7:$R$38,14))</f>
        <v>0</v>
      </c>
      <c r="I46" s="140" t="s">
        <v>6</v>
      </c>
      <c r="J46" s="141"/>
      <c r="K46" s="39"/>
      <c r="L46" s="130"/>
      <c r="M46" s="135"/>
      <c r="N46" s="136" t="s">
        <v>40</v>
      </c>
      <c r="O46" s="137"/>
      <c r="P46" s="138"/>
      <c r="Q46" s="135"/>
    </row>
    <row r="47" spans="1:17" s="128" customFormat="1" ht="9" customHeight="1">
      <c r="A47" s="129"/>
      <c r="B47" s="130"/>
      <c r="C47" s="153"/>
      <c r="D47" s="35">
        <v>7</v>
      </c>
      <c r="E47" s="132"/>
      <c r="F47" s="35"/>
      <c r="G47" s="133">
        <f>IF($D47="","",VLOOKUP($D47,'[4]m glavni turnir žrebna lista'!$A$7:$R$38,10))</f>
        <v>0</v>
      </c>
      <c r="H47" s="133">
        <f>IF($D47="","",VLOOKUP($D47,'[4]m glavni turnir žrebna lista'!$A$7:$R$38,14))</f>
        <v>0</v>
      </c>
      <c r="I47" s="140" t="s">
        <v>7</v>
      </c>
      <c r="J47" s="141"/>
      <c r="K47" s="39"/>
      <c r="L47" s="130"/>
      <c r="M47" s="135"/>
      <c r="N47" s="130" t="s">
        <v>42</v>
      </c>
      <c r="O47" s="39"/>
      <c r="P47" s="363" t="str">
        <f>'[4]vnos podatkov'!$B$10</f>
        <v>LUKA ZALAZNIK</v>
      </c>
      <c r="Q47" s="364"/>
    </row>
    <row r="48" spans="1:17" s="128" customFormat="1" ht="9" customHeight="1">
      <c r="A48" s="154"/>
      <c r="B48" s="144"/>
      <c r="C48" s="155"/>
      <c r="D48" s="156">
        <v>8</v>
      </c>
      <c r="E48" s="157"/>
      <c r="F48" s="156"/>
      <c r="G48" s="158">
        <f>IF($D48="","",VLOOKUP($D48,'[4]m glavni turnir žrebna lista'!$A$7:$R$38,10))</f>
        <v>0</v>
      </c>
      <c r="H48" s="158">
        <f>IF($D48="","",VLOOKUP($D48,'[4]m glavni turnir žrebna lista'!$A$7:$R$38,14))</f>
        <v>0</v>
      </c>
      <c r="I48" s="159" t="s">
        <v>8</v>
      </c>
      <c r="J48" s="144"/>
      <c r="K48" s="143"/>
      <c r="L48" s="144"/>
      <c r="M48" s="145"/>
      <c r="N48" s="144" t="s">
        <v>43</v>
      </c>
      <c r="O48" s="143"/>
      <c r="P48" s="350" t="str">
        <f>'[4]vnos podatkov'!$E$10</f>
        <v>ANJA REGENT</v>
      </c>
      <c r="Q48" s="351"/>
    </row>
  </sheetData>
  <sheetProtection/>
  <mergeCells count="7">
    <mergeCell ref="A42:B42"/>
    <mergeCell ref="P47:Q47"/>
    <mergeCell ref="P48:Q48"/>
    <mergeCell ref="F3:G3"/>
    <mergeCell ref="P40:Q40"/>
    <mergeCell ref="P23:Q23"/>
    <mergeCell ref="P22:Q22"/>
  </mergeCells>
  <conditionalFormatting sqref="G7 G9 G11 G13 G15 G17 G19 G23 G21 G25 G27 G29 G31 G33 G35 G37">
    <cfRule type="expression" priority="1" dxfId="208" stopIfTrue="1">
      <formula>AND($D7&lt;9,$C7&gt;0)</formula>
    </cfRule>
  </conditionalFormatting>
  <conditionalFormatting sqref="L10 L18 L26 L34 N14 J8 J12 J16 J20 J24 J28 J32 J36 N30">
    <cfRule type="expression" priority="2" dxfId="208" stopIfTrue="1">
      <formula>I8="as"</formula>
    </cfRule>
    <cfRule type="expression" priority="3" dxfId="208" stopIfTrue="1">
      <formula>I8="bs"</formula>
    </cfRule>
  </conditionalFormatting>
  <conditionalFormatting sqref="B9 B11 B13 B15 B17 B19 B25 B27 B29 B31 B33 B35">
    <cfRule type="cellIs" priority="4" dxfId="209" operator="equal" stopIfTrue="1">
      <formula>"QA"</formula>
    </cfRule>
    <cfRule type="cellIs" priority="5" dxfId="209" operator="equal" stopIfTrue="1">
      <formula>"DA"</formula>
    </cfRule>
  </conditionalFormatting>
  <conditionalFormatting sqref="I8 I12 I16 I20 I24 I28 I32 I36 K34 K26 K18 K10 M14 M30 O22">
    <cfRule type="expression" priority="6" dxfId="210" stopIfTrue="1">
      <formula>$N$1="CU"</formula>
    </cfRule>
  </conditionalFormatting>
  <conditionalFormatting sqref="H8 H12 H16 H20 H24 H28 H32 H36 J34 J26 J18 J10 L14 L30 N22">
    <cfRule type="expression" priority="9" dxfId="211" stopIfTrue="1">
      <formula>AND($N$1="CU",H8="Sodnik")</formula>
    </cfRule>
    <cfRule type="expression" priority="10" dxfId="212" stopIfTrue="1">
      <formula>AND($N$1="CU",H8&lt;&gt;"Sodnik",I8&lt;&gt;"")</formula>
    </cfRule>
    <cfRule type="expression" priority="11" dxfId="213" stopIfTrue="1">
      <formula>AND($N$1="CU",H8&lt;&gt;"Sodnik")</formula>
    </cfRule>
  </conditionalFormatting>
  <conditionalFormatting sqref="E7 B21 B7:C7 B23:C23 B37:C37">
    <cfRule type="expression" priority="12" dxfId="214" stopIfTrue="1">
      <formula>"IF(D7&lt;9)"</formula>
    </cfRule>
  </conditionalFormatting>
  <conditionalFormatting sqref="D9 D11 D13 D15 D17 D19 D25 D27 D29 D31 D33 D35">
    <cfRule type="expression" priority="16" dxfId="215" stopIfTrue="1">
      <formula>$D9&gt;0</formula>
    </cfRule>
  </conditionalFormatting>
  <conditionalFormatting sqref="D7 D21 D23 D37">
    <cfRule type="expression" priority="17" dxfId="216" stopIfTrue="1">
      <formula>$D7&lt;&gt;""</formula>
    </cfRule>
  </conditionalFormatting>
  <conditionalFormatting sqref="P22">
    <cfRule type="expression" priority="29" dxfId="208" stopIfTrue="1">
      <formula>'m glavni do 60 let'!#REF!="as"</formula>
    </cfRule>
    <cfRule type="expression" priority="30" dxfId="208" stopIfTrue="1">
      <formula>'m glavni do 60 let'!#REF!="bs"</formula>
    </cfRule>
  </conditionalFormatting>
  <dataValidations count="1">
    <dataValidation type="list" allowBlank="1" showInputMessage="1" sqref="H16 H20 H8 H32 H12 H36 H24 H28 J34 J26 J18 J10 L14 L30 N22">
      <formula1>#REF!</formula1>
    </dataValidation>
  </dataValidations>
  <printOptions horizontalCentered="1"/>
  <pageMargins left="0.35" right="0.35" top="0.39" bottom="0.39" header="0" footer="0"/>
  <pageSetup fitToHeight="1" fitToWidth="1" horizontalDpi="300" verticalDpi="3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S33"/>
  <sheetViews>
    <sheetView showGridLines="0" showZeros="0" zoomScalePageLayoutView="0" workbookViewId="0" topLeftCell="A1">
      <selection activeCell="L18" sqref="L18"/>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2.710937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5.7109375" style="161" customWidth="1"/>
    <col min="18" max="18" width="7.8515625" style="18" customWidth="1"/>
    <col min="19" max="19" width="0.71875" style="18" hidden="1" customWidth="1"/>
    <col min="20" max="16384" width="9.140625" style="18" customWidth="1"/>
  </cols>
  <sheetData>
    <row r="1" spans="1:17" s="8" customFormat="1" ht="21.75" customHeight="1">
      <c r="A1" s="1" t="str">
        <f>'[4]vnos podatkov'!$A$6</f>
        <v>RVO DRŽAVNO PRVENSTVO</v>
      </c>
      <c r="B1" s="2"/>
      <c r="C1" s="3"/>
      <c r="D1" s="3"/>
      <c r="E1" s="3"/>
      <c r="F1" s="3"/>
      <c r="G1" s="3"/>
      <c r="H1" s="1"/>
      <c r="I1" s="4"/>
      <c r="J1" s="5" t="s">
        <v>10</v>
      </c>
      <c r="K1" s="6"/>
      <c r="L1" s="7"/>
      <c r="M1" s="4"/>
      <c r="N1" s="4" t="s">
        <v>0</v>
      </c>
      <c r="O1" s="4"/>
      <c r="P1" s="3"/>
      <c r="Q1" s="4"/>
    </row>
    <row r="2" spans="1:19" ht="12.75">
      <c r="A2" s="9">
        <f>'[4]vnos podatkov'!$A$8</f>
        <v>0</v>
      </c>
      <c r="B2" s="10">
        <f>'[4]vnos podatkov'!$B$8</f>
        <v>0</v>
      </c>
      <c r="C2" s="11">
        <f>'[4]vnos podatkov'!$C$8</f>
        <v>0</v>
      </c>
      <c r="D2" s="10"/>
      <c r="E2" s="10" t="s">
        <v>172</v>
      </c>
      <c r="F2" s="12"/>
      <c r="G2" s="13"/>
      <c r="H2" s="13"/>
      <c r="I2" s="14"/>
      <c r="J2" s="15" t="s">
        <v>11</v>
      </c>
      <c r="K2" s="6"/>
      <c r="L2" s="16"/>
      <c r="M2" s="14"/>
      <c r="N2" s="13"/>
      <c r="O2" s="14"/>
      <c r="P2" s="13"/>
      <c r="Q2" s="14"/>
      <c r="R2" s="17"/>
      <c r="S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f>'[4]vnos podatkov'!$D$8</f>
        <v>0</v>
      </c>
      <c r="B4" s="25"/>
      <c r="C4" s="25"/>
      <c r="D4" s="25">
        <f>'[4]vnos podatkov'!$A$10</f>
        <v>0</v>
      </c>
      <c r="E4" s="26"/>
      <c r="F4" s="27">
        <f>'[4]vnos podatkov'!$C$10</f>
        <v>0</v>
      </c>
      <c r="G4" s="27"/>
      <c r="H4" s="27"/>
      <c r="I4" s="28"/>
      <c r="J4" s="29">
        <f>'[4]vnos podatkov'!$D$10</f>
        <v>0</v>
      </c>
      <c r="K4" s="28"/>
      <c r="L4" s="30" t="str">
        <f>'[4]vnos podatkov'!$B$10</f>
        <v>LUKA ZALAZNIK</v>
      </c>
      <c r="M4" s="28"/>
      <c r="N4" s="31">
        <f>COUNTIF(C7:C23,"&gt;0")</f>
        <v>0</v>
      </c>
      <c r="O4" s="28"/>
      <c r="P4" s="26"/>
      <c r="Q4" s="32" t="str">
        <f>'[4]vnos podatkov'!$E$10</f>
        <v>ANJA REGENT</v>
      </c>
    </row>
    <row r="5" spans="1:17" s="24" customFormat="1" ht="9.75">
      <c r="A5" s="34"/>
      <c r="B5" s="35" t="s">
        <v>18</v>
      </c>
      <c r="C5" s="35" t="s">
        <v>19</v>
      </c>
      <c r="D5" s="35" t="s">
        <v>20</v>
      </c>
      <c r="E5" s="36" t="s">
        <v>21</v>
      </c>
      <c r="F5" s="36" t="s">
        <v>22</v>
      </c>
      <c r="G5" s="36"/>
      <c r="H5" s="36" t="s">
        <v>13</v>
      </c>
      <c r="I5" s="37"/>
      <c r="J5" s="35" t="s">
        <v>23</v>
      </c>
      <c r="K5" s="38"/>
      <c r="L5" s="35" t="s">
        <v>24</v>
      </c>
      <c r="M5" s="38"/>
      <c r="N5" s="35" t="s">
        <v>25</v>
      </c>
      <c r="O5" s="38"/>
      <c r="P5" s="35" t="s">
        <v>26</v>
      </c>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149</v>
      </c>
      <c r="F7" s="49" t="s">
        <v>150</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149</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155</v>
      </c>
      <c r="F9" s="71" t="s">
        <v>156</v>
      </c>
      <c r="G9" s="71"/>
      <c r="H9" s="71"/>
      <c r="I9" s="72"/>
      <c r="J9" s="73" t="s">
        <v>297</v>
      </c>
      <c r="K9" s="74"/>
      <c r="L9" s="52"/>
      <c r="M9" s="53"/>
      <c r="N9" s="54"/>
      <c r="O9" s="55"/>
      <c r="P9" s="56"/>
      <c r="Q9" s="57"/>
      <c r="R9" s="58"/>
    </row>
    <row r="10" spans="1:18" s="59" customFormat="1" ht="9" customHeight="1">
      <c r="A10" s="61"/>
      <c r="B10" s="62"/>
      <c r="C10" s="62"/>
      <c r="D10" s="75"/>
      <c r="E10" s="63"/>
      <c r="F10" s="63"/>
      <c r="G10" s="64"/>
      <c r="H10" s="63"/>
      <c r="I10" s="76"/>
      <c r="J10" s="65"/>
      <c r="K10" s="77"/>
      <c r="L10" s="78" t="s">
        <v>149</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t="s">
        <v>163</v>
      </c>
      <c r="F11" s="71" t="s">
        <v>160</v>
      </c>
      <c r="G11" s="71"/>
      <c r="H11" s="71"/>
      <c r="I11" s="51"/>
      <c r="J11" s="52"/>
      <c r="K11" s="82"/>
      <c r="L11" s="73" t="s">
        <v>386</v>
      </c>
      <c r="M11" s="83"/>
      <c r="N11" s="80"/>
      <c r="O11" s="81"/>
      <c r="P11" s="56"/>
      <c r="Q11" s="57"/>
      <c r="R11" s="58"/>
    </row>
    <row r="12" spans="1:18" s="59" customFormat="1" ht="9" customHeight="1">
      <c r="A12" s="61"/>
      <c r="B12" s="62"/>
      <c r="C12" s="62"/>
      <c r="D12" s="75"/>
      <c r="E12" s="63"/>
      <c r="F12" s="63"/>
      <c r="G12" s="64"/>
      <c r="H12" s="65"/>
      <c r="I12" s="66"/>
      <c r="J12" s="78" t="s">
        <v>157</v>
      </c>
      <c r="K12" s="84"/>
      <c r="L12" s="52"/>
      <c r="M12" s="83"/>
      <c r="N12" s="80"/>
      <c r="O12" s="81"/>
      <c r="P12" s="56"/>
      <c r="Q12" s="57"/>
      <c r="R12" s="58"/>
    </row>
    <row r="13" spans="1:18" s="59" customFormat="1" ht="9" customHeight="1" thickBot="1">
      <c r="A13" s="61">
        <v>4</v>
      </c>
      <c r="B13" s="70">
        <f>IF($D13="","",VLOOKUP($D13,'[4]m glavni turnir žrebna lista'!$A$7:$R$38,17))</f>
      </c>
      <c r="C13" s="70">
        <f>IF($D13="","",VLOOKUP($D13,'[4]m glavni turnir žrebna lista'!$A$7:$R$38,2))</f>
      </c>
      <c r="D13" s="50"/>
      <c r="E13" s="71" t="s">
        <v>157</v>
      </c>
      <c r="F13" s="71" t="s">
        <v>158</v>
      </c>
      <c r="G13" s="71"/>
      <c r="H13" s="71"/>
      <c r="I13" s="72"/>
      <c r="J13" s="335" t="s">
        <v>298</v>
      </c>
      <c r="M13" s="83"/>
      <c r="N13" s="80"/>
      <c r="O13" s="81"/>
      <c r="P13" s="56"/>
      <c r="Q13" s="57"/>
      <c r="R13" s="58"/>
    </row>
    <row r="14" spans="1:18" s="59" customFormat="1" ht="9" customHeight="1">
      <c r="A14" s="61"/>
      <c r="B14" s="62"/>
      <c r="C14" s="62"/>
      <c r="D14" s="75"/>
      <c r="E14" s="52"/>
      <c r="F14" s="52"/>
      <c r="G14" s="85"/>
      <c r="H14" s="86"/>
      <c r="I14" s="76"/>
      <c r="J14" s="52"/>
      <c r="K14" s="53"/>
      <c r="L14" s="65"/>
      <c r="M14" s="77"/>
      <c r="N14" s="387"/>
      <c r="O14" s="388"/>
      <c r="P14" s="56"/>
      <c r="Q14" s="57"/>
      <c r="R14" s="58"/>
    </row>
    <row r="15" spans="1:18" s="59" customFormat="1" ht="9" customHeight="1" thickBot="1">
      <c r="A15" s="61">
        <v>5</v>
      </c>
      <c r="B15" s="70">
        <f>IF($D15="","",VLOOKUP($D15,'[4]m glavni turnir žrebna lista'!$A$7:$R$38,17))</f>
      </c>
      <c r="C15" s="70">
        <f>IF($D15="","",VLOOKUP($D15,'[4]m glavni turnir žrebna lista'!$A$7:$R$38,2))</f>
      </c>
      <c r="D15" s="50"/>
      <c r="E15" s="49" t="s">
        <v>153</v>
      </c>
      <c r="F15" s="49" t="s">
        <v>154</v>
      </c>
      <c r="G15" s="49"/>
      <c r="H15" s="71"/>
      <c r="I15" s="51"/>
      <c r="J15" s="52"/>
      <c r="K15" s="53"/>
      <c r="L15" s="52"/>
      <c r="M15" s="83"/>
      <c r="N15" s="357"/>
      <c r="O15" s="358"/>
      <c r="P15" s="54"/>
      <c r="Q15" s="55"/>
      <c r="R15" s="58"/>
    </row>
    <row r="16" spans="1:18" s="59" customFormat="1" ht="9" customHeight="1">
      <c r="A16" s="61"/>
      <c r="B16" s="62"/>
      <c r="C16" s="62"/>
      <c r="D16" s="75"/>
      <c r="E16" s="63"/>
      <c r="F16" s="63"/>
      <c r="G16" s="64"/>
      <c r="H16" s="65"/>
      <c r="I16" s="66"/>
      <c r="J16" s="49" t="s">
        <v>153</v>
      </c>
      <c r="K16" s="68"/>
      <c r="L16" s="52"/>
      <c r="M16" s="83"/>
      <c r="N16" s="54"/>
      <c r="O16" s="101"/>
      <c r="P16" s="240"/>
      <c r="Q16" s="55"/>
      <c r="R16" s="58"/>
    </row>
    <row r="17" spans="1:18" s="59" customFormat="1" ht="9" customHeight="1">
      <c r="A17" s="61">
        <v>6</v>
      </c>
      <c r="B17" s="70">
        <f>IF($D17="","",VLOOKUP($D17,'[4]m glavni turnir žrebna lista'!$A$7:$R$38,17))</f>
      </c>
      <c r="C17" s="70">
        <f>IF($D17="","",VLOOKUP($D17,'[4]m glavni turnir žrebna lista'!$A$7:$R$38,2))</f>
      </c>
      <c r="D17" s="50"/>
      <c r="E17" s="71" t="s">
        <v>161</v>
      </c>
      <c r="F17" s="71" t="s">
        <v>162</v>
      </c>
      <c r="G17" s="71"/>
      <c r="H17" s="71"/>
      <c r="I17" s="72"/>
      <c r="J17" s="73" t="s">
        <v>302</v>
      </c>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352</v>
      </c>
      <c r="M18" s="89"/>
      <c r="N18" s="54"/>
      <c r="O18" s="101"/>
      <c r="P18" s="240"/>
      <c r="Q18" s="55"/>
      <c r="R18" s="58"/>
    </row>
    <row r="19" spans="1:18" s="59" customFormat="1" ht="9" customHeight="1">
      <c r="A19" s="61">
        <v>7</v>
      </c>
      <c r="B19" s="70">
        <f>IF($D19="","",VLOOKUP($D19,'[4]m glavni turnir žrebna lista'!$A$7:$R$38,17))</f>
      </c>
      <c r="C19" s="70">
        <f>IF($D19="","",VLOOKUP($D19,'[4]m glavni turnir žrebna lista'!$A$7:$R$38,2))</f>
      </c>
      <c r="D19" s="50"/>
      <c r="E19" s="71" t="s">
        <v>159</v>
      </c>
      <c r="F19" s="71" t="s">
        <v>160</v>
      </c>
      <c r="G19" s="49"/>
      <c r="H19" s="71"/>
      <c r="I19" s="51"/>
      <c r="J19" s="52"/>
      <c r="K19" s="82"/>
      <c r="L19" s="73" t="s">
        <v>353</v>
      </c>
      <c r="M19" s="81"/>
      <c r="N19" s="54"/>
      <c r="O19" s="101"/>
      <c r="P19" s="240"/>
      <c r="Q19" s="55"/>
      <c r="R19" s="58"/>
    </row>
    <row r="20" spans="1:18" s="59" customFormat="1" ht="9" customHeight="1">
      <c r="A20" s="61"/>
      <c r="B20" s="62"/>
      <c r="C20" s="62"/>
      <c r="D20" s="62"/>
      <c r="E20" s="63"/>
      <c r="F20" s="63"/>
      <c r="G20" s="64"/>
      <c r="H20" s="65"/>
      <c r="I20" s="66"/>
      <c r="J20" s="67" t="s">
        <v>294</v>
      </c>
      <c r="K20" s="90"/>
      <c r="L20" s="52"/>
      <c r="M20" s="81"/>
      <c r="N20" s="54"/>
      <c r="O20" s="101"/>
      <c r="P20" s="240"/>
      <c r="Q20" s="55"/>
      <c r="R20" s="58"/>
    </row>
    <row r="21" spans="1:18" s="59" customFormat="1" ht="9" customHeight="1">
      <c r="A21" s="48">
        <v>8</v>
      </c>
      <c r="B21" s="49">
        <f>IF($D21="","",VLOOKUP($D21,'[4]m glavni turnir žrebna lista'!$A$7:$R$38,17))</f>
      </c>
      <c r="C21" s="49">
        <f>IF($D21="","",VLOOKUP($D21,'[4]m glavni turnir žrebna lista'!$A$7:$R$38,2))</f>
      </c>
      <c r="D21" s="50"/>
      <c r="E21" s="49" t="s">
        <v>151</v>
      </c>
      <c r="F21" s="49" t="s">
        <v>152</v>
      </c>
      <c r="G21" s="49"/>
      <c r="H21" s="49"/>
      <c r="I21" s="72"/>
      <c r="J21" s="73" t="s">
        <v>297</v>
      </c>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59" customFormat="1" ht="18" customHeight="1">
      <c r="A23" s="61"/>
      <c r="B23" s="62"/>
      <c r="C23" s="62"/>
      <c r="D23" s="62"/>
      <c r="E23" s="63"/>
      <c r="F23" s="63"/>
      <c r="G23" s="64"/>
      <c r="H23" s="63"/>
      <c r="I23" s="76"/>
      <c r="J23" s="52"/>
      <c r="K23" s="53"/>
      <c r="L23" s="52"/>
      <c r="M23" s="81"/>
      <c r="N23" s="95"/>
      <c r="O23" s="96"/>
      <c r="R23" s="58"/>
    </row>
    <row r="24" spans="1:18" s="115" customFormat="1" ht="9" customHeight="1">
      <c r="A24" s="109"/>
      <c r="B24" s="109"/>
      <c r="C24" s="109"/>
      <c r="D24" s="109"/>
      <c r="E24" s="110"/>
      <c r="F24" s="110"/>
      <c r="G24" s="110"/>
      <c r="H24" s="110"/>
      <c r="I24" s="111"/>
      <c r="J24" s="112"/>
      <c r="K24" s="113"/>
      <c r="L24" s="112"/>
      <c r="M24" s="113"/>
      <c r="N24" s="112"/>
      <c r="O24" s="113"/>
      <c r="P24" s="112"/>
      <c r="Q24" s="113"/>
      <c r="R24" s="114"/>
    </row>
    <row r="25" spans="1:17" s="128" customFormat="1" ht="9" customHeight="1">
      <c r="A25" s="116" t="s">
        <v>30</v>
      </c>
      <c r="B25" s="117"/>
      <c r="C25" s="118"/>
      <c r="D25" s="119" t="s">
        <v>31</v>
      </c>
      <c r="E25" s="120" t="s">
        <v>32</v>
      </c>
      <c r="F25" s="119"/>
      <c r="G25" s="119" t="s">
        <v>33</v>
      </c>
      <c r="H25" s="121" t="s">
        <v>34</v>
      </c>
      <c r="I25" s="122" t="s">
        <v>31</v>
      </c>
      <c r="J25" s="120" t="s">
        <v>35</v>
      </c>
      <c r="K25" s="123"/>
      <c r="L25" s="124" t="s">
        <v>36</v>
      </c>
      <c r="M25" s="125"/>
      <c r="N25" s="126" t="s">
        <v>37</v>
      </c>
      <c r="O25" s="127"/>
      <c r="P25" s="353"/>
      <c r="Q25" s="354"/>
    </row>
    <row r="26" spans="1:17" s="128" customFormat="1" ht="9" customHeight="1">
      <c r="A26" s="129" t="s">
        <v>12</v>
      </c>
      <c r="B26" s="130"/>
      <c r="C26" s="131"/>
      <c r="D26" s="35">
        <v>1</v>
      </c>
      <c r="E26" s="132"/>
      <c r="F26" s="36"/>
      <c r="G26" s="133">
        <f>IF($D26="","",VLOOKUP($D26,'[4]m glavni turnir žrebna lista'!$A$7:$R$38,10))</f>
        <v>0</v>
      </c>
      <c r="H26" s="133">
        <f>IF($D26="","",VLOOKUP($D26,'[4]m glavni turnir žrebna lista'!$A$7:$R$38,14))</f>
        <v>0</v>
      </c>
      <c r="I26" s="134" t="s">
        <v>38</v>
      </c>
      <c r="J26" s="130"/>
      <c r="K26" s="39"/>
      <c r="L26" s="130"/>
      <c r="M26" s="135"/>
      <c r="N26" s="136" t="s">
        <v>39</v>
      </c>
      <c r="O26" s="137"/>
      <c r="P26" s="138"/>
      <c r="Q26" s="135"/>
    </row>
    <row r="27" spans="1:17" s="128" customFormat="1" ht="9" customHeight="1">
      <c r="A27" s="361"/>
      <c r="B27" s="362"/>
      <c r="C27" s="139"/>
      <c r="D27" s="35">
        <v>2</v>
      </c>
      <c r="E27" s="132"/>
      <c r="F27" s="35"/>
      <c r="G27" s="133">
        <f>IF($D27="","",VLOOKUP($D27,'[4]m glavni turnir žrebna lista'!$A$7:$R$38,10))</f>
        <v>0</v>
      </c>
      <c r="H27" s="133">
        <f>IF($D27="","",VLOOKUP($D27,'[4]m glavni turnir žrebna lista'!$A$7:$R$38,14))</f>
        <v>0</v>
      </c>
      <c r="I27" s="140" t="s">
        <v>2</v>
      </c>
      <c r="J27" s="141"/>
      <c r="K27" s="39"/>
      <c r="L27" s="130"/>
      <c r="M27" s="135"/>
      <c r="N27" s="142"/>
      <c r="O27" s="143"/>
      <c r="P27" s="144"/>
      <c r="Q27" s="145"/>
    </row>
    <row r="28" spans="1:17" s="128" customFormat="1" ht="9" customHeight="1">
      <c r="A28" s="146"/>
      <c r="B28" s="147"/>
      <c r="C28" s="148"/>
      <c r="D28" s="35">
        <v>3</v>
      </c>
      <c r="E28" s="132"/>
      <c r="F28" s="35"/>
      <c r="G28" s="133">
        <f>IF($D28="","",VLOOKUP($D28,'[4]m glavni turnir žrebna lista'!$A$7:$R$38,10))</f>
        <v>0</v>
      </c>
      <c r="H28" s="133">
        <f>IF($D28="","",VLOOKUP($D28,'[4]m glavni turnir žrebna lista'!$A$7:$R$38,14))</f>
        <v>0</v>
      </c>
      <c r="I28" s="140" t="s">
        <v>3</v>
      </c>
      <c r="J28" s="141"/>
      <c r="K28" s="39"/>
      <c r="L28" s="130"/>
      <c r="M28" s="135"/>
      <c r="N28" s="136" t="s">
        <v>40</v>
      </c>
      <c r="O28" s="137"/>
      <c r="P28" s="138"/>
      <c r="Q28" s="135"/>
    </row>
    <row r="29" spans="1:17" s="128" customFormat="1" ht="9" customHeight="1">
      <c r="A29" s="149"/>
      <c r="B29" s="34"/>
      <c r="C29" s="131"/>
      <c r="D29" s="35">
        <v>4</v>
      </c>
      <c r="E29" s="132"/>
      <c r="F29" s="35"/>
      <c r="G29" s="133">
        <f>IF($D29="","",VLOOKUP($D29,'[4]m glavni turnir žrebna lista'!$A$7:$R$38,10))</f>
        <v>0</v>
      </c>
      <c r="H29" s="133">
        <f>IF($D29="","",VLOOKUP($D29,'[4]m glavni turnir žrebna lista'!$A$7:$R$38,14))</f>
        <v>0</v>
      </c>
      <c r="I29" s="140" t="s">
        <v>4</v>
      </c>
      <c r="J29" s="141"/>
      <c r="K29" s="39"/>
      <c r="L29" s="130"/>
      <c r="M29" s="135"/>
      <c r="N29" s="130" t="s">
        <v>41</v>
      </c>
      <c r="O29" s="39"/>
      <c r="P29" s="130"/>
      <c r="Q29" s="135"/>
    </row>
    <row r="30" spans="1:17" s="128" customFormat="1" ht="9" customHeight="1">
      <c r="A30" s="150"/>
      <c r="B30" s="151"/>
      <c r="C30" s="152"/>
      <c r="D30" s="35">
        <v>5</v>
      </c>
      <c r="E30" s="132"/>
      <c r="F30" s="35"/>
      <c r="G30" s="133">
        <f>IF($D30="","",VLOOKUP($D30,'[4]m glavni turnir žrebna lista'!$A$7:$R$38,10))</f>
        <v>0</v>
      </c>
      <c r="H30" s="133">
        <f>IF($D30="","",VLOOKUP($D30,'[4]m glavni turnir žrebna lista'!$A$7:$R$38,14))</f>
        <v>0</v>
      </c>
      <c r="I30" s="140" t="s">
        <v>5</v>
      </c>
      <c r="J30" s="141"/>
      <c r="K30" s="39"/>
      <c r="L30" s="130"/>
      <c r="M30" s="135"/>
      <c r="N30" s="144"/>
      <c r="O30" s="143"/>
      <c r="P30" s="144"/>
      <c r="Q30" s="145"/>
    </row>
    <row r="31" spans="1:17" s="128" customFormat="1" ht="9" customHeight="1">
      <c r="A31" s="129"/>
      <c r="B31" s="130"/>
      <c r="C31" s="131"/>
      <c r="D31" s="35">
        <v>6</v>
      </c>
      <c r="E31" s="132"/>
      <c r="F31" s="35"/>
      <c r="G31" s="133">
        <f>IF($D31="","",VLOOKUP($D31,'[4]m glavni turnir žrebna lista'!$A$7:$R$38,10))</f>
        <v>0</v>
      </c>
      <c r="H31" s="133">
        <f>IF($D31="","",VLOOKUP($D31,'[4]m glavni turnir žrebna lista'!$A$7:$R$38,14))</f>
        <v>0</v>
      </c>
      <c r="I31" s="140" t="s">
        <v>6</v>
      </c>
      <c r="J31" s="141"/>
      <c r="K31" s="39"/>
      <c r="L31" s="130"/>
      <c r="M31" s="135"/>
      <c r="N31" s="136" t="s">
        <v>40</v>
      </c>
      <c r="O31" s="137"/>
      <c r="P31" s="138"/>
      <c r="Q31" s="135"/>
    </row>
    <row r="32" spans="1:17" s="128" customFormat="1" ht="9" customHeight="1">
      <c r="A32" s="129"/>
      <c r="B32" s="130"/>
      <c r="C32" s="153"/>
      <c r="D32" s="35">
        <v>7</v>
      </c>
      <c r="E32" s="132"/>
      <c r="F32" s="35"/>
      <c r="G32" s="133">
        <f>IF($D32="","",VLOOKUP($D32,'[4]m glavni turnir žrebna lista'!$A$7:$R$38,10))</f>
        <v>0</v>
      </c>
      <c r="H32" s="133">
        <f>IF($D32="","",VLOOKUP($D32,'[4]m glavni turnir žrebna lista'!$A$7:$R$38,14))</f>
        <v>0</v>
      </c>
      <c r="I32" s="140" t="s">
        <v>7</v>
      </c>
      <c r="J32" s="141"/>
      <c r="K32" s="39"/>
      <c r="L32" s="130"/>
      <c r="M32" s="135"/>
      <c r="N32" s="130" t="s">
        <v>42</v>
      </c>
      <c r="O32" s="39"/>
      <c r="P32" s="363" t="str">
        <f>'[4]vnos podatkov'!$B$10</f>
        <v>LUKA ZALAZNIK</v>
      </c>
      <c r="Q32" s="364"/>
    </row>
    <row r="33" spans="1:17" s="128" customFormat="1" ht="9" customHeight="1">
      <c r="A33" s="154"/>
      <c r="B33" s="144"/>
      <c r="C33" s="155"/>
      <c r="D33" s="156">
        <v>8</v>
      </c>
      <c r="E33" s="157"/>
      <c r="F33" s="156"/>
      <c r="G33" s="158">
        <f>IF($D33="","",VLOOKUP($D33,'[4]m glavni turnir žrebna lista'!$A$7:$R$38,10))</f>
        <v>0</v>
      </c>
      <c r="H33" s="158">
        <f>IF($D33="","",VLOOKUP($D33,'[4]m glavni turnir žrebna lista'!$A$7:$R$38,14))</f>
        <v>0</v>
      </c>
      <c r="I33" s="159" t="s">
        <v>8</v>
      </c>
      <c r="J33" s="144"/>
      <c r="K33" s="143"/>
      <c r="L33" s="144"/>
      <c r="M33" s="145"/>
      <c r="N33" s="144" t="s">
        <v>43</v>
      </c>
      <c r="O33" s="143"/>
      <c r="P33" s="350" t="str">
        <f>'[4]vnos podatkov'!$E$10</f>
        <v>ANJA REGENT</v>
      </c>
      <c r="Q33" s="351"/>
    </row>
  </sheetData>
  <sheetProtection/>
  <mergeCells count="7">
    <mergeCell ref="A27:B27"/>
    <mergeCell ref="P32:Q32"/>
    <mergeCell ref="P33:Q33"/>
    <mergeCell ref="F3:G3"/>
    <mergeCell ref="N14:O14"/>
    <mergeCell ref="N15:O15"/>
    <mergeCell ref="P25:Q25"/>
  </mergeCells>
  <conditionalFormatting sqref="G7">
    <cfRule type="expression" priority="1" dxfId="208" stopIfTrue="1">
      <formula>AND($D7&lt;9,$C7&gt;0)</formula>
    </cfRule>
  </conditionalFormatting>
  <conditionalFormatting sqref="L10 L18 J8 J12 J16 J20">
    <cfRule type="expression" priority="2" dxfId="208" stopIfTrue="1">
      <formula>I8="as"</formula>
    </cfRule>
    <cfRule type="expression" priority="3" dxfId="208" stopIfTrue="1">
      <formula>I8="bs"</formula>
    </cfRule>
  </conditionalFormatting>
  <conditionalFormatting sqref="B9 B11 B13 B15 B17 B19">
    <cfRule type="cellIs" priority="4" dxfId="209" operator="equal" stopIfTrue="1">
      <formula>"QA"</formula>
    </cfRule>
    <cfRule type="cellIs" priority="5" dxfId="209" operator="equal" stopIfTrue="1">
      <formula>"DA"</formula>
    </cfRule>
  </conditionalFormatting>
  <conditionalFormatting sqref="I8 I12 I16 I20 K18 K10 M14 O22">
    <cfRule type="expression" priority="6" dxfId="210" stopIfTrue="1">
      <formula>$N$1="CU"</formula>
    </cfRule>
  </conditionalFormatting>
  <conditionalFormatting sqref="H8 H12 H16 H20 J18 J10 L14 N22">
    <cfRule type="expression" priority="9" dxfId="211" stopIfTrue="1">
      <formula>AND($N$1="CU",H8="Sodnik")</formula>
    </cfRule>
    <cfRule type="expression" priority="10" dxfId="212" stopIfTrue="1">
      <formula>AND($N$1="CU",H8&lt;&gt;"Sodnik",I8&lt;&gt;"")</formula>
    </cfRule>
    <cfRule type="expression" priority="11" dxfId="213" stopIfTrue="1">
      <formula>AND($N$1="CU",H8&lt;&gt;"Sodnik")</formula>
    </cfRule>
  </conditionalFormatting>
  <conditionalFormatting sqref="B21 B7:C7">
    <cfRule type="expression" priority="12" dxfId="214" stopIfTrue="1">
      <formula>"IF(D7&lt;9)"</formula>
    </cfRule>
  </conditionalFormatting>
  <conditionalFormatting sqref="D9 D11 D13 D15 D17 D19">
    <cfRule type="expression" priority="15" dxfId="215" stopIfTrue="1">
      <formula>$D9&gt;0</formula>
    </cfRule>
  </conditionalFormatting>
  <conditionalFormatting sqref="D7 D21">
    <cfRule type="expression" priority="16" dxfId="216" stopIfTrue="1">
      <formula>$D7&lt;&gt;""</formula>
    </cfRule>
  </conditionalFormatting>
  <conditionalFormatting sqref="N14">
    <cfRule type="expression" priority="26" dxfId="208" stopIfTrue="1">
      <formula>'m glavni do 70 let '!#REF!="as"</formula>
    </cfRule>
    <cfRule type="expression" priority="27" dxfId="208" stopIfTrue="1">
      <formula>'m glavni do 70 let '!#REF!="bs"</formula>
    </cfRule>
  </conditionalFormatting>
  <conditionalFormatting sqref="G9 G11">
    <cfRule type="expression" priority="31" dxfId="208" stopIfTrue="1">
      <formula>AND($D11&lt;9,$C11&gt;0)</formula>
    </cfRule>
  </conditionalFormatting>
  <conditionalFormatting sqref="G13">
    <cfRule type="expression" priority="32" dxfId="208" stopIfTrue="1">
      <formula>AND($D21&lt;9,$C21&gt;0)</formula>
    </cfRule>
  </conditionalFormatting>
  <conditionalFormatting sqref="G21">
    <cfRule type="expression" priority="34" dxfId="208" stopIfTrue="1">
      <formula>AND($D15&lt;9,$C15&gt;0)</formula>
    </cfRule>
  </conditionalFormatting>
  <conditionalFormatting sqref="G15 G17">
    <cfRule type="expression" priority="36" dxfId="208" stopIfTrue="1">
      <formula>AND('m glavni do 70 let '!#REF!&lt;9,'m glavni do 70 let '!#REF!&gt;0)</formula>
    </cfRule>
  </conditionalFormatting>
  <conditionalFormatting sqref="G19">
    <cfRule type="expression" priority="38" dxfId="208" stopIfTrue="1">
      <formula>AND('m glavni do 70 let '!#REF!&lt;9,'m glavni do 70 let '!#REF!&gt;0)</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6"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showGridLines="0" showZeros="0" zoomScalePageLayoutView="0" workbookViewId="0" topLeftCell="A1">
      <selection activeCell="R17" sqref="R17"/>
    </sheetView>
  </sheetViews>
  <sheetFormatPr defaultColWidth="9.140625" defaultRowHeight="15"/>
  <cols>
    <col min="1" max="1" width="3.140625" style="18" customWidth="1"/>
    <col min="2" max="2" width="3.57421875" style="18" customWidth="1"/>
    <col min="3" max="3" width="5.00390625" style="18" customWidth="1"/>
    <col min="4" max="4" width="4.28125" style="18" customWidth="1"/>
    <col min="5" max="5" width="12.7109375" style="18" customWidth="1"/>
    <col min="6" max="6" width="2.7109375" style="18" customWidth="1"/>
    <col min="7" max="7" width="7.7109375" style="18" customWidth="1"/>
    <col min="8" max="8" width="5.8515625" style="18" customWidth="1"/>
    <col min="9" max="9" width="5.140625" style="160" customWidth="1"/>
    <col min="10" max="10" width="10.7109375" style="18" customWidth="1"/>
    <col min="11" max="11" width="2.421875" style="160" customWidth="1"/>
    <col min="12" max="12" width="10.7109375" style="18" customWidth="1"/>
    <col min="13" max="13" width="1.7109375" style="161" customWidth="1"/>
    <col min="14" max="14" width="10.7109375" style="18" customWidth="1"/>
    <col min="15" max="15" width="1.7109375" style="160" customWidth="1"/>
    <col min="16" max="16" width="10.7109375" style="18" customWidth="1"/>
    <col min="17" max="17" width="5.7109375" style="161" customWidth="1"/>
    <col min="18" max="18" width="7.8515625" style="18" customWidth="1"/>
    <col min="19" max="19" width="0.71875" style="18" hidden="1" customWidth="1"/>
    <col min="20" max="16384" width="9.140625" style="18" customWidth="1"/>
  </cols>
  <sheetData>
    <row r="1" spans="1:17" s="8" customFormat="1" ht="21.75" customHeight="1">
      <c r="A1" s="1" t="str">
        <f>'[4]vnos podatkov'!$A$6</f>
        <v>RVO DRŽAVNO PRVENSTVO</v>
      </c>
      <c r="B1" s="2"/>
      <c r="C1" s="3"/>
      <c r="D1" s="3"/>
      <c r="E1" s="3"/>
      <c r="F1" s="3"/>
      <c r="G1" s="3"/>
      <c r="H1" s="1"/>
      <c r="I1" s="4"/>
      <c r="J1" s="5" t="s">
        <v>10</v>
      </c>
      <c r="K1" s="6"/>
      <c r="L1" s="7"/>
      <c r="M1" s="4"/>
      <c r="N1" s="4" t="s">
        <v>0</v>
      </c>
      <c r="O1" s="4"/>
      <c r="P1" s="3"/>
      <c r="Q1" s="4"/>
    </row>
    <row r="2" spans="1:19" ht="12.75">
      <c r="A2" s="9">
        <f>'[4]vnos podatkov'!$A$8</f>
        <v>0</v>
      </c>
      <c r="B2" s="10">
        <f>'[4]vnos podatkov'!$B$8</f>
        <v>0</v>
      </c>
      <c r="C2" s="11">
        <f>'[4]vnos podatkov'!$C$8</f>
        <v>0</v>
      </c>
      <c r="D2" s="10"/>
      <c r="E2" s="10" t="s">
        <v>173</v>
      </c>
      <c r="F2" s="12"/>
      <c r="G2" s="13"/>
      <c r="H2" s="13"/>
      <c r="I2" s="14"/>
      <c r="J2" s="15"/>
      <c r="K2" s="6"/>
      <c r="L2" s="16"/>
      <c r="M2" s="14"/>
      <c r="N2" s="13"/>
      <c r="O2" s="14"/>
      <c r="P2" s="13"/>
      <c r="Q2" s="14"/>
      <c r="R2" s="17"/>
      <c r="S2" s="17"/>
    </row>
    <row r="3" spans="1:17" s="24" customFormat="1" ht="11.25" customHeight="1">
      <c r="A3" s="19" t="s">
        <v>1</v>
      </c>
      <c r="B3" s="19"/>
      <c r="C3" s="19"/>
      <c r="D3" s="20" t="s">
        <v>12</v>
      </c>
      <c r="E3" s="19"/>
      <c r="F3" s="352" t="s">
        <v>13</v>
      </c>
      <c r="G3" s="352"/>
      <c r="H3" s="19"/>
      <c r="I3" s="21"/>
      <c r="J3" s="22" t="s">
        <v>14</v>
      </c>
      <c r="K3" s="21"/>
      <c r="L3" s="19" t="s">
        <v>15</v>
      </c>
      <c r="M3" s="21"/>
      <c r="N3" s="22" t="s">
        <v>16</v>
      </c>
      <c r="O3" s="21"/>
      <c r="P3" s="19"/>
      <c r="Q3" s="23" t="s">
        <v>17</v>
      </c>
    </row>
    <row r="4" spans="1:17" s="33" customFormat="1" ht="11.25" customHeight="1" thickBot="1">
      <c r="A4" s="25">
        <f>'[4]vnos podatkov'!$D$8</f>
        <v>0</v>
      </c>
      <c r="B4" s="25"/>
      <c r="C4" s="25"/>
      <c r="D4" s="25">
        <f>'[4]vnos podatkov'!$A$10</f>
        <v>0</v>
      </c>
      <c r="E4" s="26"/>
      <c r="F4" s="27">
        <f>'[4]vnos podatkov'!$C$10</f>
        <v>0</v>
      </c>
      <c r="G4" s="27"/>
      <c r="H4" s="27"/>
      <c r="I4" s="28"/>
      <c r="J4" s="29">
        <f>'[4]vnos podatkov'!$D$10</f>
        <v>0</v>
      </c>
      <c r="K4" s="28"/>
      <c r="L4" s="30" t="str">
        <f>'[4]vnos podatkov'!$B$10</f>
        <v>LUKA ZALAZNIK</v>
      </c>
      <c r="M4" s="28"/>
      <c r="N4" s="31">
        <f>COUNTIF(C7:C22,"&gt;0")</f>
        <v>0</v>
      </c>
      <c r="O4" s="28"/>
      <c r="P4" s="26"/>
      <c r="Q4" s="32" t="str">
        <f>'[4]vnos podatkov'!$E$10</f>
        <v>ANJA REGENT</v>
      </c>
    </row>
    <row r="5" spans="1:17" s="24" customFormat="1" ht="9.75">
      <c r="A5" s="34"/>
      <c r="B5" s="35" t="s">
        <v>18</v>
      </c>
      <c r="C5" s="35" t="s">
        <v>19</v>
      </c>
      <c r="D5" s="35" t="s">
        <v>20</v>
      </c>
      <c r="E5" s="36" t="s">
        <v>21</v>
      </c>
      <c r="F5" s="36" t="s">
        <v>22</v>
      </c>
      <c r="G5" s="36"/>
      <c r="H5" s="36" t="s">
        <v>13</v>
      </c>
      <c r="I5" s="37"/>
      <c r="J5" s="35" t="s">
        <v>23</v>
      </c>
      <c r="K5" s="38"/>
      <c r="L5" s="35" t="s">
        <v>24</v>
      </c>
      <c r="M5" s="38"/>
      <c r="N5" s="35" t="s">
        <v>25</v>
      </c>
      <c r="O5" s="38"/>
      <c r="P5" s="35" t="s">
        <v>26</v>
      </c>
      <c r="Q5" s="39"/>
    </row>
    <row r="6" spans="1:17" s="24" customFormat="1" ht="3.75" customHeight="1">
      <c r="A6" s="40"/>
      <c r="B6" s="41"/>
      <c r="C6" s="42"/>
      <c r="D6" s="41"/>
      <c r="E6" s="43"/>
      <c r="F6" s="44"/>
      <c r="G6" s="45"/>
      <c r="H6" s="43"/>
      <c r="I6" s="46"/>
      <c r="J6" s="41"/>
      <c r="K6" s="46"/>
      <c r="L6" s="41"/>
      <c r="M6" s="46"/>
      <c r="N6" s="41"/>
      <c r="O6" s="46"/>
      <c r="P6" s="41"/>
      <c r="Q6" s="47"/>
    </row>
    <row r="7" spans="1:18" s="59" customFormat="1" ht="10.5" customHeight="1">
      <c r="A7" s="48">
        <v>1</v>
      </c>
      <c r="B7" s="49">
        <f>IF($D7="","",VLOOKUP($D7,'[4]m glavni turnir žrebna lista'!$A$7:$R$38,17))</f>
      </c>
      <c r="C7" s="49">
        <f>IF($D7="","",VLOOKUP($D7,'[4]m glavni turnir žrebna lista'!$A$7:$R$38,2))</f>
      </c>
      <c r="D7" s="50"/>
      <c r="E7" s="49" t="s">
        <v>164</v>
      </c>
      <c r="F7" s="49" t="s">
        <v>317</v>
      </c>
      <c r="G7" s="49"/>
      <c r="H7" s="49"/>
      <c r="I7" s="51"/>
      <c r="J7" s="52"/>
      <c r="K7" s="53"/>
      <c r="L7" s="52"/>
      <c r="M7" s="53"/>
      <c r="N7" s="54"/>
      <c r="O7" s="55"/>
      <c r="P7" s="56"/>
      <c r="Q7" s="57"/>
      <c r="R7" s="58"/>
    </row>
    <row r="8" spans="1:18" s="59" customFormat="1" ht="9" customHeight="1">
      <c r="A8" s="61"/>
      <c r="B8" s="62"/>
      <c r="C8" s="62"/>
      <c r="D8" s="62"/>
      <c r="E8" s="63"/>
      <c r="F8" s="63"/>
      <c r="G8" s="64"/>
      <c r="H8" s="65"/>
      <c r="I8" s="66"/>
      <c r="J8" s="67" t="s">
        <v>164</v>
      </c>
      <c r="K8" s="68"/>
      <c r="L8" s="52"/>
      <c r="M8" s="53"/>
      <c r="N8" s="54"/>
      <c r="O8" s="55"/>
      <c r="P8" s="56"/>
      <c r="Q8" s="57"/>
      <c r="R8" s="58"/>
    </row>
    <row r="9" spans="1:18" s="59" customFormat="1" ht="9" customHeight="1">
      <c r="A9" s="61">
        <v>2</v>
      </c>
      <c r="B9" s="70">
        <f>IF($D9="","",VLOOKUP($D9,'[4]m glavni turnir žrebna lista'!$A$7:$R$38,17))</f>
      </c>
      <c r="C9" s="70">
        <f>IF($D9="","",VLOOKUP($D9,'[4]m glavni turnir žrebna lista'!$A$7:$R$38,2))</f>
      </c>
      <c r="D9" s="50"/>
      <c r="E9" s="71" t="s">
        <v>81</v>
      </c>
      <c r="F9" s="71"/>
      <c r="G9" s="71"/>
      <c r="H9" s="71"/>
      <c r="I9" s="72"/>
      <c r="J9" s="73"/>
      <c r="K9" s="74"/>
      <c r="L9" s="52"/>
      <c r="M9" s="53"/>
      <c r="N9" s="54"/>
      <c r="O9" s="55"/>
      <c r="P9" s="56"/>
      <c r="Q9" s="57"/>
      <c r="R9" s="58"/>
    </row>
    <row r="10" spans="1:18" s="59" customFormat="1" ht="9" customHeight="1">
      <c r="A10" s="61"/>
      <c r="B10" s="62"/>
      <c r="C10" s="62"/>
      <c r="D10" s="75"/>
      <c r="E10" s="63"/>
      <c r="F10" s="63"/>
      <c r="G10" s="64"/>
      <c r="H10" s="63"/>
      <c r="I10" s="76"/>
      <c r="J10" s="65"/>
      <c r="K10" s="77"/>
      <c r="L10" s="78" t="s">
        <v>164</v>
      </c>
      <c r="M10" s="79"/>
      <c r="N10" s="80"/>
      <c r="O10" s="81"/>
      <c r="P10" s="56"/>
      <c r="Q10" s="57"/>
      <c r="R10" s="58"/>
    </row>
    <row r="11" spans="1:18" s="59" customFormat="1" ht="9" customHeight="1">
      <c r="A11" s="61">
        <v>3</v>
      </c>
      <c r="B11" s="70">
        <f>IF($D11="","",VLOOKUP($D11,'[4]m glavni turnir žrebna lista'!$A$7:$R$38,17))</f>
      </c>
      <c r="C11" s="70">
        <f>IF($D11="","",VLOOKUP($D11,'[4]m glavni turnir žrebna lista'!$A$7:$R$38,2))</f>
      </c>
      <c r="D11" s="50"/>
      <c r="E11" s="71"/>
      <c r="F11" s="71"/>
      <c r="G11" s="71"/>
      <c r="H11" s="71"/>
      <c r="I11" s="51"/>
      <c r="J11" s="52"/>
      <c r="K11" s="82"/>
      <c r="L11" s="73" t="s">
        <v>314</v>
      </c>
      <c r="M11" s="83"/>
      <c r="N11" s="80"/>
      <c r="O11" s="81"/>
      <c r="P11" s="56"/>
      <c r="Q11" s="57"/>
      <c r="R11" s="58"/>
    </row>
    <row r="12" spans="1:18" s="59" customFormat="1" ht="9" customHeight="1">
      <c r="A12" s="61"/>
      <c r="B12" s="62"/>
      <c r="C12" s="62"/>
      <c r="D12" s="75"/>
      <c r="E12" s="63"/>
      <c r="F12" s="63"/>
      <c r="G12" s="64"/>
      <c r="H12" s="65"/>
      <c r="I12" s="66"/>
      <c r="J12" s="78" t="s">
        <v>166</v>
      </c>
      <c r="K12" s="84"/>
      <c r="L12" s="52"/>
      <c r="M12" s="83"/>
      <c r="N12" s="80"/>
      <c r="O12" s="81"/>
      <c r="P12" s="56"/>
      <c r="Q12" s="57"/>
      <c r="R12" s="58"/>
    </row>
    <row r="13" spans="1:18" s="59" customFormat="1" ht="9" customHeight="1" thickBot="1">
      <c r="A13" s="61">
        <v>4</v>
      </c>
      <c r="B13" s="70">
        <f>IF($D13="","",VLOOKUP($D13,'[4]m glavni turnir žrebna lista'!$A$7:$R$38,17))</f>
      </c>
      <c r="C13" s="70">
        <f>IF($D13="","",VLOOKUP($D13,'[4]m glavni turnir žrebna lista'!$A$7:$R$38,2))</f>
      </c>
      <c r="D13" s="50"/>
      <c r="E13" s="71" t="s">
        <v>166</v>
      </c>
      <c r="F13" s="71" t="s">
        <v>167</v>
      </c>
      <c r="G13" s="71"/>
      <c r="H13" s="71"/>
      <c r="I13" s="72"/>
      <c r="J13" s="73"/>
      <c r="K13" s="53"/>
      <c r="L13" s="52"/>
      <c r="M13" s="83"/>
      <c r="N13" s="80"/>
      <c r="O13" s="81"/>
      <c r="P13" s="56"/>
      <c r="Q13" s="57"/>
      <c r="R13" s="58"/>
    </row>
    <row r="14" spans="1:18" s="59" customFormat="1" ht="9" customHeight="1">
      <c r="A14" s="61"/>
      <c r="B14" s="62"/>
      <c r="C14" s="62"/>
      <c r="D14" s="75"/>
      <c r="E14" s="52"/>
      <c r="F14" s="52"/>
      <c r="G14" s="85"/>
      <c r="H14" s="86"/>
      <c r="I14" s="76"/>
      <c r="J14" s="52"/>
      <c r="K14" s="53"/>
      <c r="L14" s="65"/>
      <c r="M14" s="77"/>
      <c r="N14" s="387"/>
      <c r="O14" s="388"/>
      <c r="P14" s="56"/>
      <c r="Q14" s="57"/>
      <c r="R14" s="58"/>
    </row>
    <row r="15" spans="1:18" s="59" customFormat="1" ht="13.5" customHeight="1" thickBot="1">
      <c r="A15" s="61">
        <v>5</v>
      </c>
      <c r="B15" s="70">
        <f>IF($D15="","",VLOOKUP($D15,'[4]m glavni turnir žrebna lista'!$A$7:$R$38,17))</f>
      </c>
      <c r="C15" s="70">
        <f>IF($D15="","",VLOOKUP($D15,'[4]m glavni turnir žrebna lista'!$A$7:$R$38,2))</f>
      </c>
      <c r="D15" s="50"/>
      <c r="E15" s="71" t="s">
        <v>168</v>
      </c>
      <c r="F15" s="71" t="s">
        <v>169</v>
      </c>
      <c r="G15" s="71"/>
      <c r="H15" s="71"/>
      <c r="I15" s="51"/>
      <c r="J15" s="52"/>
      <c r="K15" s="53"/>
      <c r="L15" s="52"/>
      <c r="M15" s="83"/>
      <c r="N15" s="357"/>
      <c r="O15" s="358"/>
      <c r="P15" s="54"/>
      <c r="Q15" s="55"/>
      <c r="R15" s="58"/>
    </row>
    <row r="16" spans="1:18" s="59" customFormat="1" ht="9" customHeight="1">
      <c r="A16" s="61"/>
      <c r="B16" s="62"/>
      <c r="C16" s="62"/>
      <c r="D16" s="75"/>
      <c r="E16" s="63"/>
      <c r="F16" s="63"/>
      <c r="G16" s="64"/>
      <c r="H16" s="65"/>
      <c r="I16" s="66"/>
      <c r="J16" s="49" t="s">
        <v>168</v>
      </c>
      <c r="K16" s="68"/>
      <c r="L16" s="52"/>
      <c r="M16" s="83"/>
      <c r="N16" s="54"/>
      <c r="O16" s="101"/>
      <c r="P16" s="240"/>
      <c r="Q16" s="55"/>
      <c r="R16" s="58"/>
    </row>
    <row r="17" spans="1:18" s="59" customFormat="1" ht="9" customHeight="1">
      <c r="A17" s="61">
        <v>6</v>
      </c>
      <c r="B17" s="70">
        <f>IF($D17="","",VLOOKUP($D17,'[4]m glavni turnir žrebna lista'!$A$7:$R$38,17))</f>
      </c>
      <c r="C17" s="70">
        <f>IF($D17="","",VLOOKUP($D17,'[4]m glavni turnir žrebna lista'!$A$7:$R$38,2))</f>
      </c>
      <c r="D17" s="50"/>
      <c r="E17" s="71" t="s">
        <v>170</v>
      </c>
      <c r="F17" s="71" t="s">
        <v>171</v>
      </c>
      <c r="G17" s="71"/>
      <c r="H17" s="71"/>
      <c r="I17" s="72"/>
      <c r="J17" s="73" t="s">
        <v>293</v>
      </c>
      <c r="K17" s="74"/>
      <c r="L17" s="52"/>
      <c r="M17" s="83"/>
      <c r="N17" s="54"/>
      <c r="O17" s="101"/>
      <c r="P17" s="240"/>
      <c r="Q17" s="55"/>
      <c r="R17" s="58"/>
    </row>
    <row r="18" spans="1:18" s="59" customFormat="1" ht="9" customHeight="1">
      <c r="A18" s="61"/>
      <c r="B18" s="62"/>
      <c r="C18" s="62"/>
      <c r="D18" s="75"/>
      <c r="E18" s="63"/>
      <c r="F18" s="63"/>
      <c r="G18" s="64"/>
      <c r="H18" s="52"/>
      <c r="I18" s="76"/>
      <c r="J18" s="65"/>
      <c r="K18" s="77"/>
      <c r="L18" s="78" t="s">
        <v>168</v>
      </c>
      <c r="M18" s="89"/>
      <c r="N18" s="54"/>
      <c r="O18" s="101"/>
      <c r="P18" s="240"/>
      <c r="Q18" s="55"/>
      <c r="R18" s="58"/>
    </row>
    <row r="19" spans="1:18" s="59" customFormat="1" ht="9" customHeight="1">
      <c r="A19" s="61">
        <v>7</v>
      </c>
      <c r="B19" s="70">
        <f>IF($D19="","",VLOOKUP($D19,'[4]m glavni turnir žrebna lista'!$A$7:$R$38,17))</f>
      </c>
      <c r="C19" s="70">
        <f>IF($D19="","",VLOOKUP($D19,'[4]m glavni turnir žrebna lista'!$A$7:$R$38,2))</f>
      </c>
      <c r="D19" s="50"/>
      <c r="E19" s="71" t="s">
        <v>81</v>
      </c>
      <c r="F19" s="71"/>
      <c r="G19" s="71"/>
      <c r="H19" s="71"/>
      <c r="I19" s="51"/>
      <c r="J19" s="52"/>
      <c r="K19" s="82"/>
      <c r="L19" s="73" t="s">
        <v>392</v>
      </c>
      <c r="M19" s="81"/>
      <c r="N19" s="54"/>
      <c r="O19" s="101"/>
      <c r="P19" s="240"/>
      <c r="Q19" s="55"/>
      <c r="R19" s="58"/>
    </row>
    <row r="20" spans="1:18" s="59" customFormat="1" ht="9" customHeight="1">
      <c r="A20" s="61"/>
      <c r="B20" s="62"/>
      <c r="C20" s="62"/>
      <c r="D20" s="62"/>
      <c r="E20" s="63"/>
      <c r="F20" s="63"/>
      <c r="G20" s="64"/>
      <c r="H20" s="65"/>
      <c r="I20" s="66"/>
      <c r="J20" s="67" t="s">
        <v>165</v>
      </c>
      <c r="K20" s="90"/>
      <c r="L20" s="52"/>
      <c r="M20" s="81"/>
      <c r="N20" s="54"/>
      <c r="O20" s="101"/>
      <c r="P20" s="240"/>
      <c r="Q20" s="55"/>
      <c r="R20" s="58"/>
    </row>
    <row r="21" spans="1:18" s="59" customFormat="1" ht="9" customHeight="1">
      <c r="A21" s="48">
        <v>8</v>
      </c>
      <c r="B21" s="49">
        <f>IF($D21="","",VLOOKUP($D21,'[4]m glavni turnir žrebna lista'!$A$7:$R$38,17))</f>
      </c>
      <c r="C21" s="49">
        <f>IF($D21="","",VLOOKUP($D21,'[4]m glavni turnir žrebna lista'!$A$7:$R$38,2))</f>
      </c>
      <c r="D21" s="50"/>
      <c r="E21" s="49" t="s">
        <v>165</v>
      </c>
      <c r="F21" s="71" t="s">
        <v>150</v>
      </c>
      <c r="G21" s="49"/>
      <c r="H21" s="49"/>
      <c r="I21" s="72"/>
      <c r="J21" s="73"/>
      <c r="K21" s="53"/>
      <c r="L21" s="52"/>
      <c r="M21" s="81"/>
      <c r="N21" s="54"/>
      <c r="O21" s="101"/>
      <c r="P21" s="240"/>
      <c r="Q21" s="55"/>
      <c r="R21" s="58"/>
    </row>
    <row r="22" spans="1:18" s="59" customFormat="1" ht="9" customHeight="1">
      <c r="A22" s="61"/>
      <c r="B22" s="62"/>
      <c r="C22" s="62"/>
      <c r="D22" s="62"/>
      <c r="E22" s="86"/>
      <c r="F22" s="86"/>
      <c r="G22" s="91"/>
      <c r="H22" s="86"/>
      <c r="I22" s="76"/>
      <c r="J22" s="52"/>
      <c r="K22" s="53"/>
      <c r="L22" s="52"/>
      <c r="M22" s="81"/>
      <c r="N22" s="65"/>
      <c r="O22" s="239"/>
      <c r="P22" s="98"/>
      <c r="R22" s="58"/>
    </row>
    <row r="23" spans="1:18" s="115" customFormat="1" ht="9" customHeight="1">
      <c r="A23" s="109"/>
      <c r="B23" s="109"/>
      <c r="C23" s="109"/>
      <c r="D23" s="109"/>
      <c r="E23" s="110"/>
      <c r="F23" s="110"/>
      <c r="G23" s="110"/>
      <c r="H23" s="110"/>
      <c r="I23" s="111"/>
      <c r="J23" s="112"/>
      <c r="K23" s="113"/>
      <c r="L23" s="112"/>
      <c r="M23" s="113"/>
      <c r="N23" s="112"/>
      <c r="O23" s="113"/>
      <c r="P23" s="112"/>
      <c r="Q23" s="113"/>
      <c r="R23" s="114"/>
    </row>
    <row r="24" spans="1:17" s="128" customFormat="1" ht="9" customHeight="1">
      <c r="A24" s="116" t="s">
        <v>30</v>
      </c>
      <c r="B24" s="117"/>
      <c r="C24" s="118"/>
      <c r="D24" s="119" t="s">
        <v>31</v>
      </c>
      <c r="E24" s="120" t="s">
        <v>32</v>
      </c>
      <c r="F24" s="119"/>
      <c r="G24" s="119" t="s">
        <v>33</v>
      </c>
      <c r="H24" s="121" t="s">
        <v>34</v>
      </c>
      <c r="I24" s="122" t="s">
        <v>31</v>
      </c>
      <c r="J24" s="120" t="s">
        <v>35</v>
      </c>
      <c r="K24" s="123"/>
      <c r="L24" s="124" t="s">
        <v>36</v>
      </c>
      <c r="M24" s="125"/>
      <c r="N24" s="126" t="s">
        <v>37</v>
      </c>
      <c r="O24" s="127"/>
      <c r="P24" s="353"/>
      <c r="Q24" s="354"/>
    </row>
    <row r="25" spans="1:17" s="128" customFormat="1" ht="9" customHeight="1">
      <c r="A25" s="129" t="s">
        <v>12</v>
      </c>
      <c r="B25" s="130"/>
      <c r="C25" s="131"/>
      <c r="D25" s="35">
        <v>1</v>
      </c>
      <c r="E25" s="132"/>
      <c r="F25" s="36"/>
      <c r="G25" s="133">
        <f>IF($D25="","",VLOOKUP($D25,'[4]m glavni turnir žrebna lista'!$A$7:$R$38,10))</f>
        <v>0</v>
      </c>
      <c r="H25" s="133">
        <f>IF($D25="","",VLOOKUP($D25,'[4]m glavni turnir žrebna lista'!$A$7:$R$38,14))</f>
        <v>0</v>
      </c>
      <c r="I25" s="134" t="s">
        <v>38</v>
      </c>
      <c r="J25" s="130"/>
      <c r="K25" s="39"/>
      <c r="L25" s="130"/>
      <c r="M25" s="135"/>
      <c r="N25" s="136" t="s">
        <v>39</v>
      </c>
      <c r="O25" s="137"/>
      <c r="P25" s="138"/>
      <c r="Q25" s="135"/>
    </row>
    <row r="26" spans="1:17" s="128" customFormat="1" ht="9" customHeight="1">
      <c r="A26" s="361"/>
      <c r="B26" s="362"/>
      <c r="C26" s="139"/>
      <c r="D26" s="35">
        <v>2</v>
      </c>
      <c r="E26" s="132"/>
      <c r="F26" s="35"/>
      <c r="G26" s="133">
        <f>IF($D26="","",VLOOKUP($D26,'[4]m glavni turnir žrebna lista'!$A$7:$R$38,10))</f>
        <v>0</v>
      </c>
      <c r="H26" s="133">
        <f>IF($D26="","",VLOOKUP($D26,'[4]m glavni turnir žrebna lista'!$A$7:$R$38,14))</f>
        <v>0</v>
      </c>
      <c r="I26" s="140" t="s">
        <v>2</v>
      </c>
      <c r="J26" s="141"/>
      <c r="K26" s="39"/>
      <c r="L26" s="130"/>
      <c r="M26" s="135"/>
      <c r="N26" s="142"/>
      <c r="O26" s="143"/>
      <c r="P26" s="144"/>
      <c r="Q26" s="145"/>
    </row>
    <row r="27" spans="1:17" s="128" customFormat="1" ht="9" customHeight="1">
      <c r="A27" s="146"/>
      <c r="B27" s="147"/>
      <c r="C27" s="148"/>
      <c r="D27" s="35">
        <v>3</v>
      </c>
      <c r="E27" s="132"/>
      <c r="F27" s="35"/>
      <c r="G27" s="133">
        <f>IF($D27="","",VLOOKUP($D27,'[4]m glavni turnir žrebna lista'!$A$7:$R$38,10))</f>
        <v>0</v>
      </c>
      <c r="H27" s="133">
        <f>IF($D27="","",VLOOKUP($D27,'[4]m glavni turnir žrebna lista'!$A$7:$R$38,14))</f>
        <v>0</v>
      </c>
      <c r="I27" s="140" t="s">
        <v>3</v>
      </c>
      <c r="J27" s="141"/>
      <c r="K27" s="39"/>
      <c r="L27" s="130"/>
      <c r="M27" s="135"/>
      <c r="N27" s="136" t="s">
        <v>40</v>
      </c>
      <c r="O27" s="137"/>
      <c r="P27" s="138"/>
      <c r="Q27" s="135"/>
    </row>
    <row r="28" spans="1:17" s="128" customFormat="1" ht="9" customHeight="1">
      <c r="A28" s="149"/>
      <c r="B28" s="34"/>
      <c r="C28" s="131"/>
      <c r="D28" s="35">
        <v>4</v>
      </c>
      <c r="E28" s="132"/>
      <c r="F28" s="35"/>
      <c r="G28" s="133">
        <f>IF($D28="","",VLOOKUP($D28,'[4]m glavni turnir žrebna lista'!$A$7:$R$38,10))</f>
        <v>0</v>
      </c>
      <c r="H28" s="133">
        <f>IF($D28="","",VLOOKUP($D28,'[4]m glavni turnir žrebna lista'!$A$7:$R$38,14))</f>
        <v>0</v>
      </c>
      <c r="I28" s="140" t="s">
        <v>4</v>
      </c>
      <c r="J28" s="141"/>
      <c r="K28" s="39"/>
      <c r="L28" s="130"/>
      <c r="M28" s="135"/>
      <c r="N28" s="130" t="s">
        <v>41</v>
      </c>
      <c r="O28" s="39"/>
      <c r="P28" s="130"/>
      <c r="Q28" s="135"/>
    </row>
    <row r="29" spans="1:17" s="128" customFormat="1" ht="9" customHeight="1">
      <c r="A29" s="150"/>
      <c r="B29" s="151"/>
      <c r="C29" s="152"/>
      <c r="D29" s="35">
        <v>5</v>
      </c>
      <c r="E29" s="132"/>
      <c r="F29" s="35"/>
      <c r="G29" s="133">
        <f>IF($D29="","",VLOOKUP($D29,'[4]m glavni turnir žrebna lista'!$A$7:$R$38,10))</f>
        <v>0</v>
      </c>
      <c r="H29" s="133">
        <f>IF($D29="","",VLOOKUP($D29,'[4]m glavni turnir žrebna lista'!$A$7:$R$38,14))</f>
        <v>0</v>
      </c>
      <c r="I29" s="140" t="s">
        <v>5</v>
      </c>
      <c r="J29" s="141"/>
      <c r="K29" s="39"/>
      <c r="L29" s="130"/>
      <c r="M29" s="135"/>
      <c r="N29" s="144"/>
      <c r="O29" s="143"/>
      <c r="P29" s="144"/>
      <c r="Q29" s="145"/>
    </row>
    <row r="30" spans="1:17" s="128" customFormat="1" ht="9" customHeight="1">
      <c r="A30" s="129"/>
      <c r="B30" s="130"/>
      <c r="C30" s="131"/>
      <c r="D30" s="35">
        <v>6</v>
      </c>
      <c r="E30" s="132"/>
      <c r="F30" s="35"/>
      <c r="G30" s="133">
        <f>IF($D30="","",VLOOKUP($D30,'[4]m glavni turnir žrebna lista'!$A$7:$R$38,10))</f>
        <v>0</v>
      </c>
      <c r="H30" s="133">
        <f>IF($D30="","",VLOOKUP($D30,'[4]m glavni turnir žrebna lista'!$A$7:$R$38,14))</f>
        <v>0</v>
      </c>
      <c r="I30" s="140" t="s">
        <v>6</v>
      </c>
      <c r="J30" s="141"/>
      <c r="K30" s="39"/>
      <c r="L30" s="130"/>
      <c r="M30" s="135"/>
      <c r="N30" s="136" t="s">
        <v>40</v>
      </c>
      <c r="O30" s="137"/>
      <c r="P30" s="138"/>
      <c r="Q30" s="135"/>
    </row>
    <row r="31" spans="1:17" s="128" customFormat="1" ht="9" customHeight="1">
      <c r="A31" s="129"/>
      <c r="B31" s="130"/>
      <c r="C31" s="153"/>
      <c r="D31" s="35">
        <v>7</v>
      </c>
      <c r="E31" s="132"/>
      <c r="F31" s="35"/>
      <c r="G31" s="133">
        <f>IF($D31="","",VLOOKUP($D31,'[4]m glavni turnir žrebna lista'!$A$7:$R$38,10))</f>
        <v>0</v>
      </c>
      <c r="H31" s="133">
        <f>IF($D31="","",VLOOKUP($D31,'[4]m glavni turnir žrebna lista'!$A$7:$R$38,14))</f>
        <v>0</v>
      </c>
      <c r="I31" s="140" t="s">
        <v>7</v>
      </c>
      <c r="J31" s="141"/>
      <c r="K31" s="39"/>
      <c r="L31" s="130"/>
      <c r="M31" s="135"/>
      <c r="N31" s="130" t="s">
        <v>42</v>
      </c>
      <c r="O31" s="39"/>
      <c r="P31" s="363" t="str">
        <f>'[4]vnos podatkov'!$B$10</f>
        <v>LUKA ZALAZNIK</v>
      </c>
      <c r="Q31" s="364"/>
    </row>
    <row r="32" spans="1:17" s="128" customFormat="1" ht="9" customHeight="1">
      <c r="A32" s="154"/>
      <c r="B32" s="144"/>
      <c r="C32" s="155"/>
      <c r="D32" s="156">
        <v>8</v>
      </c>
      <c r="E32" s="157"/>
      <c r="F32" s="156"/>
      <c r="G32" s="158">
        <f>IF($D32="","",VLOOKUP($D32,'[4]m glavni turnir žrebna lista'!$A$7:$R$38,10))</f>
        <v>0</v>
      </c>
      <c r="H32" s="158">
        <f>IF($D32="","",VLOOKUP($D32,'[4]m glavni turnir žrebna lista'!$A$7:$R$38,14))</f>
        <v>0</v>
      </c>
      <c r="I32" s="159" t="s">
        <v>8</v>
      </c>
      <c r="J32" s="144"/>
      <c r="K32" s="143"/>
      <c r="L32" s="144"/>
      <c r="M32" s="145"/>
      <c r="N32" s="144" t="s">
        <v>43</v>
      </c>
      <c r="O32" s="143"/>
      <c r="P32" s="350" t="str">
        <f>'[4]vnos podatkov'!$E$10</f>
        <v>ANJA REGENT</v>
      </c>
      <c r="Q32" s="351"/>
    </row>
  </sheetData>
  <sheetProtection/>
  <mergeCells count="7">
    <mergeCell ref="P32:Q32"/>
    <mergeCell ref="F3:G3"/>
    <mergeCell ref="N14:O14"/>
    <mergeCell ref="N15:O15"/>
    <mergeCell ref="P24:Q24"/>
    <mergeCell ref="A26:B26"/>
    <mergeCell ref="P31:Q31"/>
  </mergeCells>
  <conditionalFormatting sqref="G7 G9 G11 G13 G15 G17 G19 G21">
    <cfRule type="expression" priority="1" dxfId="208" stopIfTrue="1">
      <formula>AND($D7&lt;9,$C7&gt;0)</formula>
    </cfRule>
  </conditionalFormatting>
  <conditionalFormatting sqref="L10 L18 J8 J12 J16 J20">
    <cfRule type="expression" priority="2" dxfId="208" stopIfTrue="1">
      <formula>I8="as"</formula>
    </cfRule>
    <cfRule type="expression" priority="3" dxfId="208" stopIfTrue="1">
      <formula>I8="bs"</formula>
    </cfRule>
  </conditionalFormatting>
  <conditionalFormatting sqref="B9 B11 B13 B15 B17 B19">
    <cfRule type="cellIs" priority="4" dxfId="209" operator="equal" stopIfTrue="1">
      <formula>"QA"</formula>
    </cfRule>
    <cfRule type="cellIs" priority="5" dxfId="209" operator="equal" stopIfTrue="1">
      <formula>"DA"</formula>
    </cfRule>
  </conditionalFormatting>
  <conditionalFormatting sqref="I8 I12 I16 I20 K18 K10 M14 O22">
    <cfRule type="expression" priority="6" dxfId="210" stopIfTrue="1">
      <formula>$N$1="CU"</formula>
    </cfRule>
  </conditionalFormatting>
  <conditionalFormatting sqref="H8 H12 H16 H20 J18 J10 L14 N22">
    <cfRule type="expression" priority="7" dxfId="211" stopIfTrue="1">
      <formula>AND($N$1="CU",H8="Sodnik")</formula>
    </cfRule>
    <cfRule type="expression" priority="8" dxfId="212" stopIfTrue="1">
      <formula>AND($N$1="CU",H8&lt;&gt;"Sodnik",I8&lt;&gt;"")</formula>
    </cfRule>
    <cfRule type="expression" priority="9" dxfId="213" stopIfTrue="1">
      <formula>AND($N$1="CU",H8&lt;&gt;"Sodnik")</formula>
    </cfRule>
  </conditionalFormatting>
  <conditionalFormatting sqref="E7 B21 B7:C7">
    <cfRule type="expression" priority="10" dxfId="214" stopIfTrue="1">
      <formula>"IF(D7&lt;9)"</formula>
    </cfRule>
  </conditionalFormatting>
  <conditionalFormatting sqref="D9 D11 D13 D15 D17 D19">
    <cfRule type="expression" priority="11" dxfId="215" stopIfTrue="1">
      <formula>$D9&gt;0</formula>
    </cfRule>
  </conditionalFormatting>
  <conditionalFormatting sqref="D7 D21">
    <cfRule type="expression" priority="12" dxfId="216" stopIfTrue="1">
      <formula>$D7&lt;&gt;""</formula>
    </cfRule>
  </conditionalFormatting>
  <conditionalFormatting sqref="N14">
    <cfRule type="expression" priority="13" dxfId="208" stopIfTrue="1">
      <formula>'m glavni NAD 70 let  '!#REF!="as"</formula>
    </cfRule>
    <cfRule type="expression" priority="14" dxfId="208" stopIfTrue="1">
      <formula>'m glavni NAD 70 let  '!#REF!="bs"</formula>
    </cfRule>
  </conditionalFormatting>
  <dataValidations count="1">
    <dataValidation type="list" allowBlank="1" showInputMessage="1" sqref="H16 H20 H8 H12 J18 J10 L14 N22">
      <formula1>#REF!</formula1>
    </dataValidation>
  </dataValidations>
  <printOptions horizontalCentered="1"/>
  <pageMargins left="0.35" right="0.35" top="0.39" bottom="0.39" header="0" footer="0"/>
  <pageSetup fitToHeight="1" fitToWidth="1" horizontalDpi="300" verticalDpi="300" orientation="portrait" paperSize="9" scale="94" r:id="rId4"/>
  <drawing r:id="rId3"/>
  <legacyDrawing r:id="rId2"/>
</worksheet>
</file>

<file path=xl/worksheets/sheet9.xml><?xml version="1.0" encoding="utf-8"?>
<worksheet xmlns="http://schemas.openxmlformats.org/spreadsheetml/2006/main" xmlns:r="http://schemas.openxmlformats.org/officeDocument/2006/relationships">
  <dimension ref="A1:IV205"/>
  <sheetViews>
    <sheetView showGridLines="0" showZeros="0" zoomScale="50" zoomScaleNormal="50" zoomScalePageLayoutView="0" workbookViewId="0" topLeftCell="A4">
      <selection activeCell="C6" sqref="C6"/>
    </sheetView>
  </sheetViews>
  <sheetFormatPr defaultColWidth="15.28125" defaultRowHeight="15"/>
  <cols>
    <col min="1" max="1" width="10.421875" style="230" customWidth="1"/>
    <col min="2" max="2" width="5.57421875" style="230" customWidth="1"/>
    <col min="3" max="3" width="18.8515625" style="230" customWidth="1"/>
    <col min="4" max="4" width="46.421875" style="230" customWidth="1"/>
    <col min="5" max="5" width="31.7109375" style="230" customWidth="1"/>
    <col min="6" max="6" width="19.28125" style="230" customWidth="1"/>
    <col min="7" max="11" width="18.57421875" style="230" customWidth="1"/>
    <col min="12" max="12" width="18.8515625" style="230" customWidth="1"/>
    <col min="13" max="13" width="4.140625" style="231" customWidth="1"/>
    <col min="14" max="15" width="14.57421875" style="166" customWidth="1"/>
    <col min="16" max="16" width="11.140625" style="220" hidden="1" customWidth="1"/>
    <col min="17" max="17" width="24.8515625" style="220" hidden="1" customWidth="1"/>
    <col min="18" max="18" width="18.8515625" style="220" hidden="1" customWidth="1"/>
    <col min="19" max="25" width="14.57421875" style="220" hidden="1" customWidth="1"/>
    <col min="26" max="26" width="24.421875" style="220" hidden="1" customWidth="1"/>
    <col min="27" max="27" width="20.421875" style="220" hidden="1" customWidth="1"/>
    <col min="28" max="33" width="15.28125" style="220" hidden="1" customWidth="1"/>
    <col min="34" max="205" width="15.28125" style="166" customWidth="1"/>
    <col min="206" max="206" width="3.140625" style="166" customWidth="1"/>
    <col min="207" max="16384" width="15.28125" style="166" customWidth="1"/>
  </cols>
  <sheetData>
    <row r="1" spans="1:256" ht="45.75" customHeight="1">
      <c r="A1" s="162"/>
      <c r="B1" s="162"/>
      <c r="C1" s="162"/>
      <c r="D1" s="162"/>
      <c r="E1" s="162"/>
      <c r="F1" s="162"/>
      <c r="G1" s="162"/>
      <c r="H1" s="374" t="s">
        <v>44</v>
      </c>
      <c r="I1" s="374"/>
      <c r="J1" s="374"/>
      <c r="K1" s="374"/>
      <c r="L1" s="374"/>
      <c r="M1" s="163"/>
      <c r="N1" s="164"/>
      <c r="O1" s="164"/>
      <c r="P1" s="165"/>
      <c r="Q1" s="165"/>
      <c r="R1" s="165"/>
      <c r="S1" s="165"/>
      <c r="T1" s="165"/>
      <c r="U1" s="165"/>
      <c r="V1" s="165"/>
      <c r="W1" s="165"/>
      <c r="X1" s="165"/>
      <c r="Y1" s="165"/>
      <c r="Z1" s="165"/>
      <c r="AA1" s="165"/>
      <c r="AB1" s="165"/>
      <c r="AC1" s="165"/>
      <c r="AD1" s="165"/>
      <c r="AE1" s="165"/>
      <c r="AF1" s="165"/>
      <c r="AG1" s="165"/>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c r="IR1" s="164"/>
      <c r="IS1" s="164"/>
      <c r="IT1" s="164"/>
      <c r="IU1" s="164"/>
      <c r="IV1" s="164"/>
    </row>
    <row r="2" spans="1:256" ht="49.5" customHeight="1">
      <c r="A2" s="162"/>
      <c r="B2" s="162"/>
      <c r="C2" s="162"/>
      <c r="D2" s="162"/>
      <c r="E2" s="162"/>
      <c r="F2" s="162"/>
      <c r="G2" s="162"/>
      <c r="H2" s="375"/>
      <c r="I2" s="167" t="s">
        <v>45</v>
      </c>
      <c r="J2" s="167"/>
      <c r="K2" s="168"/>
      <c r="L2" s="169"/>
      <c r="M2" s="163"/>
      <c r="N2" s="164"/>
      <c r="O2" s="164"/>
      <c r="P2" s="170">
        <f>'[5]vnos podatkov'!$A$6</f>
        <v>0</v>
      </c>
      <c r="Q2" s="171"/>
      <c r="R2" s="171"/>
      <c r="S2" s="165"/>
      <c r="T2" s="165"/>
      <c r="U2" s="165"/>
      <c r="V2" s="165"/>
      <c r="W2" s="165"/>
      <c r="X2" s="165"/>
      <c r="Y2" s="165"/>
      <c r="Z2" s="165"/>
      <c r="AA2" s="165"/>
      <c r="AB2" s="165"/>
      <c r="AC2" s="165"/>
      <c r="AD2" s="165"/>
      <c r="AE2" s="165"/>
      <c r="AF2" s="165"/>
      <c r="AG2" s="165"/>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row>
    <row r="3" spans="1:256" ht="49.5" customHeight="1">
      <c r="A3" s="162"/>
      <c r="B3" s="162"/>
      <c r="C3" s="162"/>
      <c r="D3" s="162"/>
      <c r="E3" s="162"/>
      <c r="F3" s="162"/>
      <c r="G3" s="162"/>
      <c r="H3" s="375"/>
      <c r="I3" s="172" t="s">
        <v>46</v>
      </c>
      <c r="J3" s="172"/>
      <c r="K3" s="173">
        <f>'[5]vnos podatkov'!$A$8</f>
        <v>0</v>
      </c>
      <c r="L3" s="168">
        <f>'[5]vnos podatkov'!$B$8</f>
        <v>0</v>
      </c>
      <c r="M3" s="163"/>
      <c r="N3" s="164"/>
      <c r="O3" s="164"/>
      <c r="P3" s="174">
        <f>'[5]vnos podatkov'!$A$8</f>
        <v>0</v>
      </c>
      <c r="Q3" s="174">
        <f>'[5]vnos podatkov'!$B$8</f>
        <v>0</v>
      </c>
      <c r="R3" s="174">
        <f>'[5]vnos podatkov'!$A$10</f>
        <v>0</v>
      </c>
      <c r="S3" s="165"/>
      <c r="T3" s="165"/>
      <c r="U3" s="165"/>
      <c r="V3" s="165"/>
      <c r="W3" s="165"/>
      <c r="X3" s="165"/>
      <c r="Y3" s="165"/>
      <c r="Z3" s="165"/>
      <c r="AA3" s="165"/>
      <c r="AB3" s="165"/>
      <c r="AC3" s="165"/>
      <c r="AD3" s="165"/>
      <c r="AE3" s="165"/>
      <c r="AF3" s="165"/>
      <c r="AG3" s="165"/>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c r="IR3" s="164"/>
      <c r="IS3" s="164"/>
      <c r="IT3" s="164"/>
      <c r="IU3" s="164"/>
      <c r="IV3" s="164"/>
    </row>
    <row r="4" spans="1:256" ht="49.5" customHeight="1">
      <c r="A4" s="162"/>
      <c r="B4" s="162"/>
      <c r="C4" s="365" t="s">
        <v>47</v>
      </c>
      <c r="D4" s="365"/>
      <c r="E4" s="366" t="s">
        <v>67</v>
      </c>
      <c r="F4" s="366">
        <f>'[5]vnos podatkov'!$C$10</f>
        <v>0</v>
      </c>
      <c r="G4" s="367">
        <f>'[5]vnos podatkov'!$C$10</f>
        <v>0</v>
      </c>
      <c r="H4" s="367">
        <f>'[5]vnos podatkov'!$C$10</f>
        <v>0</v>
      </c>
      <c r="I4" s="175" t="s">
        <v>48</v>
      </c>
      <c r="J4" s="176"/>
      <c r="K4" s="177">
        <f>'[5]vnos podatkov'!$A$10</f>
        <v>0</v>
      </c>
      <c r="L4" s="178"/>
      <c r="M4" s="163"/>
      <c r="N4" s="164"/>
      <c r="O4" s="164"/>
      <c r="P4" s="165"/>
      <c r="Q4" s="165"/>
      <c r="R4" s="165"/>
      <c r="S4" s="165"/>
      <c r="T4" s="165"/>
      <c r="U4" s="165"/>
      <c r="V4" s="165"/>
      <c r="W4" s="165"/>
      <c r="X4" s="165"/>
      <c r="Y4" s="165"/>
      <c r="Z4" s="165"/>
      <c r="AA4" s="165"/>
      <c r="AB4" s="165"/>
      <c r="AC4" s="165"/>
      <c r="AD4" s="165"/>
      <c r="AE4" s="165"/>
      <c r="AF4" s="165"/>
      <c r="AG4" s="165"/>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256" ht="49.5" customHeight="1">
      <c r="A5" s="162"/>
      <c r="B5" s="162"/>
      <c r="C5" s="365" t="s">
        <v>49</v>
      </c>
      <c r="D5" s="365"/>
      <c r="E5" s="366" t="s">
        <v>9</v>
      </c>
      <c r="F5" s="366"/>
      <c r="G5" s="367"/>
      <c r="H5" s="367"/>
      <c r="I5" s="368" t="s">
        <v>50</v>
      </c>
      <c r="J5" s="368"/>
      <c r="K5" s="177"/>
      <c r="L5" s="169"/>
      <c r="M5" s="163"/>
      <c r="N5" s="164"/>
      <c r="O5" s="164"/>
      <c r="P5" s="165"/>
      <c r="Q5" s="165"/>
      <c r="R5" s="165"/>
      <c r="S5" s="165"/>
      <c r="T5" s="165"/>
      <c r="U5" s="165"/>
      <c r="V5" s="165"/>
      <c r="W5" s="165"/>
      <c r="X5" s="165"/>
      <c r="Y5" s="165"/>
      <c r="Z5" s="165"/>
      <c r="AA5" s="165"/>
      <c r="AB5" s="165"/>
      <c r="AC5" s="165"/>
      <c r="AD5" s="165"/>
      <c r="AE5" s="165"/>
      <c r="AF5" s="165"/>
      <c r="AG5" s="165"/>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c r="IR5" s="164"/>
      <c r="IS5" s="164"/>
      <c r="IT5" s="164"/>
      <c r="IU5" s="164"/>
      <c r="IV5" s="164"/>
    </row>
    <row r="6" spans="1:256" s="184" customFormat="1" ht="90" customHeight="1">
      <c r="A6" s="162"/>
      <c r="B6" s="162"/>
      <c r="C6" s="179" t="s">
        <v>411</v>
      </c>
      <c r="D6" s="179"/>
      <c r="E6" s="180"/>
      <c r="F6" s="181"/>
      <c r="G6" s="369"/>
      <c r="H6" s="369"/>
      <c r="I6" s="369"/>
      <c r="J6" s="369"/>
      <c r="K6" s="370" t="s">
        <v>51</v>
      </c>
      <c r="L6" s="370" t="s">
        <v>52</v>
      </c>
      <c r="M6" s="163"/>
      <c r="N6" s="182"/>
      <c r="O6" s="182"/>
      <c r="P6" s="371" t="s">
        <v>53</v>
      </c>
      <c r="Q6" s="372"/>
      <c r="R6" s="372"/>
      <c r="S6" s="372"/>
      <c r="T6" s="373"/>
      <c r="U6" s="183"/>
      <c r="V6" s="174"/>
      <c r="W6" s="174"/>
      <c r="X6" s="174"/>
      <c r="Y6" s="174"/>
      <c r="Z6" s="174"/>
      <c r="AA6" s="174"/>
      <c r="AB6" s="174"/>
      <c r="AC6" s="174"/>
      <c r="AD6" s="174"/>
      <c r="AE6" s="174"/>
      <c r="AF6" s="174"/>
      <c r="AG6" s="174"/>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s="192" customFormat="1" ht="40.5" customHeight="1">
      <c r="A7" s="162"/>
      <c r="B7" s="162"/>
      <c r="C7" s="185" t="s">
        <v>19</v>
      </c>
      <c r="D7" s="186" t="s">
        <v>21</v>
      </c>
      <c r="E7" s="186" t="s">
        <v>22</v>
      </c>
      <c r="F7" s="186" t="s">
        <v>13</v>
      </c>
      <c r="G7" s="369"/>
      <c r="H7" s="369"/>
      <c r="I7" s="369"/>
      <c r="J7" s="369"/>
      <c r="K7" s="370"/>
      <c r="L7" s="370"/>
      <c r="M7" s="163"/>
      <c r="N7" s="187" t="s">
        <v>54</v>
      </c>
      <c r="O7" s="188"/>
      <c r="P7" s="189" t="s">
        <v>19</v>
      </c>
      <c r="Q7" s="189" t="s">
        <v>21</v>
      </c>
      <c r="R7" s="189" t="s">
        <v>22</v>
      </c>
      <c r="S7" s="189" t="s">
        <v>13</v>
      </c>
      <c r="T7" s="190"/>
      <c r="U7" s="190"/>
      <c r="V7" s="190"/>
      <c r="W7" s="190"/>
      <c r="X7" s="189"/>
      <c r="Y7" s="189" t="s">
        <v>19</v>
      </c>
      <c r="Z7" s="189" t="s">
        <v>21</v>
      </c>
      <c r="AA7" s="189" t="s">
        <v>22</v>
      </c>
      <c r="AB7" s="189" t="s">
        <v>13</v>
      </c>
      <c r="AC7" s="189"/>
      <c r="AD7" s="189"/>
      <c r="AE7" s="189"/>
      <c r="AF7" s="189"/>
      <c r="AG7" s="191" t="s">
        <v>27</v>
      </c>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row>
    <row r="8" spans="1:256" ht="72" customHeight="1">
      <c r="A8" s="193">
        <v>1</v>
      </c>
      <c r="B8" s="194">
        <v>1</v>
      </c>
      <c r="C8" s="195">
        <f>UPPER(IF($A8="","",VLOOKUP($A8,'[5]m round robin žrebna lista'!$A$7:$R$128,2)))</f>
      </c>
      <c r="D8" s="196" t="s">
        <v>111</v>
      </c>
      <c r="E8" s="196" t="s">
        <v>174</v>
      </c>
      <c r="F8" s="244"/>
      <c r="G8" s="198"/>
      <c r="H8" s="391" t="s">
        <v>381</v>
      </c>
      <c r="I8" s="392" t="s">
        <v>295</v>
      </c>
      <c r="J8" s="392"/>
      <c r="K8" s="200"/>
      <c r="L8" s="200"/>
      <c r="M8" s="201">
        <f>IF($A8="","",VLOOKUP($A8,'[5]m round robin žrebna lista'!$A$7:$R$128,14))</f>
        <v>0</v>
      </c>
      <c r="N8" s="200">
        <f>IF(L8="","",IF(L8=1,8,IF(L8=2,6,IF(L8=3,4,2))))</f>
      </c>
      <c r="O8" s="165"/>
      <c r="P8" s="202">
        <f>UPPER(IF($A8="","",VLOOKUP($A8,'[5]m round robin žrebna lista'!$A$7:$R$128,2)))</f>
      </c>
      <c r="Q8" s="202">
        <f>UPPER(IF($A8="","",VLOOKUP($A8,'[5]m round robin žrebna lista'!$A$7:$R$128,3)))</f>
      </c>
      <c r="R8" s="202">
        <f>PROPER(IF($A8="","",VLOOKUP($A8,'[5]m round robin žrebna lista'!$A$7:$R$128,4)))</f>
      </c>
      <c r="S8" s="202">
        <f>UPPER(IF($A8="","",VLOOKUP($A8,'[5]m round robin žrebna lista'!$A$7:$R$128,5)))</f>
      </c>
      <c r="T8" s="203"/>
      <c r="U8" s="204"/>
      <c r="V8" s="204"/>
      <c r="W8" s="204"/>
      <c r="X8" s="171"/>
      <c r="Y8" s="202">
        <f>UPPER(IF($A8="","",VLOOKUP($A8,'[5]m round robin žrebna lista'!$A$7:$R$128,2)))</f>
      </c>
      <c r="Z8" s="202">
        <f>UPPER(IF($A8="","",VLOOKUP($A8,'[5]m round robin žrebna lista'!$A$7:$R$128,3)))</f>
      </c>
      <c r="AA8" s="202">
        <f>PROPER(IF($A8="","",VLOOKUP($A8,'[5]m round robin žrebna lista'!$A$7:$R$128,4)))</f>
      </c>
      <c r="AB8" s="202">
        <f>UPPER(IF($A8="","",VLOOKUP($A8,'[5]m round robin žrebna lista'!$A$7:$R$128,5)))</f>
      </c>
      <c r="AC8" s="203"/>
      <c r="AD8" s="205">
        <f>IF(U8="","",IF(U8="1bb","1bb",IF(U8="2bb","2bb",IF(U8=1,$M9,0))))</f>
      </c>
      <c r="AE8" s="205">
        <f>IF(V8="","",IF(V8="1bb","1bb",IF(V8="3bb","3bb",IF(V8=1,$M10,0))))</f>
      </c>
      <c r="AF8" s="205">
        <f>IF(W8="","",IF(W8="1bb","1bb",IF(W8="4bb","4bb",IF(W8=1,$M11,0))))</f>
      </c>
      <c r="AG8" s="206">
        <f>SUM(AD8:AF8)</f>
        <v>0</v>
      </c>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row>
    <row r="9" spans="1:256" ht="72" customHeight="1">
      <c r="A9" s="193">
        <v>2</v>
      </c>
      <c r="B9" s="194">
        <v>2</v>
      </c>
      <c r="C9" s="195">
        <f>UPPER(IF($A9="","",VLOOKUP($A9,'[5]m round robin žrebna lista'!$A$7:$R$128,2)))</f>
      </c>
      <c r="D9" s="196" t="s">
        <v>175</v>
      </c>
      <c r="E9" s="196" t="s">
        <v>176</v>
      </c>
      <c r="F9" s="244"/>
      <c r="G9" s="390" t="s">
        <v>382</v>
      </c>
      <c r="H9" s="198"/>
      <c r="I9" s="393"/>
      <c r="J9" s="392" t="s">
        <v>329</v>
      </c>
      <c r="K9" s="236"/>
      <c r="L9" s="200"/>
      <c r="M9" s="201">
        <f>IF($A9="","",VLOOKUP($A9,'[5]m round robin žrebna lista'!$A$7:$R$128,14))</f>
        <v>0</v>
      </c>
      <c r="N9" s="200"/>
      <c r="O9" s="165"/>
      <c r="P9" s="202">
        <f>UPPER(IF($A9="","",VLOOKUP($A9,'[5]m round robin žrebna lista'!$A$7:$R$128,2)))</f>
      </c>
      <c r="Q9" s="202">
        <f>UPPER(IF($A9="","",VLOOKUP($A9,'[5]m round robin žrebna lista'!$A$7:$R$128,3)))</f>
      </c>
      <c r="R9" s="202">
        <f>PROPER(IF($A9="","",VLOOKUP($A9,'[5]m round robin žrebna lista'!$A$7:$R$128,4)))</f>
      </c>
      <c r="S9" s="202">
        <f>UPPER(IF($A9="","",VLOOKUP($A9,'[5]m round robin žrebna lista'!$A$7:$R$128,5)))</f>
      </c>
      <c r="T9" s="204"/>
      <c r="U9" s="203"/>
      <c r="V9" s="204"/>
      <c r="W9" s="204"/>
      <c r="X9" s="171"/>
      <c r="Y9" s="202">
        <f>UPPER(IF($A9="","",VLOOKUP($A9,'[5]m round robin žrebna lista'!$A$7:$R$128,2)))</f>
      </c>
      <c r="Z9" s="202">
        <f>UPPER(IF($A9="","",VLOOKUP($A9,'[5]m round robin žrebna lista'!$A$7:$R$128,3)))</f>
      </c>
      <c r="AA9" s="202">
        <f>PROPER(IF($A9="","",VLOOKUP($A9,'[5]m round robin žrebna lista'!$A$7:$R$128,4)))</f>
      </c>
      <c r="AB9" s="202">
        <f>UPPER(IF($A9="","",VLOOKUP($A9,'[5]m round robin žrebna lista'!$A$7:$R$128,5)))</f>
      </c>
      <c r="AC9" s="205">
        <f>IF(T9="","",IF(T9="1bb","1bb",IF(T9="2bb","2bb",IF(T9=1,0,M8))))</f>
      </c>
      <c r="AD9" s="203"/>
      <c r="AE9" s="205">
        <f>IF(V9="","",IF(V9="2bb","2bb",IF(V9="3bb","3bb",IF(V9=2,M10,0))))</f>
      </c>
      <c r="AF9" s="205">
        <f>IF(W9="","",IF(W9="2bb","2bb",IF(W9="4bb","4bb",IF(W9=2,M11,0))))</f>
      </c>
      <c r="AG9" s="206">
        <f>SUM(AC9:AF9)</f>
        <v>0</v>
      </c>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row>
    <row r="10" spans="1:256" ht="72" customHeight="1">
      <c r="A10" s="193">
        <v>3</v>
      </c>
      <c r="B10" s="207">
        <v>3</v>
      </c>
      <c r="C10" s="195">
        <f>UPPER(IF($A10="","",VLOOKUP($A10,'[5]m round robin žrebna lista'!$A$7:$R$128,2)))</f>
      </c>
      <c r="D10" s="196" t="s">
        <v>177</v>
      </c>
      <c r="E10" s="196" t="s">
        <v>178</v>
      </c>
      <c r="F10" s="244"/>
      <c r="G10" s="392" t="s">
        <v>296</v>
      </c>
      <c r="H10" s="392"/>
      <c r="I10" s="198"/>
      <c r="J10" s="392" t="s">
        <v>293</v>
      </c>
      <c r="K10" s="200"/>
      <c r="L10" s="200"/>
      <c r="M10" s="201">
        <f>IF($A10="","",VLOOKUP($A10,'[5]m round robin žrebna lista'!$A$7:$R$128,14))</f>
        <v>0</v>
      </c>
      <c r="N10" s="200">
        <f>IF(L10="","",IF(L10=1,8,IF(L10=2,6,IF(L10=3,4,2))))</f>
      </c>
      <c r="O10" s="165"/>
      <c r="P10" s="202">
        <f>UPPER(IF($A10="","",VLOOKUP($A10,'[5]m round robin žrebna lista'!$A$7:$R$128,2)))</f>
      </c>
      <c r="Q10" s="202">
        <f>UPPER(IF($A10="","",VLOOKUP($A10,'[5]m round robin žrebna lista'!$A$7:$R$128,3)))</f>
      </c>
      <c r="R10" s="202">
        <f>PROPER(IF($A10="","",VLOOKUP($A10,'[5]m round robin žrebna lista'!$A$7:$R$128,4)))</f>
      </c>
      <c r="S10" s="202">
        <f>UPPER(IF($A10="","",VLOOKUP($A10,'[5]m round robin žrebna lista'!$A$7:$R$128,5)))</f>
      </c>
      <c r="T10" s="204"/>
      <c r="U10" s="204"/>
      <c r="V10" s="203"/>
      <c r="W10" s="204"/>
      <c r="X10" s="171"/>
      <c r="Y10" s="202">
        <f>UPPER(IF($A10="","",VLOOKUP($A10,'[5]m round robin žrebna lista'!$A$7:$R$128,2)))</f>
      </c>
      <c r="Z10" s="202">
        <f>UPPER(IF($A10="","",VLOOKUP($A10,'[5]m round robin žrebna lista'!$A$7:$R$128,3)))</f>
      </c>
      <c r="AA10" s="202">
        <f>PROPER(IF($A10="","",VLOOKUP($A10,'[5]m round robin žrebna lista'!$A$7:$R$128,4)))</f>
      </c>
      <c r="AB10" s="202">
        <f>UPPER(IF($A10="","",VLOOKUP($A10,'[5]m round robin žrebna lista'!$A$7:$R$128,5)))</f>
      </c>
      <c r="AC10" s="205">
        <f>IF(T10="","",IF(T10="1bb","1bb",IF(T10="3bb","3bb",IF(T10=1,0,M8))))</f>
      </c>
      <c r="AD10" s="205">
        <f>IF(U10="","",IF(U10="2bb","2bb",IF(U10="3bb","3bb",IF(U10=2,0,M9))))</f>
      </c>
      <c r="AE10" s="203"/>
      <c r="AF10" s="205">
        <f>IF(W10="","",IF(W10="3bb","3bb",IF(W10="4bb","4bb",IF(W10=3,M11,0))))</f>
      </c>
      <c r="AG10" s="206">
        <f>SUM(AC10:AF10)</f>
        <v>0</v>
      </c>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row>
    <row r="11" spans="1:256" ht="72" customHeight="1">
      <c r="A11" s="193"/>
      <c r="B11" s="194">
        <v>4</v>
      </c>
      <c r="C11" s="195">
        <f>UPPER(IF($A11="","",VLOOKUP($A11,'[5]m round robin žrebna lista'!$A$7:$R$128,2)))</f>
      </c>
      <c r="D11" s="237" t="s">
        <v>233</v>
      </c>
      <c r="E11" s="196" t="s">
        <v>234</v>
      </c>
      <c r="F11" s="244"/>
      <c r="G11" s="392"/>
      <c r="H11" s="392" t="s">
        <v>328</v>
      </c>
      <c r="I11" s="392" t="s">
        <v>393</v>
      </c>
      <c r="J11" s="198"/>
      <c r="K11" s="200"/>
      <c r="L11" s="200"/>
      <c r="M11" s="201">
        <f>IF($A11="","",VLOOKUP($A11,'[5]m round robin žrebna lista'!$A$7:$R$128,14))</f>
      </c>
      <c r="N11" s="200"/>
      <c r="O11" s="165"/>
      <c r="P11" s="202">
        <f>UPPER(IF($A11="","",VLOOKUP($A11,'[5]m round robin žrebna lista'!$A$7:$R$128,2)))</f>
      </c>
      <c r="Q11" s="202">
        <f>UPPER(IF($A11="","",VLOOKUP($A11,'[5]m round robin žrebna lista'!$A$7:$R$128,3)))</f>
      </c>
      <c r="R11" s="202">
        <f>PROPER(IF($A11="","",VLOOKUP($A11,'[5]m round robin žrebna lista'!$A$7:$R$128,4)))</f>
      </c>
      <c r="S11" s="202">
        <f>UPPER(IF($A11="","",VLOOKUP($A11,'[5]m round robin žrebna lista'!$A$7:$R$128,5)))</f>
      </c>
      <c r="T11" s="204"/>
      <c r="U11" s="204"/>
      <c r="V11" s="204"/>
      <c r="W11" s="203"/>
      <c r="X11" s="171"/>
      <c r="Y11" s="202">
        <f>UPPER(IF($A11="","",VLOOKUP($A11,'[5]m round robin žrebna lista'!$A$7:$R$128,2)))</f>
      </c>
      <c r="Z11" s="202">
        <f>UPPER(IF($A11="","",VLOOKUP($A11,'[5]m round robin žrebna lista'!$A$7:$R$128,3)))</f>
      </c>
      <c r="AA11" s="202">
        <f>PROPER(IF($A11="","",VLOOKUP($A11,'[5]m round robin žrebna lista'!$A$7:$R$128,4)))</f>
      </c>
      <c r="AB11" s="202">
        <f>UPPER(IF($A11="","",VLOOKUP($A11,'[5]m round robin žrebna lista'!$A$7:$R$128,5)))</f>
      </c>
      <c r="AC11" s="205">
        <f>IF(T11="","",IF(T11="1bb","1bb",IF(T11="4bb","4bb",IF(T11=1,0,M8))))</f>
      </c>
      <c r="AD11" s="205">
        <f>IF(U11="","",IF(U11="2bb","2bb",IF(U11="4bb","4bb",IF(U11=2,0,M9))))</f>
      </c>
      <c r="AE11" s="205">
        <f>IF(V11="","",IF(V11="3bb","3bb",IF(V11="4bb","4bb",IF(V11=3,0,M10))))</f>
      </c>
      <c r="AF11" s="203"/>
      <c r="AG11" s="206">
        <f>SUM(AC11:AF11)</f>
        <v>0</v>
      </c>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row>
    <row r="12" spans="1:256" ht="100.5" customHeight="1">
      <c r="A12" s="208"/>
      <c r="B12" s="208"/>
      <c r="C12" s="179" t="s">
        <v>179</v>
      </c>
      <c r="D12" s="179"/>
      <c r="E12" s="180"/>
      <c r="F12" s="181"/>
      <c r="G12" s="369"/>
      <c r="H12" s="369"/>
      <c r="I12" s="369"/>
      <c r="J12" s="369"/>
      <c r="K12" s="370" t="s">
        <v>51</v>
      </c>
      <c r="L12" s="370" t="s">
        <v>52</v>
      </c>
      <c r="M12" s="163"/>
      <c r="N12" s="164"/>
      <c r="O12" s="164"/>
      <c r="P12" s="165"/>
      <c r="Q12" s="165"/>
      <c r="R12" s="165"/>
      <c r="S12" s="165"/>
      <c r="T12" s="165"/>
      <c r="U12" s="165"/>
      <c r="V12" s="165"/>
      <c r="W12" s="165"/>
      <c r="X12" s="165"/>
      <c r="Y12" s="165"/>
      <c r="Z12" s="165"/>
      <c r="AA12" s="165"/>
      <c r="AB12" s="165"/>
      <c r="AC12" s="165"/>
      <c r="AD12" s="165"/>
      <c r="AE12" s="165"/>
      <c r="AF12" s="165"/>
      <c r="AG12" s="165"/>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row>
    <row r="13" spans="1:256" s="192" customFormat="1" ht="40.5" customHeight="1">
      <c r="A13" s="208"/>
      <c r="B13" s="208"/>
      <c r="C13" s="185" t="s">
        <v>19</v>
      </c>
      <c r="D13" s="186" t="s">
        <v>21</v>
      </c>
      <c r="E13" s="209" t="s">
        <v>22</v>
      </c>
      <c r="F13" s="186" t="s">
        <v>13</v>
      </c>
      <c r="G13" s="369"/>
      <c r="H13" s="369"/>
      <c r="I13" s="369"/>
      <c r="J13" s="369"/>
      <c r="K13" s="370"/>
      <c r="L13" s="370"/>
      <c r="M13" s="163"/>
      <c r="N13" s="187" t="s">
        <v>54</v>
      </c>
      <c r="O13" s="188"/>
      <c r="P13" s="189" t="s">
        <v>19</v>
      </c>
      <c r="Q13" s="189" t="s">
        <v>21</v>
      </c>
      <c r="R13" s="189" t="s">
        <v>22</v>
      </c>
      <c r="S13" s="189" t="s">
        <v>13</v>
      </c>
      <c r="T13" s="190"/>
      <c r="U13" s="187"/>
      <c r="V13" s="187"/>
      <c r="W13" s="187"/>
      <c r="X13" s="187"/>
      <c r="Y13" s="189" t="s">
        <v>19</v>
      </c>
      <c r="Z13" s="189" t="s">
        <v>21</v>
      </c>
      <c r="AA13" s="189" t="s">
        <v>22</v>
      </c>
      <c r="AB13" s="189" t="s">
        <v>13</v>
      </c>
      <c r="AC13" s="189"/>
      <c r="AD13" s="189"/>
      <c r="AE13" s="189"/>
      <c r="AF13" s="189"/>
      <c r="AG13" s="191" t="s">
        <v>27</v>
      </c>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8"/>
      <c r="FG13" s="188"/>
      <c r="FH13" s="188"/>
      <c r="FI13" s="188"/>
      <c r="FJ13" s="188"/>
      <c r="FK13" s="188"/>
      <c r="FL13" s="188"/>
      <c r="FM13" s="188"/>
      <c r="FN13" s="188"/>
      <c r="FO13" s="188"/>
      <c r="FP13" s="188"/>
      <c r="FQ13" s="188"/>
      <c r="FR13" s="188"/>
      <c r="FS13" s="188"/>
      <c r="FT13" s="188"/>
      <c r="FU13" s="188"/>
      <c r="FV13" s="188"/>
      <c r="FW13" s="188"/>
      <c r="FX13" s="188"/>
      <c r="FY13" s="188"/>
      <c r="FZ13" s="188"/>
      <c r="GA13" s="188"/>
      <c r="GB13" s="188"/>
      <c r="GC13" s="188"/>
      <c r="GD13" s="188"/>
      <c r="GE13" s="188"/>
      <c r="GF13" s="188"/>
      <c r="GG13" s="188"/>
      <c r="GH13" s="188"/>
      <c r="GI13" s="188"/>
      <c r="GJ13" s="188"/>
      <c r="GK13" s="188"/>
      <c r="GL13" s="188"/>
      <c r="GM13" s="188"/>
      <c r="GN13" s="188"/>
      <c r="GO13" s="188"/>
      <c r="GP13" s="188"/>
      <c r="GQ13" s="188"/>
      <c r="GR13" s="188"/>
      <c r="GS13" s="188"/>
      <c r="GT13" s="188"/>
      <c r="GU13" s="188"/>
      <c r="GV13" s="188"/>
      <c r="GW13" s="188"/>
      <c r="GX13" s="188"/>
      <c r="GY13" s="188"/>
      <c r="GZ13" s="188"/>
      <c r="HA13" s="188"/>
      <c r="HB13" s="188"/>
      <c r="HC13" s="188"/>
      <c r="HD13" s="188"/>
      <c r="HE13" s="188"/>
      <c r="HF13" s="188"/>
      <c r="HG13" s="188"/>
      <c r="HH13" s="188"/>
      <c r="HI13" s="188"/>
      <c r="HJ13" s="188"/>
      <c r="HK13" s="188"/>
      <c r="HL13" s="188"/>
      <c r="HM13" s="188"/>
      <c r="HN13" s="188"/>
      <c r="HO13" s="188"/>
      <c r="HP13" s="188"/>
      <c r="HQ13" s="188"/>
      <c r="HR13" s="188"/>
      <c r="HS13" s="188"/>
      <c r="HT13" s="188"/>
      <c r="HU13" s="188"/>
      <c r="HV13" s="188"/>
      <c r="HW13" s="188"/>
      <c r="HX13" s="188"/>
      <c r="HY13" s="188"/>
      <c r="HZ13" s="188"/>
      <c r="IA13" s="188"/>
      <c r="IB13" s="188"/>
      <c r="IC13" s="188"/>
      <c r="ID13" s="188"/>
      <c r="IE13" s="188"/>
      <c r="IF13" s="188"/>
      <c r="IG13" s="188"/>
      <c r="IH13" s="188"/>
      <c r="II13" s="188"/>
      <c r="IJ13" s="188"/>
      <c r="IK13" s="188"/>
      <c r="IL13" s="188"/>
      <c r="IM13" s="188"/>
      <c r="IN13" s="188"/>
      <c r="IO13" s="188"/>
      <c r="IP13" s="188"/>
      <c r="IQ13" s="188"/>
      <c r="IR13" s="188"/>
      <c r="IS13" s="188"/>
      <c r="IT13" s="188"/>
      <c r="IU13" s="188"/>
      <c r="IV13" s="188"/>
    </row>
    <row r="14" spans="1:256" ht="72.75" customHeight="1">
      <c r="A14" s="193"/>
      <c r="B14" s="194">
        <v>1</v>
      </c>
      <c r="C14" s="195">
        <f>UPPER(IF($A14="","",VLOOKUP($A14,'[5]m round robin žrebna lista'!$A$7:$R$128,2)))</f>
      </c>
      <c r="D14" s="196" t="s">
        <v>180</v>
      </c>
      <c r="E14" s="196" t="s">
        <v>181</v>
      </c>
      <c r="F14" s="244">
        <f>UPPER(IF($A14="","",VLOOKUP($A14,'[5]m round robin žrebna lista'!$A$7:$R$128,5)))</f>
      </c>
      <c r="G14" s="198"/>
      <c r="H14" s="245"/>
      <c r="I14" s="245"/>
      <c r="J14" s="245"/>
      <c r="K14" s="200"/>
      <c r="L14" s="200"/>
      <c r="M14" s="201">
        <f>IF($A14="","",VLOOKUP($A14,'[5]m round robin žrebna lista'!$A$7:$R$128,14))</f>
      </c>
      <c r="N14" s="200">
        <f>IF(L14="","",IF(L14=1,8,IF(L14=2,6,IF(L14=3,4,2))))</f>
      </c>
      <c r="O14" s="165"/>
      <c r="P14" s="202">
        <f>UPPER(IF($A14="","",VLOOKUP($A14,'[5]m round robin žrebna lista'!$A$7:$R$128,2)))</f>
      </c>
      <c r="Q14" s="202">
        <f>UPPER(IF($A14="","",VLOOKUP($A14,'[5]m round robin žrebna lista'!$A$7:$R$128,3)))</f>
      </c>
      <c r="R14" s="202">
        <f>PROPER(IF($A14="","",VLOOKUP($A14,'[5]m round robin žrebna lista'!$A$7:$R$128,4)))</f>
      </c>
      <c r="S14" s="202">
        <f>UPPER(IF($A14="","",VLOOKUP($A14,'[5]m round robin žrebna lista'!$A$7:$R$128,5)))</f>
      </c>
      <c r="T14" s="203"/>
      <c r="U14" s="204"/>
      <c r="V14" s="204"/>
      <c r="W14" s="204"/>
      <c r="X14" s="165"/>
      <c r="Y14" s="202">
        <f>UPPER(IF($A14="","",VLOOKUP($A14,'[5]m round robin žrebna lista'!$A$7:$R$128,2)))</f>
      </c>
      <c r="Z14" s="202">
        <f>UPPER(IF($A14="","",VLOOKUP($A14,'[5]m round robin žrebna lista'!$A$7:$R$128,3)))</f>
      </c>
      <c r="AA14" s="202">
        <f>PROPER(IF($A14="","",VLOOKUP($A14,'[5]m round robin žrebna lista'!$A$7:$R$128,4)))</f>
      </c>
      <c r="AB14" s="202">
        <f>UPPER(IF($A14="","",VLOOKUP($A14,'[5]m round robin žrebna lista'!$A$7:$R$128,5)))</f>
      </c>
      <c r="AC14" s="203"/>
      <c r="AD14" s="204">
        <f>IF(U14="","",IF(U14="1bb","1bb",IF(U14="2bb","2bb",IF(U14=1,$M15,0))))</f>
      </c>
      <c r="AE14" s="204">
        <f>IF(V14="","",IF(V14="1bb","1bb",IF(V14="3bb","3bb",IF(V14=1,$M16,0))))</f>
      </c>
      <c r="AF14" s="204">
        <f>IF(W14="","",IF(W14="1bb","1bb",IF(W14="4bb","4bb",IF(W14=1,$M17,0))))</f>
      </c>
      <c r="AG14" s="210">
        <f>SUM(AD14:AF14)</f>
        <v>0</v>
      </c>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c r="IR14" s="164"/>
      <c r="IS14" s="164"/>
      <c r="IT14" s="164"/>
      <c r="IU14" s="164"/>
      <c r="IV14" s="164"/>
    </row>
    <row r="15" spans="1:256" ht="72.75" customHeight="1">
      <c r="A15" s="193"/>
      <c r="B15" s="194">
        <v>2</v>
      </c>
      <c r="C15" s="195">
        <f>UPPER(IF($A15="","",VLOOKUP($A15,'[5]m round robin žrebna lista'!$A$7:$R$128,2)))</f>
      </c>
      <c r="D15" s="196" t="s">
        <v>182</v>
      </c>
      <c r="E15" s="196" t="s">
        <v>183</v>
      </c>
      <c r="F15" s="244">
        <f>UPPER(IF($A15="","",VLOOKUP($A15,'[5]m round robin žrebna lista'!$A$7:$R$128,5)))</f>
      </c>
      <c r="G15" s="245"/>
      <c r="H15" s="198"/>
      <c r="I15" s="245"/>
      <c r="J15" s="245"/>
      <c r="K15" s="200"/>
      <c r="L15" s="200"/>
      <c r="M15" s="201">
        <f>IF($A15="","",VLOOKUP($A15,'[5]m round robin žrebna lista'!$A$7:$R$128,14))</f>
      </c>
      <c r="N15" s="200">
        <f>IF(L15="","",IF(L15=1,8,IF(L15=2,6,IF(L15=3,4,2))))</f>
      </c>
      <c r="O15" s="165"/>
      <c r="P15" s="202">
        <f>UPPER(IF($A15="","",VLOOKUP($A15,'[5]m round robin žrebna lista'!$A$7:$R$128,2)))</f>
      </c>
      <c r="Q15" s="202">
        <f>UPPER(IF($A15="","",VLOOKUP($A15,'[5]m round robin žrebna lista'!$A$7:$R$128,3)))</f>
      </c>
      <c r="R15" s="202">
        <f>PROPER(IF($A15="","",VLOOKUP($A15,'[5]m round robin žrebna lista'!$A$7:$R$128,4)))</f>
      </c>
      <c r="S15" s="202">
        <f>UPPER(IF($A15="","",VLOOKUP($A15,'[5]m round robin žrebna lista'!$A$7:$R$128,5)))</f>
      </c>
      <c r="T15" s="204"/>
      <c r="U15" s="203"/>
      <c r="V15" s="204"/>
      <c r="W15" s="204"/>
      <c r="X15" s="165"/>
      <c r="Y15" s="202">
        <f>UPPER(IF($A15="","",VLOOKUP($A15,'[5]m round robin žrebna lista'!$A$7:$R$128,2)))</f>
      </c>
      <c r="Z15" s="202">
        <f>UPPER(IF($A15="","",VLOOKUP($A15,'[5]m round robin žrebna lista'!$A$7:$R$128,3)))</f>
      </c>
      <c r="AA15" s="202">
        <f>PROPER(IF($A15="","",VLOOKUP($A15,'[5]m round robin žrebna lista'!$A$7:$R$128,4)))</f>
      </c>
      <c r="AB15" s="202">
        <f>UPPER(IF($A15="","",VLOOKUP($A15,'[5]m round robin žrebna lista'!$A$7:$R$128,5)))</f>
      </c>
      <c r="AC15" s="204">
        <f>IF(T15="","",IF(T15="1bb","1bb",IF(T15="2bb","2bb",IF(T15=1,0,M14))))</f>
      </c>
      <c r="AD15" s="203"/>
      <c r="AE15" s="204">
        <f>IF(V15="","",IF(V15="2bb","2bb",IF(V15="3bb","3bb",IF(V15=2,M16,0))))</f>
      </c>
      <c r="AF15" s="204">
        <f>IF(W15="","",IF(W15="2bb","2bb",IF(W15="4bb","4bb",IF(W15=2,M17,0))))</f>
      </c>
      <c r="AG15" s="210">
        <f>SUM(AC15:AF15)</f>
        <v>0</v>
      </c>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c r="IR15" s="164"/>
      <c r="IS15" s="164"/>
      <c r="IT15" s="164"/>
      <c r="IU15" s="164"/>
      <c r="IV15" s="164"/>
    </row>
    <row r="16" spans="1:256" ht="72.75" customHeight="1">
      <c r="A16" s="193"/>
      <c r="B16" s="194">
        <v>3</v>
      </c>
      <c r="C16" s="195">
        <f>UPPER(IF($A16="","",VLOOKUP($A16,'[5]m round robin žrebna lista'!$A$7:$R$128,2)))</f>
      </c>
      <c r="D16" s="196" t="s">
        <v>184</v>
      </c>
      <c r="E16" s="196" t="s">
        <v>185</v>
      </c>
      <c r="F16" s="244">
        <f>UPPER(IF($A16="","",VLOOKUP($A16,'[5]m round robin žrebna lista'!$A$7:$R$128,5)))</f>
      </c>
      <c r="G16" s="245"/>
      <c r="H16" s="245"/>
      <c r="I16" s="198"/>
      <c r="J16" s="245"/>
      <c r="K16" s="200"/>
      <c r="L16" s="200"/>
      <c r="M16" s="201">
        <f>IF($A16="","",VLOOKUP($A16,'[5]m round robin žrebna lista'!$A$7:$R$128,14))</f>
      </c>
      <c r="N16" s="200">
        <f>IF(L16="","",IF(L16=1,8,IF(L16=2,6,IF(L16=3,4,2))))</f>
      </c>
      <c r="O16" s="165"/>
      <c r="P16" s="202">
        <f>UPPER(IF($A16="","",VLOOKUP($A16,'[5]m round robin žrebna lista'!$A$7:$R$128,2)))</f>
      </c>
      <c r="Q16" s="202">
        <f>UPPER(IF($A16="","",VLOOKUP($A16,'[5]m round robin žrebna lista'!$A$7:$R$128,3)))</f>
      </c>
      <c r="R16" s="202">
        <f>PROPER(IF($A16="","",VLOOKUP($A16,'[5]m round robin žrebna lista'!$A$7:$R$128,4)))</f>
      </c>
      <c r="S16" s="202">
        <f>UPPER(IF($A16="","",VLOOKUP($A16,'[5]m round robin žrebna lista'!$A$7:$R$128,5)))</f>
      </c>
      <c r="T16" s="204"/>
      <c r="U16" s="204"/>
      <c r="V16" s="203"/>
      <c r="W16" s="204"/>
      <c r="X16" s="165"/>
      <c r="Y16" s="202">
        <f>UPPER(IF($A16="","",VLOOKUP($A16,'[5]m round robin žrebna lista'!$A$7:$R$128,2)))</f>
      </c>
      <c r="Z16" s="202">
        <f>UPPER(IF($A16="","",VLOOKUP($A16,'[5]m round robin žrebna lista'!$A$7:$R$128,3)))</f>
      </c>
      <c r="AA16" s="202">
        <f>PROPER(IF($A16="","",VLOOKUP($A16,'[5]m round robin žrebna lista'!$A$7:$R$128,4)))</f>
      </c>
      <c r="AB16" s="202">
        <f>UPPER(IF($A16="","",VLOOKUP($A16,'[5]m round robin žrebna lista'!$A$7:$R$128,5)))</f>
      </c>
      <c r="AC16" s="204">
        <f>IF(T16="","",IF(T16="1bb","1bb",IF(T16="3bb","3bb",IF(T16=1,0,M14))))</f>
      </c>
      <c r="AD16" s="204">
        <f>IF(U16="","",IF(U16="2bb","2bb",IF(U16="3bb","3bb",IF(U16=2,0,M15))))</f>
      </c>
      <c r="AE16" s="203"/>
      <c r="AF16" s="204">
        <f>IF(W16="","",IF(W16="3bb","3bb",IF(W16="4bb","4bb",IF(W16=3,M17,0))))</f>
      </c>
      <c r="AG16" s="210">
        <f>SUM(AC16:AF16)</f>
        <v>0</v>
      </c>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c r="IV16" s="164"/>
    </row>
    <row r="17" spans="1:256" ht="72.75" customHeight="1">
      <c r="A17" s="193"/>
      <c r="B17" s="194">
        <v>4</v>
      </c>
      <c r="C17" s="195">
        <f>UPPER(IF($A17="","",VLOOKUP($A17,'[5]m round robin žrebna lista'!$A$7:$R$128,2)))</f>
      </c>
      <c r="D17" s="196" t="s">
        <v>186</v>
      </c>
      <c r="E17" s="196" t="s">
        <v>187</v>
      </c>
      <c r="F17" s="244">
        <f>UPPER(IF($A17="","",VLOOKUP($A17,'[5]m round robin žrebna lista'!$A$7:$R$128,5)))</f>
      </c>
      <c r="G17" s="245"/>
      <c r="H17" s="245"/>
      <c r="I17" s="245"/>
      <c r="J17" s="198"/>
      <c r="K17" s="200"/>
      <c r="L17" s="200"/>
      <c r="M17" s="201">
        <f>IF($A17="","",VLOOKUP($A17,'[5]m round robin žrebna lista'!$A$7:$R$128,14))</f>
      </c>
      <c r="N17" s="200">
        <f>IF(L17="","",IF(L17=1,8,IF(L17=2,6,IF(L17=3,4,2))))</f>
      </c>
      <c r="O17" s="165"/>
      <c r="P17" s="202">
        <f>UPPER(IF($A17="","",VLOOKUP($A17,'[5]m round robin žrebna lista'!$A$7:$R$128,2)))</f>
      </c>
      <c r="Q17" s="202">
        <f>UPPER(IF($A17="","",VLOOKUP($A17,'[5]m round robin žrebna lista'!$A$7:$R$128,3)))</f>
      </c>
      <c r="R17" s="202">
        <f>PROPER(IF($A17="","",VLOOKUP($A17,'[5]m round robin žrebna lista'!$A$7:$R$128,4)))</f>
      </c>
      <c r="S17" s="202">
        <f>UPPER(IF($A17="","",VLOOKUP($A17,'[5]m round robin žrebna lista'!$A$7:$R$128,5)))</f>
      </c>
      <c r="T17" s="204"/>
      <c r="U17" s="204"/>
      <c r="V17" s="204"/>
      <c r="W17" s="203"/>
      <c r="X17" s="165"/>
      <c r="Y17" s="202">
        <f>UPPER(IF($A17="","",VLOOKUP($A17,'[5]m round robin žrebna lista'!$A$7:$R$128,2)))</f>
      </c>
      <c r="Z17" s="202">
        <f>UPPER(IF($A17="","",VLOOKUP($A17,'[5]m round robin žrebna lista'!$A$7:$R$128,3)))</f>
      </c>
      <c r="AA17" s="202">
        <f>PROPER(IF($A17="","",VLOOKUP($A17,'[5]m round robin žrebna lista'!$A$7:$R$128,4)))</f>
      </c>
      <c r="AB17" s="202">
        <f>UPPER(IF($A17="","",VLOOKUP($A17,'[5]m round robin žrebna lista'!$A$7:$R$128,5)))</f>
      </c>
      <c r="AC17" s="204">
        <f>IF(T17="","",IF(T17="1bb","1bb",IF(T17="4bb","4bb",IF(T17=1,0,M14))))</f>
      </c>
      <c r="AD17" s="204">
        <f>IF(U17="","",IF(U17="2bb","2bb",IF(U17="4bb","4bb",IF(U17=2,0,M15))))</f>
      </c>
      <c r="AE17" s="204">
        <f>IF(V17="","",IF(V17="3bb","3bb",IF(V17="4bb","4bb",IF(V17=3,0,M16))))</f>
      </c>
      <c r="AF17" s="203"/>
      <c r="AG17" s="210">
        <f>SUM(AC17:AE17)</f>
        <v>0</v>
      </c>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c r="IR17" s="164"/>
      <c r="IS17" s="164"/>
      <c r="IT17" s="164"/>
      <c r="IU17" s="164"/>
      <c r="IV17" s="164"/>
    </row>
    <row r="18" spans="1:256" ht="90" customHeight="1">
      <c r="A18" s="389"/>
      <c r="B18" s="389"/>
      <c r="C18" s="179"/>
      <c r="D18" s="179"/>
      <c r="E18" s="180"/>
      <c r="F18" s="181"/>
      <c r="G18" s="369"/>
      <c r="H18" s="369"/>
      <c r="I18" s="369"/>
      <c r="J18" s="369"/>
      <c r="K18" s="247" t="s">
        <v>51</v>
      </c>
      <c r="L18" s="247" t="s">
        <v>52</v>
      </c>
      <c r="M18" s="163"/>
      <c r="N18" s="164"/>
      <c r="O18" s="164"/>
      <c r="P18" s="165"/>
      <c r="Q18" s="165"/>
      <c r="R18" s="165"/>
      <c r="S18" s="165"/>
      <c r="T18" s="165"/>
      <c r="U18" s="165"/>
      <c r="V18" s="165"/>
      <c r="W18" s="165"/>
      <c r="X18" s="165"/>
      <c r="Y18" s="165"/>
      <c r="Z18" s="165"/>
      <c r="AA18" s="165"/>
      <c r="AB18" s="165"/>
      <c r="AC18" s="165"/>
      <c r="AD18" s="165"/>
      <c r="AE18" s="165"/>
      <c r="AF18" s="165"/>
      <c r="AG18" s="165"/>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c r="IR18" s="164"/>
      <c r="IS18" s="164"/>
      <c r="IT18" s="164"/>
      <c r="IU18" s="164"/>
      <c r="IV18" s="164"/>
    </row>
    <row r="19" spans="1:256" ht="112.5" customHeight="1">
      <c r="A19" s="378"/>
      <c r="B19" s="378"/>
      <c r="C19" s="379"/>
      <c r="D19" s="379"/>
      <c r="E19" s="211"/>
      <c r="F19" s="212" t="s">
        <v>42</v>
      </c>
      <c r="G19" s="213">
        <f>'[5]vnos podatkov'!$B$10</f>
        <v>0</v>
      </c>
      <c r="H19" s="213"/>
      <c r="I19" s="213"/>
      <c r="J19" s="214" t="s">
        <v>55</v>
      </c>
      <c r="K19" s="380"/>
      <c r="L19" s="380"/>
      <c r="M19" s="163"/>
      <c r="N19" s="164"/>
      <c r="O19" s="164"/>
      <c r="P19" s="165"/>
      <c r="Q19" s="165"/>
      <c r="R19" s="165"/>
      <c r="S19" s="165"/>
      <c r="T19" s="165"/>
      <c r="U19" s="165"/>
      <c r="V19" s="165"/>
      <c r="W19" s="165"/>
      <c r="X19" s="165"/>
      <c r="Y19" s="165"/>
      <c r="Z19" s="165"/>
      <c r="AA19" s="165"/>
      <c r="AB19" s="165"/>
      <c r="AC19" s="165"/>
      <c r="AD19" s="165"/>
      <c r="AE19" s="165"/>
      <c r="AF19" s="165"/>
      <c r="AG19" s="165"/>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c r="IR19" s="164"/>
      <c r="IS19" s="164"/>
      <c r="IT19" s="164"/>
      <c r="IU19" s="164"/>
      <c r="IV19" s="164"/>
    </row>
    <row r="20" spans="1:256" s="184" customFormat="1" ht="49.5" customHeight="1">
      <c r="A20" s="378"/>
      <c r="B20" s="378"/>
      <c r="C20" s="215" t="s">
        <v>56</v>
      </c>
      <c r="D20" s="216"/>
      <c r="E20" s="216"/>
      <c r="F20" s="217" t="s">
        <v>43</v>
      </c>
      <c r="G20" s="381">
        <f>'[5]vnos podatkov'!$E$10</f>
        <v>0</v>
      </c>
      <c r="H20" s="381">
        <f>'[5]vnos podatkov'!$E$10</f>
        <v>0</v>
      </c>
      <c r="I20" s="381">
        <f>'[5]vnos podatkov'!$E$10</f>
        <v>0</v>
      </c>
      <c r="J20" s="214" t="s">
        <v>55</v>
      </c>
      <c r="K20" s="376"/>
      <c r="L20" s="376"/>
      <c r="M20" s="163"/>
      <c r="N20" s="182"/>
      <c r="O20" s="182"/>
      <c r="P20" s="218"/>
      <c r="Q20" s="218"/>
      <c r="R20" s="218"/>
      <c r="S20" s="218"/>
      <c r="T20" s="218"/>
      <c r="U20" s="218"/>
      <c r="V20" s="218"/>
      <c r="W20" s="218"/>
      <c r="X20" s="218"/>
      <c r="Y20" s="218"/>
      <c r="Z20" s="218"/>
      <c r="AA20" s="218"/>
      <c r="AB20" s="218"/>
      <c r="AC20" s="218"/>
      <c r="AD20" s="218"/>
      <c r="AE20" s="218"/>
      <c r="AF20" s="218"/>
      <c r="AG20" s="218"/>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13" ht="49.5" customHeight="1">
      <c r="A21" s="378"/>
      <c r="B21" s="378"/>
      <c r="C21" s="219" t="s">
        <v>57</v>
      </c>
      <c r="D21" s="216"/>
      <c r="E21" s="216"/>
      <c r="F21" s="212" t="s">
        <v>41</v>
      </c>
      <c r="G21" s="381"/>
      <c r="H21" s="381"/>
      <c r="I21" s="381"/>
      <c r="J21" s="214" t="s">
        <v>55</v>
      </c>
      <c r="K21" s="376"/>
      <c r="L21" s="376"/>
      <c r="M21" s="163"/>
    </row>
    <row r="22" spans="1:256" s="223" customFormat="1" ht="20.25">
      <c r="A22" s="377"/>
      <c r="B22" s="377"/>
      <c r="C22" s="377"/>
      <c r="D22" s="377"/>
      <c r="E22" s="377"/>
      <c r="F22" s="377"/>
      <c r="G22" s="377"/>
      <c r="H22" s="377"/>
      <c r="I22" s="377"/>
      <c r="J22" s="377"/>
      <c r="K22" s="377"/>
      <c r="L22" s="377"/>
      <c r="M22" s="163"/>
      <c r="N22" s="221"/>
      <c r="O22" s="221"/>
      <c r="P22" s="222"/>
      <c r="Q22" s="222"/>
      <c r="R22" s="222"/>
      <c r="S22" s="222"/>
      <c r="T22" s="222"/>
      <c r="U22" s="222"/>
      <c r="V22" s="222"/>
      <c r="W22" s="222"/>
      <c r="X22" s="222"/>
      <c r="Y22" s="222"/>
      <c r="Z22" s="222"/>
      <c r="AA22" s="222"/>
      <c r="AB22" s="222"/>
      <c r="AC22" s="222"/>
      <c r="AD22" s="222"/>
      <c r="AE22" s="222"/>
      <c r="AF22" s="222"/>
      <c r="AG22" s="222"/>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s="184" customFormat="1" ht="30.75">
      <c r="A23" s="215"/>
      <c r="B23" s="215"/>
      <c r="C23" s="215"/>
      <c r="D23" s="215"/>
      <c r="E23" s="215"/>
      <c r="F23" s="166"/>
      <c r="G23" s="215"/>
      <c r="H23" s="215"/>
      <c r="I23" s="215"/>
      <c r="J23" s="215"/>
      <c r="K23" s="215"/>
      <c r="L23" s="215"/>
      <c r="M23" s="224"/>
      <c r="N23" s="182"/>
      <c r="O23" s="182"/>
      <c r="P23" s="218"/>
      <c r="Q23" s="218"/>
      <c r="R23" s="218"/>
      <c r="S23" s="218"/>
      <c r="T23" s="218"/>
      <c r="U23" s="218"/>
      <c r="V23" s="218"/>
      <c r="W23" s="218"/>
      <c r="X23" s="218"/>
      <c r="Y23" s="218"/>
      <c r="Z23" s="218"/>
      <c r="AA23" s="218"/>
      <c r="AB23" s="218"/>
      <c r="AC23" s="218"/>
      <c r="AD23" s="218"/>
      <c r="AE23" s="218"/>
      <c r="AF23" s="218"/>
      <c r="AG23" s="218"/>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20.25">
      <c r="A24" s="225"/>
      <c r="B24" s="226"/>
      <c r="C24" s="226"/>
      <c r="D24" s="226"/>
      <c r="E24" s="226"/>
      <c r="F24" s="226"/>
      <c r="G24" s="226"/>
      <c r="H24" s="226"/>
      <c r="I24" s="226"/>
      <c r="J24" s="226"/>
      <c r="K24" s="226"/>
      <c r="L24" s="226"/>
      <c r="M24" s="227"/>
      <c r="N24" s="228"/>
      <c r="O24" s="228"/>
      <c r="P24" s="229"/>
      <c r="Q24" s="229"/>
      <c r="R24" s="229"/>
      <c r="S24" s="229"/>
      <c r="T24" s="229"/>
      <c r="U24" s="229"/>
      <c r="V24" s="229"/>
      <c r="W24" s="229"/>
      <c r="X24" s="229"/>
      <c r="Y24" s="229"/>
      <c r="Z24" s="229"/>
      <c r="AA24" s="229"/>
      <c r="AB24" s="229"/>
      <c r="AC24" s="229"/>
      <c r="AD24" s="229"/>
      <c r="AE24" s="229"/>
      <c r="AF24" s="229"/>
      <c r="AG24" s="229"/>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c r="IR24" s="228"/>
      <c r="IS24" s="228"/>
      <c r="IT24" s="228"/>
      <c r="IU24" s="228"/>
      <c r="IV24" s="228"/>
    </row>
    <row r="25" spans="14:256" ht="20.25">
      <c r="N25" s="164"/>
      <c r="O25" s="164"/>
      <c r="P25" s="165"/>
      <c r="Q25" s="165"/>
      <c r="R25" s="165"/>
      <c r="S25" s="165"/>
      <c r="T25" s="165"/>
      <c r="U25" s="165"/>
      <c r="V25" s="165"/>
      <c r="W25" s="165"/>
      <c r="X25" s="165"/>
      <c r="Y25" s="165"/>
      <c r="Z25" s="165"/>
      <c r="AA25" s="165"/>
      <c r="AB25" s="165"/>
      <c r="AC25" s="165"/>
      <c r="AD25" s="165"/>
      <c r="AE25" s="165"/>
      <c r="AF25" s="165"/>
      <c r="AG25" s="165"/>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c r="IV25" s="164"/>
    </row>
    <row r="26" spans="14:256" ht="20.25">
      <c r="N26" s="164"/>
      <c r="O26" s="164"/>
      <c r="P26" s="165"/>
      <c r="Q26" s="165"/>
      <c r="R26" s="165"/>
      <c r="S26" s="165"/>
      <c r="T26" s="165"/>
      <c r="U26" s="165"/>
      <c r="V26" s="165"/>
      <c r="W26" s="165"/>
      <c r="X26" s="165"/>
      <c r="Y26" s="165"/>
      <c r="Z26" s="165"/>
      <c r="AA26" s="165"/>
      <c r="AB26" s="165"/>
      <c r="AC26" s="165"/>
      <c r="AD26" s="165"/>
      <c r="AE26" s="165"/>
      <c r="AF26" s="165"/>
      <c r="AG26" s="165"/>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c r="IR26" s="164"/>
      <c r="IS26" s="164"/>
      <c r="IT26" s="164"/>
      <c r="IU26" s="164"/>
      <c r="IV26" s="164"/>
    </row>
    <row r="27" spans="10:256" ht="30">
      <c r="J27" s="232"/>
      <c r="K27" s="232"/>
      <c r="N27" s="164"/>
      <c r="O27" s="164"/>
      <c r="P27" s="165"/>
      <c r="Q27" s="165"/>
      <c r="R27" s="165"/>
      <c r="S27" s="165"/>
      <c r="T27" s="165"/>
      <c r="U27" s="165"/>
      <c r="V27" s="165"/>
      <c r="W27" s="165"/>
      <c r="X27" s="165"/>
      <c r="Y27" s="165"/>
      <c r="Z27" s="165"/>
      <c r="AA27" s="165"/>
      <c r="AB27" s="165"/>
      <c r="AC27" s="165"/>
      <c r="AD27" s="165"/>
      <c r="AE27" s="165"/>
      <c r="AF27" s="165"/>
      <c r="AG27" s="165"/>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c r="IO27" s="164"/>
      <c r="IP27" s="164"/>
      <c r="IQ27" s="164"/>
      <c r="IR27" s="164"/>
      <c r="IS27" s="164"/>
      <c r="IT27" s="164"/>
      <c r="IU27" s="164"/>
      <c r="IV27" s="164"/>
    </row>
    <row r="28" spans="10:256" ht="30">
      <c r="J28" s="232"/>
      <c r="K28" s="232"/>
      <c r="N28" s="164"/>
      <c r="O28" s="164"/>
      <c r="P28" s="165"/>
      <c r="Q28" s="165"/>
      <c r="R28" s="165"/>
      <c r="S28" s="165"/>
      <c r="T28" s="165"/>
      <c r="U28" s="165"/>
      <c r="V28" s="165"/>
      <c r="W28" s="165"/>
      <c r="X28" s="165"/>
      <c r="Y28" s="165"/>
      <c r="Z28" s="165"/>
      <c r="AA28" s="165"/>
      <c r="AB28" s="165"/>
      <c r="AC28" s="165"/>
      <c r="AD28" s="165"/>
      <c r="AE28" s="165"/>
      <c r="AF28" s="165"/>
      <c r="AG28" s="165"/>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c r="IQ28" s="164"/>
      <c r="IR28" s="164"/>
      <c r="IS28" s="164"/>
      <c r="IT28" s="164"/>
      <c r="IU28" s="164"/>
      <c r="IV28" s="164"/>
    </row>
    <row r="29" spans="10:256" ht="30">
      <c r="J29" s="232"/>
      <c r="K29" s="232"/>
      <c r="N29" s="164"/>
      <c r="O29" s="164"/>
      <c r="P29" s="165"/>
      <c r="Q29" s="165"/>
      <c r="R29" s="165"/>
      <c r="S29" s="165"/>
      <c r="T29" s="165"/>
      <c r="U29" s="165"/>
      <c r="V29" s="165"/>
      <c r="W29" s="165"/>
      <c r="X29" s="165"/>
      <c r="Y29" s="165"/>
      <c r="Z29" s="165"/>
      <c r="AA29" s="165"/>
      <c r="AB29" s="165"/>
      <c r="AC29" s="165"/>
      <c r="AD29" s="165"/>
      <c r="AE29" s="165"/>
      <c r="AF29" s="165"/>
      <c r="AG29" s="165"/>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c r="IR29" s="164"/>
      <c r="IS29" s="164"/>
      <c r="IT29" s="164"/>
      <c r="IU29" s="164"/>
      <c r="IV29" s="164"/>
    </row>
    <row r="30" spans="10:256" ht="30">
      <c r="J30" s="232"/>
      <c r="K30" s="232"/>
      <c r="N30" s="164"/>
      <c r="O30" s="164"/>
      <c r="P30" s="165"/>
      <c r="Q30" s="165"/>
      <c r="R30" s="165"/>
      <c r="S30" s="165"/>
      <c r="T30" s="165"/>
      <c r="U30" s="165"/>
      <c r="V30" s="165"/>
      <c r="W30" s="165"/>
      <c r="X30" s="165"/>
      <c r="Y30" s="165"/>
      <c r="Z30" s="165"/>
      <c r="AA30" s="165"/>
      <c r="AB30" s="165"/>
      <c r="AC30" s="165"/>
      <c r="AD30" s="165"/>
      <c r="AE30" s="165"/>
      <c r="AF30" s="165"/>
      <c r="AG30" s="165"/>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c r="IO30" s="164"/>
      <c r="IP30" s="164"/>
      <c r="IQ30" s="164"/>
      <c r="IR30" s="164"/>
      <c r="IS30" s="164"/>
      <c r="IT30" s="164"/>
      <c r="IU30" s="164"/>
      <c r="IV30" s="164"/>
    </row>
    <row r="31" spans="10:256" ht="30">
      <c r="J31" s="232"/>
      <c r="K31" s="232"/>
      <c r="N31" s="164"/>
      <c r="O31" s="164"/>
      <c r="P31" s="165"/>
      <c r="Q31" s="165"/>
      <c r="R31" s="165"/>
      <c r="S31" s="165"/>
      <c r="T31" s="165"/>
      <c r="U31" s="165"/>
      <c r="V31" s="165"/>
      <c r="W31" s="165"/>
      <c r="X31" s="165"/>
      <c r="Y31" s="165"/>
      <c r="Z31" s="165"/>
      <c r="AA31" s="165"/>
      <c r="AB31" s="165"/>
      <c r="AC31" s="165"/>
      <c r="AD31" s="165"/>
      <c r="AE31" s="165"/>
      <c r="AF31" s="165"/>
      <c r="AG31" s="165"/>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c r="IV31" s="164"/>
    </row>
    <row r="32" spans="10:256" ht="30">
      <c r="J32" s="232"/>
      <c r="K32" s="232"/>
      <c r="N32" s="164"/>
      <c r="O32" s="164"/>
      <c r="P32" s="165"/>
      <c r="Q32" s="165"/>
      <c r="R32" s="165"/>
      <c r="S32" s="165"/>
      <c r="T32" s="165"/>
      <c r="U32" s="165"/>
      <c r="V32" s="165"/>
      <c r="W32" s="165"/>
      <c r="X32" s="165"/>
      <c r="Y32" s="165"/>
      <c r="Z32" s="165"/>
      <c r="AA32" s="165"/>
      <c r="AB32" s="165"/>
      <c r="AC32" s="165"/>
      <c r="AD32" s="165"/>
      <c r="AE32" s="165"/>
      <c r="AF32" s="165"/>
      <c r="AG32" s="165"/>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c r="IV32" s="164"/>
    </row>
    <row r="33" spans="10:256" ht="30">
      <c r="J33" s="232"/>
      <c r="K33" s="232"/>
      <c r="N33" s="164"/>
      <c r="O33" s="164"/>
      <c r="P33" s="165"/>
      <c r="Q33" s="165"/>
      <c r="R33" s="165"/>
      <c r="S33" s="165"/>
      <c r="T33" s="165"/>
      <c r="U33" s="165"/>
      <c r="V33" s="165"/>
      <c r="W33" s="165"/>
      <c r="X33" s="165"/>
      <c r="Y33" s="165"/>
      <c r="Z33" s="165"/>
      <c r="AA33" s="165"/>
      <c r="AB33" s="165"/>
      <c r="AC33" s="165"/>
      <c r="AD33" s="165"/>
      <c r="AE33" s="165"/>
      <c r="AF33" s="165"/>
      <c r="AG33" s="165"/>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164"/>
      <c r="FF33" s="164"/>
      <c r="FG33" s="164"/>
      <c r="FH33" s="164"/>
      <c r="FI33" s="164"/>
      <c r="FJ33" s="164"/>
      <c r="FK33" s="164"/>
      <c r="FL33" s="164"/>
      <c r="FM33" s="164"/>
      <c r="FN33" s="164"/>
      <c r="FO33" s="164"/>
      <c r="FP33" s="164"/>
      <c r="FQ33" s="164"/>
      <c r="FR33" s="164"/>
      <c r="FS33" s="164"/>
      <c r="FT33" s="164"/>
      <c r="FU33" s="164"/>
      <c r="FV33" s="164"/>
      <c r="FW33" s="164"/>
      <c r="FX33" s="164"/>
      <c r="FY33" s="164"/>
      <c r="FZ33" s="164"/>
      <c r="GA33" s="164"/>
      <c r="GB33" s="164"/>
      <c r="GC33" s="164"/>
      <c r="GD33" s="164"/>
      <c r="GE33" s="164"/>
      <c r="GF33" s="164"/>
      <c r="GG33" s="164"/>
      <c r="GH33" s="164"/>
      <c r="GI33" s="164"/>
      <c r="GJ33" s="164"/>
      <c r="GK33" s="164"/>
      <c r="GL33" s="164"/>
      <c r="GM33" s="164"/>
      <c r="GN33" s="164"/>
      <c r="GO33" s="164"/>
      <c r="GP33" s="164"/>
      <c r="GQ33" s="164"/>
      <c r="GR33" s="164"/>
      <c r="GS33" s="164"/>
      <c r="GT33" s="164"/>
      <c r="GU33" s="164"/>
      <c r="GV33" s="164"/>
      <c r="GW33" s="164"/>
      <c r="GX33" s="164"/>
      <c r="GY33" s="164"/>
      <c r="GZ33" s="164"/>
      <c r="HA33" s="164"/>
      <c r="HB33" s="164"/>
      <c r="HC33" s="164"/>
      <c r="HD33" s="164"/>
      <c r="HE33" s="164"/>
      <c r="HF33" s="164"/>
      <c r="HG33" s="164"/>
      <c r="HH33" s="164"/>
      <c r="HI33" s="164"/>
      <c r="HJ33" s="164"/>
      <c r="HK33" s="164"/>
      <c r="HL33" s="164"/>
      <c r="HM33" s="164"/>
      <c r="HN33" s="164"/>
      <c r="HO33" s="164"/>
      <c r="HP33" s="164"/>
      <c r="HQ33" s="164"/>
      <c r="HR33" s="164"/>
      <c r="HS33" s="164"/>
      <c r="HT33" s="164"/>
      <c r="HU33" s="164"/>
      <c r="HV33" s="164"/>
      <c r="HW33" s="164"/>
      <c r="HX33" s="164"/>
      <c r="HY33" s="164"/>
      <c r="HZ33" s="164"/>
      <c r="IA33" s="164"/>
      <c r="IB33" s="164"/>
      <c r="IC33" s="164"/>
      <c r="ID33" s="164"/>
      <c r="IE33" s="164"/>
      <c r="IF33" s="164"/>
      <c r="IG33" s="164"/>
      <c r="IH33" s="164"/>
      <c r="II33" s="164"/>
      <c r="IJ33" s="164"/>
      <c r="IK33" s="164"/>
      <c r="IL33" s="164"/>
      <c r="IM33" s="164"/>
      <c r="IN33" s="164"/>
      <c r="IO33" s="164"/>
      <c r="IP33" s="164"/>
      <c r="IQ33" s="164"/>
      <c r="IR33" s="164"/>
      <c r="IS33" s="164"/>
      <c r="IT33" s="164"/>
      <c r="IU33" s="164"/>
      <c r="IV33" s="164"/>
    </row>
    <row r="34" spans="10:21" ht="30">
      <c r="J34" s="232"/>
      <c r="K34" s="232"/>
      <c r="N34" s="233"/>
      <c r="O34" s="233"/>
      <c r="P34" s="234"/>
      <c r="Q34" s="234"/>
      <c r="R34" s="234"/>
      <c r="S34" s="234"/>
      <c r="T34" s="234"/>
      <c r="U34" s="234"/>
    </row>
    <row r="35" spans="10:21" ht="30">
      <c r="J35" s="232"/>
      <c r="K35" s="232"/>
      <c r="N35" s="233"/>
      <c r="O35" s="233"/>
      <c r="P35" s="234"/>
      <c r="Q35" s="234"/>
      <c r="R35" s="234"/>
      <c r="S35" s="234"/>
      <c r="T35" s="234"/>
      <c r="U35" s="234"/>
    </row>
    <row r="36" spans="10:21" ht="30">
      <c r="J36" s="232"/>
      <c r="K36" s="232"/>
      <c r="N36" s="233"/>
      <c r="O36" s="233"/>
      <c r="P36" s="234"/>
      <c r="Q36" s="234"/>
      <c r="R36" s="234"/>
      <c r="S36" s="234"/>
      <c r="T36" s="234"/>
      <c r="U36" s="234"/>
    </row>
    <row r="37" spans="10:21" ht="30">
      <c r="J37" s="232"/>
      <c r="K37" s="232"/>
      <c r="N37" s="233"/>
      <c r="O37" s="233"/>
      <c r="P37" s="234"/>
      <c r="Q37" s="234"/>
      <c r="R37" s="234"/>
      <c r="S37" s="234"/>
      <c r="T37" s="234"/>
      <c r="U37" s="234"/>
    </row>
    <row r="38" spans="10:21" ht="30">
      <c r="J38" s="232"/>
      <c r="K38" s="232"/>
      <c r="N38" s="233"/>
      <c r="O38" s="233"/>
      <c r="P38" s="234"/>
      <c r="Q38" s="234"/>
      <c r="R38" s="234"/>
      <c r="S38" s="234"/>
      <c r="T38" s="234"/>
      <c r="U38" s="234"/>
    </row>
    <row r="39" spans="10:21" ht="30">
      <c r="J39" s="232"/>
      <c r="K39" s="232"/>
      <c r="N39" s="233"/>
      <c r="O39" s="233"/>
      <c r="P39" s="234"/>
      <c r="Q39" s="234"/>
      <c r="R39" s="234"/>
      <c r="S39" s="234"/>
      <c r="T39" s="234"/>
      <c r="U39" s="234"/>
    </row>
    <row r="40" spans="10:21" ht="30">
      <c r="J40" s="232"/>
      <c r="K40" s="232"/>
      <c r="N40" s="233"/>
      <c r="O40" s="233"/>
      <c r="P40" s="234"/>
      <c r="Q40" s="234"/>
      <c r="R40" s="234"/>
      <c r="S40" s="234"/>
      <c r="T40" s="234"/>
      <c r="U40" s="234"/>
    </row>
    <row r="41" spans="10:21" ht="30">
      <c r="J41" s="232"/>
      <c r="K41" s="232"/>
      <c r="N41" s="233"/>
      <c r="O41" s="233"/>
      <c r="P41" s="234"/>
      <c r="Q41" s="234"/>
      <c r="R41" s="234"/>
      <c r="S41" s="234"/>
      <c r="T41" s="234"/>
      <c r="U41" s="234"/>
    </row>
    <row r="42" spans="10:21" ht="30">
      <c r="J42" s="232"/>
      <c r="K42" s="232"/>
      <c r="N42" s="233"/>
      <c r="O42" s="233"/>
      <c r="P42" s="234"/>
      <c r="Q42" s="234"/>
      <c r="R42" s="234"/>
      <c r="S42" s="234"/>
      <c r="T42" s="234"/>
      <c r="U42" s="234"/>
    </row>
    <row r="43" spans="10:21" ht="30">
      <c r="J43" s="232"/>
      <c r="K43" s="232"/>
      <c r="N43" s="233"/>
      <c r="O43" s="233"/>
      <c r="P43" s="234"/>
      <c r="Q43" s="234"/>
      <c r="R43" s="234"/>
      <c r="S43" s="234"/>
      <c r="T43" s="234"/>
      <c r="U43" s="234"/>
    </row>
    <row r="44" spans="10:21" ht="30">
      <c r="J44" s="232"/>
      <c r="K44" s="232"/>
      <c r="N44" s="233"/>
      <c r="O44" s="233"/>
      <c r="P44" s="234"/>
      <c r="Q44" s="234"/>
      <c r="R44" s="234"/>
      <c r="S44" s="234"/>
      <c r="T44" s="234"/>
      <c r="U44" s="234"/>
    </row>
    <row r="45" spans="10:21" ht="30">
      <c r="J45" s="232"/>
      <c r="K45" s="232"/>
      <c r="N45" s="233"/>
      <c r="O45" s="233"/>
      <c r="P45" s="234"/>
      <c r="Q45" s="234"/>
      <c r="R45" s="234"/>
      <c r="S45" s="234"/>
      <c r="T45" s="234"/>
      <c r="U45" s="234"/>
    </row>
    <row r="46" spans="10:21" ht="30">
      <c r="J46" s="232"/>
      <c r="K46" s="232"/>
      <c r="N46" s="233"/>
      <c r="O46" s="233"/>
      <c r="P46" s="234"/>
      <c r="Q46" s="234"/>
      <c r="R46" s="234"/>
      <c r="S46" s="234"/>
      <c r="T46" s="234"/>
      <c r="U46" s="234"/>
    </row>
    <row r="47" spans="10:21" ht="30">
      <c r="J47" s="232"/>
      <c r="K47" s="232"/>
      <c r="N47" s="233"/>
      <c r="O47" s="233"/>
      <c r="P47" s="234"/>
      <c r="Q47" s="234"/>
      <c r="R47" s="234"/>
      <c r="S47" s="234"/>
      <c r="T47" s="234"/>
      <c r="U47" s="234"/>
    </row>
    <row r="48" spans="10:21" ht="30">
      <c r="J48" s="232"/>
      <c r="K48" s="232"/>
      <c r="N48" s="233"/>
      <c r="O48" s="233"/>
      <c r="P48" s="234"/>
      <c r="Q48" s="234"/>
      <c r="R48" s="234"/>
      <c r="S48" s="234"/>
      <c r="T48" s="234"/>
      <c r="U48" s="234"/>
    </row>
    <row r="49" spans="10:21" ht="30">
      <c r="J49" s="232"/>
      <c r="K49" s="232"/>
      <c r="N49" s="233"/>
      <c r="O49" s="233"/>
      <c r="P49" s="234"/>
      <c r="Q49" s="234"/>
      <c r="R49" s="234"/>
      <c r="S49" s="234"/>
      <c r="T49" s="234"/>
      <c r="U49" s="234"/>
    </row>
    <row r="50" spans="10:21" ht="30">
      <c r="J50" s="232"/>
      <c r="K50" s="232"/>
      <c r="N50" s="233"/>
      <c r="O50" s="233"/>
      <c r="P50" s="234"/>
      <c r="Q50" s="234"/>
      <c r="R50" s="234"/>
      <c r="S50" s="234"/>
      <c r="T50" s="234"/>
      <c r="U50" s="234"/>
    </row>
    <row r="51" spans="10:21" ht="30">
      <c r="J51" s="232"/>
      <c r="K51" s="232"/>
      <c r="N51" s="233"/>
      <c r="O51" s="233"/>
      <c r="P51" s="234"/>
      <c r="Q51" s="234"/>
      <c r="R51" s="234"/>
      <c r="S51" s="234"/>
      <c r="T51" s="234"/>
      <c r="U51" s="234"/>
    </row>
    <row r="52" spans="10:21" ht="30">
      <c r="J52" s="232"/>
      <c r="K52" s="232"/>
      <c r="N52" s="233"/>
      <c r="O52" s="233"/>
      <c r="P52" s="234"/>
      <c r="Q52" s="234"/>
      <c r="R52" s="234"/>
      <c r="S52" s="234"/>
      <c r="T52" s="234"/>
      <c r="U52" s="234"/>
    </row>
    <row r="53" spans="10:21" ht="30">
      <c r="J53" s="232"/>
      <c r="K53" s="232"/>
      <c r="N53" s="233"/>
      <c r="O53" s="233"/>
      <c r="P53" s="234"/>
      <c r="Q53" s="234"/>
      <c r="R53" s="234"/>
      <c r="S53" s="234"/>
      <c r="T53" s="234"/>
      <c r="U53" s="234"/>
    </row>
    <row r="54" spans="10:21" ht="30">
      <c r="J54" s="232"/>
      <c r="K54" s="232"/>
      <c r="N54" s="233"/>
      <c r="O54" s="233"/>
      <c r="P54" s="234"/>
      <c r="Q54" s="234"/>
      <c r="R54" s="234"/>
      <c r="S54" s="234"/>
      <c r="T54" s="234"/>
      <c r="U54" s="234"/>
    </row>
    <row r="55" spans="10:21" ht="30">
      <c r="J55" s="232"/>
      <c r="K55" s="232"/>
      <c r="N55" s="233"/>
      <c r="O55" s="233"/>
      <c r="P55" s="234"/>
      <c r="Q55" s="234"/>
      <c r="R55" s="234"/>
      <c r="S55" s="234"/>
      <c r="T55" s="234"/>
      <c r="U55" s="234"/>
    </row>
    <row r="56" spans="10:21" ht="30">
      <c r="J56" s="232"/>
      <c r="K56" s="232"/>
      <c r="N56" s="233"/>
      <c r="O56" s="233"/>
      <c r="P56" s="234"/>
      <c r="Q56" s="234"/>
      <c r="R56" s="234"/>
      <c r="S56" s="234"/>
      <c r="T56" s="234"/>
      <c r="U56" s="234"/>
    </row>
    <row r="57" spans="10:21" ht="30">
      <c r="J57" s="232"/>
      <c r="K57" s="232"/>
      <c r="N57" s="233"/>
      <c r="O57" s="233"/>
      <c r="P57" s="234"/>
      <c r="Q57" s="234"/>
      <c r="R57" s="234"/>
      <c r="S57" s="234"/>
      <c r="T57" s="234"/>
      <c r="U57" s="234"/>
    </row>
    <row r="58" spans="10:21" ht="30">
      <c r="J58" s="232"/>
      <c r="K58" s="232"/>
      <c r="N58" s="233"/>
      <c r="O58" s="233"/>
      <c r="P58" s="234"/>
      <c r="Q58" s="234"/>
      <c r="R58" s="234"/>
      <c r="S58" s="234"/>
      <c r="T58" s="234"/>
      <c r="U58" s="234"/>
    </row>
    <row r="59" spans="10:21" ht="30">
      <c r="J59" s="232"/>
      <c r="K59" s="232"/>
      <c r="N59" s="233"/>
      <c r="O59" s="233"/>
      <c r="P59" s="234"/>
      <c r="Q59" s="234"/>
      <c r="R59" s="234"/>
      <c r="S59" s="234"/>
      <c r="T59" s="234"/>
      <c r="U59" s="234"/>
    </row>
    <row r="60" spans="10:21" ht="30">
      <c r="J60" s="232"/>
      <c r="K60" s="232"/>
      <c r="N60" s="233"/>
      <c r="O60" s="233"/>
      <c r="P60" s="234"/>
      <c r="Q60" s="234"/>
      <c r="R60" s="234"/>
      <c r="S60" s="234"/>
      <c r="T60" s="234"/>
      <c r="U60" s="234"/>
    </row>
    <row r="61" spans="10:21" ht="30">
      <c r="J61" s="232"/>
      <c r="K61" s="232"/>
      <c r="N61" s="233"/>
      <c r="O61" s="233"/>
      <c r="P61" s="234"/>
      <c r="Q61" s="234"/>
      <c r="R61" s="234"/>
      <c r="S61" s="234"/>
      <c r="T61" s="234"/>
      <c r="U61" s="234"/>
    </row>
    <row r="62" spans="10:21" ht="30">
      <c r="J62" s="232"/>
      <c r="K62" s="232"/>
      <c r="N62" s="233"/>
      <c r="O62" s="233"/>
      <c r="P62" s="234"/>
      <c r="Q62" s="234"/>
      <c r="R62" s="234"/>
      <c r="S62" s="234"/>
      <c r="T62" s="234"/>
      <c r="U62" s="234"/>
    </row>
    <row r="63" spans="10:21" ht="30">
      <c r="J63" s="232"/>
      <c r="K63" s="232"/>
      <c r="N63" s="233"/>
      <c r="O63" s="233"/>
      <c r="P63" s="234"/>
      <c r="Q63" s="234"/>
      <c r="R63" s="234"/>
      <c r="S63" s="234"/>
      <c r="T63" s="234"/>
      <c r="U63" s="234"/>
    </row>
    <row r="64" spans="10:21" ht="30">
      <c r="J64" s="232"/>
      <c r="K64" s="232"/>
      <c r="N64" s="233"/>
      <c r="O64" s="233"/>
      <c r="P64" s="234"/>
      <c r="Q64" s="234"/>
      <c r="R64" s="234"/>
      <c r="S64" s="234"/>
      <c r="T64" s="234"/>
      <c r="U64" s="234"/>
    </row>
    <row r="65" spans="10:21" ht="30">
      <c r="J65" s="232"/>
      <c r="K65" s="232"/>
      <c r="N65" s="233"/>
      <c r="O65" s="233"/>
      <c r="P65" s="234"/>
      <c r="Q65" s="234"/>
      <c r="R65" s="234"/>
      <c r="S65" s="234"/>
      <c r="T65" s="234"/>
      <c r="U65" s="234"/>
    </row>
    <row r="66" spans="10:21" ht="30">
      <c r="J66" s="232"/>
      <c r="K66" s="232"/>
      <c r="N66" s="233"/>
      <c r="O66" s="233"/>
      <c r="P66" s="234"/>
      <c r="Q66" s="234"/>
      <c r="R66" s="234"/>
      <c r="S66" s="234"/>
      <c r="T66" s="234"/>
      <c r="U66" s="234"/>
    </row>
    <row r="67" spans="10:21" ht="30">
      <c r="J67" s="232"/>
      <c r="K67" s="232"/>
      <c r="N67" s="233"/>
      <c r="O67" s="233"/>
      <c r="P67" s="234"/>
      <c r="Q67" s="234"/>
      <c r="R67" s="234"/>
      <c r="S67" s="234"/>
      <c r="T67" s="234"/>
      <c r="U67" s="234"/>
    </row>
    <row r="68" spans="10:21" ht="30">
      <c r="J68" s="232"/>
      <c r="K68" s="232"/>
      <c r="N68" s="233"/>
      <c r="O68" s="233"/>
      <c r="P68" s="234"/>
      <c r="Q68" s="234"/>
      <c r="R68" s="234"/>
      <c r="S68" s="234"/>
      <c r="T68" s="234"/>
      <c r="U68" s="234"/>
    </row>
    <row r="69" spans="10:21" ht="30">
      <c r="J69" s="232"/>
      <c r="K69" s="232"/>
      <c r="N69" s="233"/>
      <c r="O69" s="233"/>
      <c r="P69" s="234"/>
      <c r="Q69" s="234"/>
      <c r="R69" s="234"/>
      <c r="S69" s="234"/>
      <c r="T69" s="234"/>
      <c r="U69" s="234"/>
    </row>
    <row r="70" spans="10:21" ht="30">
      <c r="J70" s="232"/>
      <c r="K70" s="232"/>
      <c r="N70" s="233"/>
      <c r="O70" s="233"/>
      <c r="P70" s="234"/>
      <c r="Q70" s="234"/>
      <c r="R70" s="234"/>
      <c r="S70" s="234"/>
      <c r="T70" s="234"/>
      <c r="U70" s="234"/>
    </row>
    <row r="71" spans="10:21" ht="30">
      <c r="J71" s="232"/>
      <c r="K71" s="232"/>
      <c r="N71" s="233"/>
      <c r="O71" s="233"/>
      <c r="P71" s="234"/>
      <c r="Q71" s="234"/>
      <c r="R71" s="234"/>
      <c r="S71" s="234"/>
      <c r="T71" s="234"/>
      <c r="U71" s="234"/>
    </row>
    <row r="72" spans="10:21" ht="30">
      <c r="J72" s="232"/>
      <c r="K72" s="232"/>
      <c r="N72" s="233"/>
      <c r="O72" s="233"/>
      <c r="P72" s="234"/>
      <c r="Q72" s="234"/>
      <c r="R72" s="234"/>
      <c r="S72" s="234"/>
      <c r="T72" s="234"/>
      <c r="U72" s="234"/>
    </row>
    <row r="73" spans="10:21" ht="30">
      <c r="J73" s="232"/>
      <c r="K73" s="232"/>
      <c r="N73" s="233"/>
      <c r="O73" s="233"/>
      <c r="P73" s="234"/>
      <c r="Q73" s="234"/>
      <c r="R73" s="234"/>
      <c r="S73" s="234"/>
      <c r="T73" s="234"/>
      <c r="U73" s="234"/>
    </row>
    <row r="74" spans="10:21" ht="30">
      <c r="J74" s="232"/>
      <c r="K74" s="232"/>
      <c r="N74" s="233"/>
      <c r="O74" s="233"/>
      <c r="P74" s="234"/>
      <c r="Q74" s="234"/>
      <c r="R74" s="234"/>
      <c r="S74" s="234"/>
      <c r="T74" s="234"/>
      <c r="U74" s="234"/>
    </row>
    <row r="75" spans="10:21" ht="30">
      <c r="J75" s="232"/>
      <c r="K75" s="235"/>
      <c r="N75" s="233"/>
      <c r="O75" s="233"/>
      <c r="P75" s="234"/>
      <c r="Q75" s="234"/>
      <c r="R75" s="234"/>
      <c r="S75" s="234"/>
      <c r="T75" s="234"/>
      <c r="U75" s="234"/>
    </row>
    <row r="76" spans="10:21" ht="30">
      <c r="J76" s="232"/>
      <c r="K76" s="232"/>
      <c r="N76" s="233"/>
      <c r="O76" s="233"/>
      <c r="P76" s="234"/>
      <c r="Q76" s="234"/>
      <c r="R76" s="234"/>
      <c r="S76" s="234"/>
      <c r="T76" s="234"/>
      <c r="U76" s="234"/>
    </row>
    <row r="77" spans="10:21" ht="30">
      <c r="J77" s="232"/>
      <c r="K77" s="232"/>
      <c r="N77" s="233"/>
      <c r="O77" s="233"/>
      <c r="P77" s="234"/>
      <c r="Q77" s="234"/>
      <c r="R77" s="234"/>
      <c r="S77" s="234"/>
      <c r="T77" s="234"/>
      <c r="U77" s="234"/>
    </row>
    <row r="78" spans="10:21" ht="30">
      <c r="J78" s="232"/>
      <c r="K78" s="232"/>
      <c r="N78" s="233"/>
      <c r="O78" s="233"/>
      <c r="P78" s="234"/>
      <c r="Q78" s="234"/>
      <c r="R78" s="234"/>
      <c r="S78" s="234"/>
      <c r="T78" s="234"/>
      <c r="U78" s="234"/>
    </row>
    <row r="79" spans="10:21" ht="30">
      <c r="J79" s="232"/>
      <c r="K79" s="232"/>
      <c r="N79" s="233"/>
      <c r="O79" s="233"/>
      <c r="P79" s="234"/>
      <c r="Q79" s="234"/>
      <c r="R79" s="234"/>
      <c r="S79" s="234"/>
      <c r="T79" s="234"/>
      <c r="U79" s="234"/>
    </row>
    <row r="80" spans="10:21" ht="30">
      <c r="J80" s="232"/>
      <c r="K80" s="232"/>
      <c r="N80" s="233"/>
      <c r="O80" s="233"/>
      <c r="P80" s="234"/>
      <c r="Q80" s="234"/>
      <c r="R80" s="234"/>
      <c r="S80" s="234"/>
      <c r="T80" s="234"/>
      <c r="U80" s="234"/>
    </row>
    <row r="81" spans="10:21" ht="30">
      <c r="J81" s="232"/>
      <c r="K81" s="232"/>
      <c r="N81" s="233"/>
      <c r="O81" s="233"/>
      <c r="P81" s="234"/>
      <c r="Q81" s="234"/>
      <c r="R81" s="234"/>
      <c r="S81" s="234"/>
      <c r="T81" s="234"/>
      <c r="U81" s="234"/>
    </row>
    <row r="82" spans="10:21" ht="30">
      <c r="J82" s="232"/>
      <c r="K82" s="232"/>
      <c r="N82" s="233"/>
      <c r="O82" s="233"/>
      <c r="P82" s="234"/>
      <c r="Q82" s="234"/>
      <c r="R82" s="234"/>
      <c r="S82" s="234"/>
      <c r="T82" s="234"/>
      <c r="U82" s="234"/>
    </row>
    <row r="83" spans="10:21" ht="30">
      <c r="J83" s="232"/>
      <c r="K83" s="232"/>
      <c r="N83" s="233"/>
      <c r="O83" s="233"/>
      <c r="P83" s="234"/>
      <c r="Q83" s="234"/>
      <c r="R83" s="234"/>
      <c r="S83" s="234"/>
      <c r="T83" s="234"/>
      <c r="U83" s="234"/>
    </row>
    <row r="84" spans="10:21" ht="30">
      <c r="J84" s="232"/>
      <c r="K84" s="232"/>
      <c r="N84" s="233"/>
      <c r="O84" s="233"/>
      <c r="P84" s="234"/>
      <c r="Q84" s="234"/>
      <c r="R84" s="234"/>
      <c r="S84" s="234"/>
      <c r="T84" s="234"/>
      <c r="U84" s="234"/>
    </row>
    <row r="85" spans="10:21" ht="30">
      <c r="J85" s="232"/>
      <c r="K85" s="232"/>
      <c r="N85" s="233"/>
      <c r="O85" s="233"/>
      <c r="P85" s="234"/>
      <c r="Q85" s="234"/>
      <c r="R85" s="234"/>
      <c r="S85" s="234"/>
      <c r="T85" s="234"/>
      <c r="U85" s="234"/>
    </row>
    <row r="86" spans="10:21" ht="30">
      <c r="J86" s="232"/>
      <c r="K86" s="232"/>
      <c r="N86" s="233"/>
      <c r="O86" s="233"/>
      <c r="P86" s="234"/>
      <c r="Q86" s="234"/>
      <c r="R86" s="234"/>
      <c r="S86" s="234"/>
      <c r="T86" s="234"/>
      <c r="U86" s="234"/>
    </row>
    <row r="87" spans="10:21" ht="30">
      <c r="J87" s="232"/>
      <c r="K87" s="232"/>
      <c r="N87" s="233"/>
      <c r="O87" s="233"/>
      <c r="P87" s="234"/>
      <c r="Q87" s="234"/>
      <c r="R87" s="234"/>
      <c r="S87" s="234"/>
      <c r="T87" s="234"/>
      <c r="U87" s="234"/>
    </row>
    <row r="88" spans="10:21" ht="30">
      <c r="J88" s="232"/>
      <c r="K88" s="232"/>
      <c r="N88" s="233"/>
      <c r="O88" s="233"/>
      <c r="P88" s="234"/>
      <c r="Q88" s="234"/>
      <c r="R88" s="234"/>
      <c r="S88" s="234"/>
      <c r="T88" s="234"/>
      <c r="U88" s="234"/>
    </row>
    <row r="89" spans="10:21" ht="30">
      <c r="J89" s="232"/>
      <c r="K89" s="232"/>
      <c r="N89" s="233"/>
      <c r="O89" s="233"/>
      <c r="P89" s="234"/>
      <c r="Q89" s="234"/>
      <c r="R89" s="234"/>
      <c r="S89" s="234"/>
      <c r="T89" s="234"/>
      <c r="U89" s="234"/>
    </row>
    <row r="90" spans="10:21" ht="30">
      <c r="J90" s="232"/>
      <c r="K90" s="232"/>
      <c r="N90" s="233"/>
      <c r="O90" s="233"/>
      <c r="P90" s="234"/>
      <c r="Q90" s="234"/>
      <c r="R90" s="234"/>
      <c r="S90" s="234"/>
      <c r="T90" s="234"/>
      <c r="U90" s="234"/>
    </row>
    <row r="91" spans="10:21" ht="30">
      <c r="J91" s="232"/>
      <c r="K91" s="232"/>
      <c r="N91" s="233"/>
      <c r="O91" s="233"/>
      <c r="P91" s="234"/>
      <c r="Q91" s="234"/>
      <c r="R91" s="234"/>
      <c r="S91" s="234"/>
      <c r="T91" s="234"/>
      <c r="U91" s="234"/>
    </row>
    <row r="92" spans="10:21" ht="30">
      <c r="J92" s="232"/>
      <c r="K92" s="232"/>
      <c r="N92" s="233"/>
      <c r="O92" s="233"/>
      <c r="P92" s="234"/>
      <c r="Q92" s="234"/>
      <c r="R92" s="234"/>
      <c r="S92" s="234"/>
      <c r="T92" s="234"/>
      <c r="U92" s="234"/>
    </row>
    <row r="93" spans="10:21" ht="30">
      <c r="J93" s="232"/>
      <c r="K93" s="232"/>
      <c r="N93" s="233"/>
      <c r="O93" s="233"/>
      <c r="P93" s="234"/>
      <c r="Q93" s="234"/>
      <c r="R93" s="234"/>
      <c r="S93" s="234"/>
      <c r="T93" s="234"/>
      <c r="U93" s="234"/>
    </row>
    <row r="94" spans="10:21" ht="30">
      <c r="J94" s="232"/>
      <c r="K94" s="232"/>
      <c r="N94" s="233"/>
      <c r="O94" s="233"/>
      <c r="P94" s="234"/>
      <c r="Q94" s="234"/>
      <c r="R94" s="234"/>
      <c r="S94" s="234"/>
      <c r="T94" s="234"/>
      <c r="U94" s="234"/>
    </row>
    <row r="95" spans="10:21" ht="30">
      <c r="J95" s="232"/>
      <c r="K95" s="232"/>
      <c r="N95" s="233"/>
      <c r="O95" s="233"/>
      <c r="P95" s="234"/>
      <c r="Q95" s="234"/>
      <c r="R95" s="234"/>
      <c r="S95" s="234"/>
      <c r="T95" s="234"/>
      <c r="U95" s="234"/>
    </row>
    <row r="96" spans="10:21" ht="30">
      <c r="J96" s="232"/>
      <c r="K96" s="232"/>
      <c r="N96" s="233"/>
      <c r="O96" s="233"/>
      <c r="P96" s="234"/>
      <c r="Q96" s="234"/>
      <c r="R96" s="234"/>
      <c r="S96" s="234"/>
      <c r="T96" s="234"/>
      <c r="U96" s="234"/>
    </row>
    <row r="97" spans="10:21" ht="30">
      <c r="J97" s="232"/>
      <c r="K97" s="232"/>
      <c r="N97" s="233"/>
      <c r="O97" s="233"/>
      <c r="P97" s="234"/>
      <c r="Q97" s="234"/>
      <c r="R97" s="234"/>
      <c r="S97" s="234"/>
      <c r="T97" s="234"/>
      <c r="U97" s="234"/>
    </row>
    <row r="98" spans="10:21" ht="30">
      <c r="J98" s="232"/>
      <c r="K98" s="232"/>
      <c r="N98" s="233"/>
      <c r="O98" s="233"/>
      <c r="P98" s="234"/>
      <c r="Q98" s="234"/>
      <c r="R98" s="234"/>
      <c r="S98" s="234"/>
      <c r="T98" s="234"/>
      <c r="U98" s="234"/>
    </row>
    <row r="99" spans="10:21" ht="30">
      <c r="J99" s="232"/>
      <c r="K99" s="232"/>
      <c r="N99" s="233"/>
      <c r="O99" s="233"/>
      <c r="P99" s="234"/>
      <c r="Q99" s="234"/>
      <c r="R99" s="234"/>
      <c r="S99" s="234"/>
      <c r="T99" s="234"/>
      <c r="U99" s="234"/>
    </row>
    <row r="100" spans="10:21" ht="30">
      <c r="J100" s="232"/>
      <c r="K100" s="232"/>
      <c r="N100" s="233"/>
      <c r="O100" s="233"/>
      <c r="P100" s="234"/>
      <c r="Q100" s="234"/>
      <c r="R100" s="234"/>
      <c r="S100" s="234"/>
      <c r="T100" s="234"/>
      <c r="U100" s="234"/>
    </row>
    <row r="101" spans="10:21" ht="30">
      <c r="J101" s="232"/>
      <c r="K101" s="232"/>
      <c r="N101" s="233"/>
      <c r="O101" s="233"/>
      <c r="P101" s="234"/>
      <c r="Q101" s="234"/>
      <c r="R101" s="234"/>
      <c r="S101" s="234"/>
      <c r="T101" s="234"/>
      <c r="U101" s="234"/>
    </row>
    <row r="102" spans="10:21" ht="30">
      <c r="J102" s="232"/>
      <c r="K102" s="232"/>
      <c r="N102" s="233"/>
      <c r="O102" s="233"/>
      <c r="P102" s="234"/>
      <c r="Q102" s="234"/>
      <c r="R102" s="234"/>
      <c r="S102" s="234"/>
      <c r="T102" s="234"/>
      <c r="U102" s="234"/>
    </row>
    <row r="103" spans="10:21" ht="30">
      <c r="J103" s="232"/>
      <c r="K103" s="232"/>
      <c r="N103" s="233"/>
      <c r="O103" s="233"/>
      <c r="P103" s="234"/>
      <c r="Q103" s="234"/>
      <c r="R103" s="234"/>
      <c r="S103" s="234"/>
      <c r="T103" s="234"/>
      <c r="U103" s="234"/>
    </row>
    <row r="104" spans="10:21" ht="30">
      <c r="J104" s="232"/>
      <c r="K104" s="232"/>
      <c r="N104" s="233"/>
      <c r="O104" s="233"/>
      <c r="P104" s="234"/>
      <c r="Q104" s="234"/>
      <c r="R104" s="234"/>
      <c r="S104" s="234"/>
      <c r="T104" s="234"/>
      <c r="U104" s="234"/>
    </row>
    <row r="105" spans="10:21" ht="30">
      <c r="J105" s="232"/>
      <c r="K105" s="232"/>
      <c r="N105" s="233"/>
      <c r="O105" s="233"/>
      <c r="P105" s="234"/>
      <c r="Q105" s="234"/>
      <c r="R105" s="234"/>
      <c r="S105" s="234"/>
      <c r="T105" s="234"/>
      <c r="U105" s="234"/>
    </row>
    <row r="106" spans="10:21" ht="30">
      <c r="J106" s="232"/>
      <c r="K106" s="232"/>
      <c r="N106" s="233"/>
      <c r="O106" s="233"/>
      <c r="P106" s="234"/>
      <c r="Q106" s="234"/>
      <c r="R106" s="234"/>
      <c r="S106" s="234"/>
      <c r="T106" s="234"/>
      <c r="U106" s="234"/>
    </row>
    <row r="107" spans="10:21" ht="30">
      <c r="J107" s="232"/>
      <c r="K107" s="232"/>
      <c r="N107" s="233"/>
      <c r="O107" s="233"/>
      <c r="P107" s="234"/>
      <c r="Q107" s="234"/>
      <c r="R107" s="234"/>
      <c r="S107" s="234"/>
      <c r="T107" s="234"/>
      <c r="U107" s="234"/>
    </row>
    <row r="108" spans="10:21" ht="30">
      <c r="J108" s="232"/>
      <c r="K108" s="232"/>
      <c r="N108" s="233"/>
      <c r="O108" s="233"/>
      <c r="P108" s="234"/>
      <c r="Q108" s="234"/>
      <c r="R108" s="234"/>
      <c r="S108" s="234"/>
      <c r="T108" s="234"/>
      <c r="U108" s="234"/>
    </row>
    <row r="109" spans="10:21" ht="30">
      <c r="J109" s="232"/>
      <c r="K109" s="232"/>
      <c r="N109" s="233"/>
      <c r="O109" s="233"/>
      <c r="P109" s="234"/>
      <c r="Q109" s="234"/>
      <c r="R109" s="234"/>
      <c r="S109" s="234"/>
      <c r="T109" s="234"/>
      <c r="U109" s="234"/>
    </row>
    <row r="110" spans="10:21" ht="30">
      <c r="J110" s="232"/>
      <c r="K110" s="232"/>
      <c r="N110" s="233"/>
      <c r="O110" s="233"/>
      <c r="P110" s="234"/>
      <c r="Q110" s="234"/>
      <c r="R110" s="234"/>
      <c r="S110" s="234"/>
      <c r="T110" s="234"/>
      <c r="U110" s="234"/>
    </row>
    <row r="111" spans="10:21" ht="30">
      <c r="J111" s="232"/>
      <c r="K111" s="232"/>
      <c r="N111" s="233"/>
      <c r="O111" s="233"/>
      <c r="P111" s="234"/>
      <c r="Q111" s="234"/>
      <c r="R111" s="234"/>
      <c r="S111" s="234"/>
      <c r="T111" s="234"/>
      <c r="U111" s="234"/>
    </row>
    <row r="112" spans="10:21" ht="30">
      <c r="J112" s="232"/>
      <c r="K112" s="232"/>
      <c r="N112" s="233"/>
      <c r="O112" s="233"/>
      <c r="P112" s="234"/>
      <c r="Q112" s="234"/>
      <c r="R112" s="234"/>
      <c r="S112" s="234"/>
      <c r="T112" s="234"/>
      <c r="U112" s="234"/>
    </row>
    <row r="113" spans="10:21" ht="30">
      <c r="J113" s="232"/>
      <c r="K113" s="232"/>
      <c r="N113" s="233"/>
      <c r="O113" s="233"/>
      <c r="P113" s="234"/>
      <c r="Q113" s="234"/>
      <c r="R113" s="234"/>
      <c r="S113" s="234"/>
      <c r="T113" s="234"/>
      <c r="U113" s="234"/>
    </row>
    <row r="114" spans="10:21" ht="30">
      <c r="J114" s="232"/>
      <c r="K114" s="232"/>
      <c r="N114" s="233"/>
      <c r="O114" s="233"/>
      <c r="P114" s="234"/>
      <c r="Q114" s="234"/>
      <c r="R114" s="234"/>
      <c r="S114" s="234"/>
      <c r="T114" s="234"/>
      <c r="U114" s="234"/>
    </row>
    <row r="115" spans="10:21" ht="30">
      <c r="J115" s="232"/>
      <c r="K115" s="232"/>
      <c r="N115" s="233"/>
      <c r="O115" s="233"/>
      <c r="P115" s="234"/>
      <c r="Q115" s="234"/>
      <c r="R115" s="234"/>
      <c r="S115" s="234"/>
      <c r="T115" s="234"/>
      <c r="U115" s="234"/>
    </row>
    <row r="116" spans="10:21" ht="30">
      <c r="J116" s="232"/>
      <c r="K116" s="232"/>
      <c r="N116" s="233"/>
      <c r="O116" s="233"/>
      <c r="P116" s="234"/>
      <c r="Q116" s="234"/>
      <c r="R116" s="234"/>
      <c r="S116" s="234"/>
      <c r="T116" s="234"/>
      <c r="U116" s="234"/>
    </row>
    <row r="117" spans="10:21" ht="30">
      <c r="J117" s="232"/>
      <c r="K117" s="232"/>
      <c r="N117" s="233"/>
      <c r="O117" s="233"/>
      <c r="P117" s="234"/>
      <c r="Q117" s="234"/>
      <c r="R117" s="234"/>
      <c r="S117" s="234"/>
      <c r="T117" s="234"/>
      <c r="U117" s="234"/>
    </row>
    <row r="118" spans="10:21" ht="30">
      <c r="J118" s="232"/>
      <c r="K118" s="232"/>
      <c r="N118" s="233"/>
      <c r="O118" s="233"/>
      <c r="P118" s="234"/>
      <c r="Q118" s="234"/>
      <c r="R118" s="234"/>
      <c r="S118" s="234"/>
      <c r="T118" s="234"/>
      <c r="U118" s="234"/>
    </row>
    <row r="119" spans="10:21" ht="30">
      <c r="J119" s="232"/>
      <c r="K119" s="232"/>
      <c r="N119" s="233"/>
      <c r="O119" s="233"/>
      <c r="P119" s="234"/>
      <c r="Q119" s="234"/>
      <c r="R119" s="234"/>
      <c r="S119" s="234"/>
      <c r="T119" s="234"/>
      <c r="U119" s="234"/>
    </row>
    <row r="120" spans="10:21" ht="30">
      <c r="J120" s="232"/>
      <c r="K120" s="232"/>
      <c r="N120" s="233"/>
      <c r="O120" s="233"/>
      <c r="P120" s="234"/>
      <c r="Q120" s="234"/>
      <c r="R120" s="234"/>
      <c r="S120" s="234"/>
      <c r="T120" s="234"/>
      <c r="U120" s="234"/>
    </row>
    <row r="121" spans="10:21" ht="30">
      <c r="J121" s="232"/>
      <c r="K121" s="232"/>
      <c r="N121" s="233"/>
      <c r="O121" s="233"/>
      <c r="P121" s="234"/>
      <c r="Q121" s="234"/>
      <c r="R121" s="234"/>
      <c r="S121" s="234"/>
      <c r="T121" s="234"/>
      <c r="U121" s="234"/>
    </row>
    <row r="122" spans="10:21" ht="30">
      <c r="J122" s="232"/>
      <c r="K122" s="232"/>
      <c r="N122" s="233"/>
      <c r="O122" s="233"/>
      <c r="P122" s="234"/>
      <c r="Q122" s="234"/>
      <c r="R122" s="234"/>
      <c r="S122" s="234"/>
      <c r="T122" s="234"/>
      <c r="U122" s="234"/>
    </row>
    <row r="123" spans="10:21" ht="30">
      <c r="J123" s="232"/>
      <c r="K123" s="232"/>
      <c r="N123" s="233"/>
      <c r="O123" s="233"/>
      <c r="P123" s="234"/>
      <c r="Q123" s="234"/>
      <c r="R123" s="234"/>
      <c r="S123" s="234"/>
      <c r="T123" s="234"/>
      <c r="U123" s="234"/>
    </row>
    <row r="124" spans="10:21" ht="30">
      <c r="J124" s="232"/>
      <c r="K124" s="232"/>
      <c r="N124" s="233"/>
      <c r="O124" s="233"/>
      <c r="P124" s="234"/>
      <c r="Q124" s="234"/>
      <c r="R124" s="234"/>
      <c r="S124" s="234"/>
      <c r="T124" s="234"/>
      <c r="U124" s="234"/>
    </row>
    <row r="125" spans="10:21" ht="30">
      <c r="J125" s="232"/>
      <c r="K125" s="232"/>
      <c r="N125" s="233"/>
      <c r="O125" s="233"/>
      <c r="P125" s="234"/>
      <c r="Q125" s="234"/>
      <c r="R125" s="234"/>
      <c r="S125" s="234"/>
      <c r="T125" s="234"/>
      <c r="U125" s="234"/>
    </row>
    <row r="126" spans="10:21" ht="30">
      <c r="J126" s="232"/>
      <c r="K126" s="232"/>
      <c r="N126" s="233"/>
      <c r="O126" s="233"/>
      <c r="P126" s="234"/>
      <c r="Q126" s="234"/>
      <c r="R126" s="234"/>
      <c r="S126" s="234"/>
      <c r="T126" s="234"/>
      <c r="U126" s="234"/>
    </row>
    <row r="127" spans="10:21" ht="30">
      <c r="J127" s="232"/>
      <c r="K127" s="232"/>
      <c r="N127" s="233"/>
      <c r="O127" s="233"/>
      <c r="P127" s="234"/>
      <c r="Q127" s="234"/>
      <c r="R127" s="234"/>
      <c r="S127" s="234"/>
      <c r="T127" s="234"/>
      <c r="U127" s="234"/>
    </row>
    <row r="128" spans="10:21" ht="30">
      <c r="J128" s="232"/>
      <c r="K128" s="232"/>
      <c r="N128" s="233"/>
      <c r="O128" s="233"/>
      <c r="P128" s="234"/>
      <c r="Q128" s="234"/>
      <c r="R128" s="234"/>
      <c r="S128" s="234"/>
      <c r="T128" s="234"/>
      <c r="U128" s="234"/>
    </row>
    <row r="129" spans="10:21" ht="30">
      <c r="J129" s="232"/>
      <c r="K129" s="232"/>
      <c r="N129" s="233"/>
      <c r="O129" s="233"/>
      <c r="P129" s="234"/>
      <c r="Q129" s="234"/>
      <c r="R129" s="234"/>
      <c r="S129" s="234"/>
      <c r="T129" s="234"/>
      <c r="U129" s="234"/>
    </row>
    <row r="130" spans="10:21" ht="30">
      <c r="J130" s="232"/>
      <c r="K130" s="232"/>
      <c r="N130" s="233"/>
      <c r="O130" s="233"/>
      <c r="P130" s="234"/>
      <c r="Q130" s="234"/>
      <c r="R130" s="234"/>
      <c r="S130" s="234"/>
      <c r="T130" s="234"/>
      <c r="U130" s="234"/>
    </row>
    <row r="131" spans="10:21" ht="30">
      <c r="J131" s="232"/>
      <c r="K131" s="232"/>
      <c r="N131" s="233"/>
      <c r="O131" s="233"/>
      <c r="P131" s="234"/>
      <c r="Q131" s="234"/>
      <c r="R131" s="234"/>
      <c r="S131" s="234"/>
      <c r="T131" s="234"/>
      <c r="U131" s="234"/>
    </row>
    <row r="132" spans="10:21" ht="30">
      <c r="J132" s="232"/>
      <c r="K132" s="232"/>
      <c r="N132" s="233"/>
      <c r="O132" s="233"/>
      <c r="P132" s="234"/>
      <c r="Q132" s="234"/>
      <c r="R132" s="234"/>
      <c r="S132" s="234"/>
      <c r="T132" s="234"/>
      <c r="U132" s="234"/>
    </row>
    <row r="133" spans="10:21" ht="30">
      <c r="J133" s="232"/>
      <c r="K133" s="232"/>
      <c r="N133" s="233"/>
      <c r="O133" s="233"/>
      <c r="P133" s="234"/>
      <c r="Q133" s="234"/>
      <c r="R133" s="234"/>
      <c r="S133" s="234"/>
      <c r="T133" s="234"/>
      <c r="U133" s="234"/>
    </row>
    <row r="134" spans="10:21" ht="30">
      <c r="J134" s="232"/>
      <c r="K134" s="232"/>
      <c r="N134" s="233"/>
      <c r="O134" s="233"/>
      <c r="P134" s="234"/>
      <c r="Q134" s="234"/>
      <c r="R134" s="234"/>
      <c r="S134" s="234"/>
      <c r="T134" s="234"/>
      <c r="U134" s="234"/>
    </row>
    <row r="135" spans="10:21" ht="30">
      <c r="J135" s="232"/>
      <c r="K135" s="232"/>
      <c r="N135" s="233"/>
      <c r="O135" s="233"/>
      <c r="P135" s="234"/>
      <c r="Q135" s="234"/>
      <c r="R135" s="234"/>
      <c r="S135" s="234"/>
      <c r="T135" s="234"/>
      <c r="U135" s="234"/>
    </row>
    <row r="136" spans="10:21" ht="30">
      <c r="J136" s="232"/>
      <c r="K136" s="232"/>
      <c r="N136" s="233"/>
      <c r="O136" s="233"/>
      <c r="P136" s="234"/>
      <c r="Q136" s="234"/>
      <c r="R136" s="234"/>
      <c r="S136" s="234"/>
      <c r="T136" s="234"/>
      <c r="U136" s="234"/>
    </row>
    <row r="137" spans="10:21" ht="30">
      <c r="J137" s="232"/>
      <c r="K137" s="232"/>
      <c r="N137" s="233"/>
      <c r="O137" s="233"/>
      <c r="P137" s="234"/>
      <c r="Q137" s="234"/>
      <c r="R137" s="234"/>
      <c r="S137" s="234"/>
      <c r="T137" s="234"/>
      <c r="U137" s="234"/>
    </row>
    <row r="138" spans="10:21" ht="30">
      <c r="J138" s="232"/>
      <c r="K138" s="232"/>
      <c r="N138" s="233"/>
      <c r="O138" s="233"/>
      <c r="P138" s="234"/>
      <c r="Q138" s="234"/>
      <c r="R138" s="234"/>
      <c r="S138" s="234"/>
      <c r="T138" s="234"/>
      <c r="U138" s="234"/>
    </row>
    <row r="139" spans="10:21" ht="30">
      <c r="J139" s="232"/>
      <c r="K139" s="232"/>
      <c r="N139" s="233"/>
      <c r="O139" s="233"/>
      <c r="P139" s="234"/>
      <c r="Q139" s="234"/>
      <c r="R139" s="234"/>
      <c r="S139" s="234"/>
      <c r="T139" s="234"/>
      <c r="U139" s="234"/>
    </row>
    <row r="140" spans="10:21" ht="30">
      <c r="J140" s="232"/>
      <c r="K140" s="232"/>
      <c r="N140" s="233"/>
      <c r="O140" s="233"/>
      <c r="P140" s="234"/>
      <c r="Q140" s="234"/>
      <c r="R140" s="234"/>
      <c r="S140" s="234"/>
      <c r="T140" s="234"/>
      <c r="U140" s="234"/>
    </row>
    <row r="141" spans="10:21" ht="30">
      <c r="J141" s="232"/>
      <c r="K141" s="232"/>
      <c r="N141" s="233"/>
      <c r="O141" s="233"/>
      <c r="P141" s="234"/>
      <c r="Q141" s="234"/>
      <c r="R141" s="234"/>
      <c r="S141" s="234"/>
      <c r="T141" s="234"/>
      <c r="U141" s="234"/>
    </row>
    <row r="142" spans="10:21" ht="30">
      <c r="J142" s="232"/>
      <c r="K142" s="232"/>
      <c r="N142" s="233"/>
      <c r="O142" s="233"/>
      <c r="P142" s="234"/>
      <c r="Q142" s="234"/>
      <c r="R142" s="234"/>
      <c r="S142" s="234"/>
      <c r="T142" s="234"/>
      <c r="U142" s="234"/>
    </row>
    <row r="143" spans="10:21" ht="30">
      <c r="J143" s="232"/>
      <c r="K143" s="232"/>
      <c r="N143" s="233"/>
      <c r="O143" s="233"/>
      <c r="P143" s="234"/>
      <c r="Q143" s="234"/>
      <c r="R143" s="234"/>
      <c r="S143" s="234"/>
      <c r="T143" s="234"/>
      <c r="U143" s="234"/>
    </row>
    <row r="144" spans="10:21" ht="30">
      <c r="J144" s="232"/>
      <c r="K144" s="232"/>
      <c r="N144" s="233"/>
      <c r="O144" s="233"/>
      <c r="P144" s="234"/>
      <c r="Q144" s="234"/>
      <c r="R144" s="234"/>
      <c r="S144" s="234"/>
      <c r="T144" s="234"/>
      <c r="U144" s="234"/>
    </row>
    <row r="145" spans="10:21" ht="30">
      <c r="J145" s="232"/>
      <c r="K145" s="232"/>
      <c r="N145" s="233"/>
      <c r="O145" s="233"/>
      <c r="P145" s="234"/>
      <c r="Q145" s="234"/>
      <c r="R145" s="234"/>
      <c r="S145" s="234"/>
      <c r="T145" s="234"/>
      <c r="U145" s="234"/>
    </row>
    <row r="146" spans="10:21" ht="30">
      <c r="J146" s="232"/>
      <c r="K146" s="232"/>
      <c r="N146" s="233"/>
      <c r="O146" s="233"/>
      <c r="P146" s="234"/>
      <c r="Q146" s="234"/>
      <c r="R146" s="234"/>
      <c r="S146" s="234"/>
      <c r="T146" s="234"/>
      <c r="U146" s="234"/>
    </row>
    <row r="147" spans="10:21" ht="30">
      <c r="J147" s="232"/>
      <c r="K147" s="232"/>
      <c r="N147" s="233"/>
      <c r="O147" s="233"/>
      <c r="P147" s="234"/>
      <c r="Q147" s="234"/>
      <c r="R147" s="234"/>
      <c r="S147" s="234"/>
      <c r="T147" s="234"/>
      <c r="U147" s="234"/>
    </row>
    <row r="148" spans="10:21" ht="30">
      <c r="J148" s="232"/>
      <c r="K148" s="232"/>
      <c r="N148" s="233"/>
      <c r="O148" s="233"/>
      <c r="P148" s="234"/>
      <c r="Q148" s="234"/>
      <c r="R148" s="234"/>
      <c r="S148" s="234"/>
      <c r="T148" s="234"/>
      <c r="U148" s="234"/>
    </row>
    <row r="149" spans="10:21" ht="30">
      <c r="J149" s="232"/>
      <c r="K149" s="232"/>
      <c r="N149" s="233"/>
      <c r="O149" s="233"/>
      <c r="P149" s="234"/>
      <c r="Q149" s="234"/>
      <c r="R149" s="234"/>
      <c r="S149" s="234"/>
      <c r="T149" s="234"/>
      <c r="U149" s="234"/>
    </row>
    <row r="150" spans="10:21" ht="30">
      <c r="J150" s="232"/>
      <c r="K150" s="232"/>
      <c r="N150" s="233"/>
      <c r="O150" s="233"/>
      <c r="P150" s="234"/>
      <c r="Q150" s="234"/>
      <c r="R150" s="234"/>
      <c r="S150" s="234"/>
      <c r="T150" s="234"/>
      <c r="U150" s="234"/>
    </row>
    <row r="151" spans="10:21" ht="30">
      <c r="J151" s="232"/>
      <c r="K151" s="232"/>
      <c r="N151" s="233"/>
      <c r="O151" s="233"/>
      <c r="P151" s="234"/>
      <c r="Q151" s="234"/>
      <c r="R151" s="234"/>
      <c r="S151" s="234"/>
      <c r="T151" s="234"/>
      <c r="U151" s="234"/>
    </row>
    <row r="152" spans="10:21" ht="30">
      <c r="J152" s="232"/>
      <c r="K152" s="232"/>
      <c r="N152" s="233"/>
      <c r="O152" s="233"/>
      <c r="P152" s="234"/>
      <c r="Q152" s="234"/>
      <c r="R152" s="234"/>
      <c r="S152" s="234"/>
      <c r="T152" s="234"/>
      <c r="U152" s="234"/>
    </row>
    <row r="153" spans="10:21" ht="30">
      <c r="J153" s="232"/>
      <c r="K153" s="232"/>
      <c r="N153" s="233"/>
      <c r="O153" s="233"/>
      <c r="P153" s="234"/>
      <c r="Q153" s="234"/>
      <c r="R153" s="234"/>
      <c r="S153" s="234"/>
      <c r="T153" s="234"/>
      <c r="U153" s="234"/>
    </row>
    <row r="154" spans="10:21" ht="30">
      <c r="J154" s="232"/>
      <c r="K154" s="232"/>
      <c r="N154" s="233"/>
      <c r="O154" s="233"/>
      <c r="P154" s="234"/>
      <c r="Q154" s="234"/>
      <c r="R154" s="234"/>
      <c r="S154" s="234"/>
      <c r="T154" s="234"/>
      <c r="U154" s="234"/>
    </row>
    <row r="155" spans="10:21" ht="30">
      <c r="J155" s="232"/>
      <c r="K155" s="232"/>
      <c r="N155" s="233"/>
      <c r="O155" s="233"/>
      <c r="P155" s="234"/>
      <c r="Q155" s="234"/>
      <c r="R155" s="234"/>
      <c r="S155" s="234"/>
      <c r="T155" s="234"/>
      <c r="U155" s="234"/>
    </row>
    <row r="156" spans="10:21" ht="30">
      <c r="J156" s="232"/>
      <c r="K156" s="232"/>
      <c r="N156" s="233"/>
      <c r="O156" s="233"/>
      <c r="P156" s="234"/>
      <c r="Q156" s="234"/>
      <c r="R156" s="234"/>
      <c r="S156" s="234"/>
      <c r="T156" s="234"/>
      <c r="U156" s="234"/>
    </row>
    <row r="157" spans="10:21" ht="30">
      <c r="J157" s="232"/>
      <c r="K157" s="232"/>
      <c r="N157" s="233"/>
      <c r="O157" s="233"/>
      <c r="P157" s="234"/>
      <c r="Q157" s="234"/>
      <c r="R157" s="234"/>
      <c r="S157" s="234"/>
      <c r="T157" s="234"/>
      <c r="U157" s="234"/>
    </row>
    <row r="158" spans="10:21" ht="30">
      <c r="J158" s="232"/>
      <c r="K158" s="232"/>
      <c r="N158" s="233"/>
      <c r="O158" s="233"/>
      <c r="P158" s="234"/>
      <c r="Q158" s="234"/>
      <c r="R158" s="234"/>
      <c r="S158" s="234"/>
      <c r="T158" s="234"/>
      <c r="U158" s="234"/>
    </row>
    <row r="159" spans="10:21" ht="30">
      <c r="J159" s="232"/>
      <c r="K159" s="232"/>
      <c r="N159" s="233"/>
      <c r="O159" s="233"/>
      <c r="P159" s="234"/>
      <c r="Q159" s="234"/>
      <c r="R159" s="234"/>
      <c r="S159" s="234"/>
      <c r="T159" s="234"/>
      <c r="U159" s="234"/>
    </row>
    <row r="160" spans="10:21" ht="30">
      <c r="J160" s="232"/>
      <c r="K160" s="232"/>
      <c r="N160" s="233"/>
      <c r="O160" s="233"/>
      <c r="P160" s="234"/>
      <c r="Q160" s="234"/>
      <c r="R160" s="234"/>
      <c r="S160" s="234"/>
      <c r="T160" s="234"/>
      <c r="U160" s="234"/>
    </row>
    <row r="161" spans="10:21" ht="30">
      <c r="J161" s="232"/>
      <c r="K161" s="232"/>
      <c r="N161" s="233"/>
      <c r="O161" s="233"/>
      <c r="P161" s="234"/>
      <c r="Q161" s="234"/>
      <c r="R161" s="234"/>
      <c r="S161" s="234"/>
      <c r="T161" s="234"/>
      <c r="U161" s="234"/>
    </row>
    <row r="162" spans="10:21" ht="30">
      <c r="J162" s="232"/>
      <c r="K162" s="232"/>
      <c r="N162" s="233"/>
      <c r="O162" s="233"/>
      <c r="P162" s="234"/>
      <c r="Q162" s="234"/>
      <c r="R162" s="234"/>
      <c r="S162" s="234"/>
      <c r="T162" s="234"/>
      <c r="U162" s="234"/>
    </row>
    <row r="163" spans="10:21" ht="30">
      <c r="J163" s="232"/>
      <c r="K163" s="232"/>
      <c r="N163" s="233"/>
      <c r="O163" s="233"/>
      <c r="P163" s="234"/>
      <c r="Q163" s="234"/>
      <c r="R163" s="234"/>
      <c r="S163" s="234"/>
      <c r="T163" s="234"/>
      <c r="U163" s="234"/>
    </row>
    <row r="164" spans="10:21" ht="30">
      <c r="J164" s="232"/>
      <c r="K164" s="232"/>
      <c r="N164" s="233"/>
      <c r="O164" s="233"/>
      <c r="P164" s="234"/>
      <c r="Q164" s="234"/>
      <c r="R164" s="234"/>
      <c r="S164" s="234"/>
      <c r="T164" s="234"/>
      <c r="U164" s="234"/>
    </row>
    <row r="165" spans="14:21" ht="20.25">
      <c r="N165" s="233"/>
      <c r="O165" s="233"/>
      <c r="P165" s="234"/>
      <c r="Q165" s="234"/>
      <c r="R165" s="234"/>
      <c r="S165" s="234"/>
      <c r="T165" s="234"/>
      <c r="U165" s="234"/>
    </row>
    <row r="166" spans="14:21" ht="20.25">
      <c r="N166" s="233"/>
      <c r="O166" s="233"/>
      <c r="P166" s="234"/>
      <c r="Q166" s="234"/>
      <c r="R166" s="234"/>
      <c r="S166" s="234"/>
      <c r="T166" s="234"/>
      <c r="U166" s="234"/>
    </row>
    <row r="167" spans="14:21" ht="20.25">
      <c r="N167" s="233"/>
      <c r="O167" s="233"/>
      <c r="P167" s="234"/>
      <c r="Q167" s="234"/>
      <c r="R167" s="234"/>
      <c r="S167" s="234"/>
      <c r="T167" s="234"/>
      <c r="U167" s="234"/>
    </row>
    <row r="168" spans="14:21" ht="20.25">
      <c r="N168" s="233"/>
      <c r="O168" s="233"/>
      <c r="P168" s="234"/>
      <c r="Q168" s="234"/>
      <c r="R168" s="234"/>
      <c r="S168" s="234"/>
      <c r="T168" s="234"/>
      <c r="U168" s="234"/>
    </row>
    <row r="169" spans="14:21" ht="20.25">
      <c r="N169" s="233"/>
      <c r="O169" s="233"/>
      <c r="P169" s="234"/>
      <c r="Q169" s="234"/>
      <c r="R169" s="234"/>
      <c r="S169" s="234"/>
      <c r="T169" s="234"/>
      <c r="U169" s="234"/>
    </row>
    <row r="170" spans="14:21" ht="20.25">
      <c r="N170" s="233"/>
      <c r="O170" s="233"/>
      <c r="P170" s="234"/>
      <c r="Q170" s="234"/>
      <c r="R170" s="234"/>
      <c r="S170" s="234"/>
      <c r="T170" s="234"/>
      <c r="U170" s="234"/>
    </row>
    <row r="171" spans="14:21" ht="20.25">
      <c r="N171" s="233"/>
      <c r="O171" s="233"/>
      <c r="P171" s="234"/>
      <c r="Q171" s="234"/>
      <c r="R171" s="234"/>
      <c r="S171" s="234"/>
      <c r="T171" s="234"/>
      <c r="U171" s="234"/>
    </row>
    <row r="172" spans="14:21" ht="20.25">
      <c r="N172" s="233"/>
      <c r="O172" s="233"/>
      <c r="P172" s="234"/>
      <c r="Q172" s="234"/>
      <c r="R172" s="234"/>
      <c r="S172" s="234"/>
      <c r="T172" s="234"/>
      <c r="U172" s="234"/>
    </row>
    <row r="173" spans="14:21" ht="20.25">
      <c r="N173" s="233"/>
      <c r="O173" s="233"/>
      <c r="P173" s="234"/>
      <c r="Q173" s="234"/>
      <c r="R173" s="234"/>
      <c r="S173" s="234"/>
      <c r="T173" s="234"/>
      <c r="U173" s="234"/>
    </row>
    <row r="174" spans="14:21" ht="20.25">
      <c r="N174" s="233"/>
      <c r="O174" s="233"/>
      <c r="P174" s="234"/>
      <c r="Q174" s="234"/>
      <c r="R174" s="234"/>
      <c r="S174" s="234"/>
      <c r="T174" s="234"/>
      <c r="U174" s="234"/>
    </row>
    <row r="175" spans="14:21" ht="20.25">
      <c r="N175" s="233"/>
      <c r="O175" s="233"/>
      <c r="P175" s="234"/>
      <c r="Q175" s="234"/>
      <c r="R175" s="234"/>
      <c r="S175" s="234"/>
      <c r="T175" s="234"/>
      <c r="U175" s="234"/>
    </row>
    <row r="176" spans="14:21" ht="20.25">
      <c r="N176" s="233"/>
      <c r="O176" s="233"/>
      <c r="P176" s="234"/>
      <c r="Q176" s="234"/>
      <c r="R176" s="234"/>
      <c r="S176" s="234"/>
      <c r="T176" s="234"/>
      <c r="U176" s="234"/>
    </row>
    <row r="177" spans="14:21" ht="20.25">
      <c r="N177" s="233"/>
      <c r="O177" s="233"/>
      <c r="P177" s="234"/>
      <c r="Q177" s="234"/>
      <c r="R177" s="234"/>
      <c r="S177" s="234"/>
      <c r="T177" s="234"/>
      <c r="U177" s="234"/>
    </row>
    <row r="178" spans="14:21" ht="20.25">
      <c r="N178" s="233"/>
      <c r="O178" s="233"/>
      <c r="P178" s="234"/>
      <c r="Q178" s="234"/>
      <c r="R178" s="234"/>
      <c r="S178" s="234"/>
      <c r="T178" s="234"/>
      <c r="U178" s="234"/>
    </row>
    <row r="179" spans="14:21" ht="20.25">
      <c r="N179" s="233"/>
      <c r="O179" s="233"/>
      <c r="P179" s="234"/>
      <c r="Q179" s="234"/>
      <c r="R179" s="234"/>
      <c r="S179" s="234"/>
      <c r="T179" s="234"/>
      <c r="U179" s="234"/>
    </row>
    <row r="180" spans="14:21" ht="20.25">
      <c r="N180" s="233"/>
      <c r="O180" s="233"/>
      <c r="P180" s="234"/>
      <c r="Q180" s="234"/>
      <c r="R180" s="234"/>
      <c r="S180" s="234"/>
      <c r="T180" s="234"/>
      <c r="U180" s="234"/>
    </row>
    <row r="181" spans="14:21" ht="20.25">
      <c r="N181" s="233"/>
      <c r="O181" s="233"/>
      <c r="P181" s="234"/>
      <c r="Q181" s="234"/>
      <c r="R181" s="234"/>
      <c r="S181" s="234"/>
      <c r="T181" s="234"/>
      <c r="U181" s="234"/>
    </row>
    <row r="182" spans="14:21" ht="20.25">
      <c r="N182" s="233"/>
      <c r="O182" s="233"/>
      <c r="P182" s="234"/>
      <c r="Q182" s="234"/>
      <c r="R182" s="234"/>
      <c r="S182" s="234"/>
      <c r="T182" s="234"/>
      <c r="U182" s="234"/>
    </row>
    <row r="183" spans="14:21" ht="20.25">
      <c r="N183" s="233"/>
      <c r="O183" s="233"/>
      <c r="P183" s="234"/>
      <c r="Q183" s="234"/>
      <c r="R183" s="234"/>
      <c r="S183" s="234"/>
      <c r="T183" s="234"/>
      <c r="U183" s="234"/>
    </row>
    <row r="184" spans="14:21" ht="20.25">
      <c r="N184" s="233"/>
      <c r="O184" s="233"/>
      <c r="P184" s="234"/>
      <c r="Q184" s="234"/>
      <c r="R184" s="234"/>
      <c r="S184" s="234"/>
      <c r="T184" s="234"/>
      <c r="U184" s="234"/>
    </row>
    <row r="185" spans="14:21" ht="20.25">
      <c r="N185" s="233"/>
      <c r="O185" s="233"/>
      <c r="P185" s="234"/>
      <c r="Q185" s="234"/>
      <c r="R185" s="234"/>
      <c r="S185" s="234"/>
      <c r="T185" s="234"/>
      <c r="U185" s="234"/>
    </row>
    <row r="186" spans="14:21" ht="20.25">
      <c r="N186" s="233"/>
      <c r="O186" s="233"/>
      <c r="P186" s="234"/>
      <c r="Q186" s="234"/>
      <c r="R186" s="234"/>
      <c r="S186" s="234"/>
      <c r="T186" s="234"/>
      <c r="U186" s="234"/>
    </row>
    <row r="187" spans="14:21" ht="20.25">
      <c r="N187" s="233"/>
      <c r="O187" s="233"/>
      <c r="P187" s="234"/>
      <c r="Q187" s="234"/>
      <c r="R187" s="234"/>
      <c r="S187" s="234"/>
      <c r="T187" s="234"/>
      <c r="U187" s="234"/>
    </row>
    <row r="188" spans="14:21" ht="20.25">
      <c r="N188" s="233"/>
      <c r="O188" s="233"/>
      <c r="P188" s="234"/>
      <c r="Q188" s="234"/>
      <c r="R188" s="234"/>
      <c r="S188" s="234"/>
      <c r="T188" s="234"/>
      <c r="U188" s="234"/>
    </row>
    <row r="189" spans="14:21" ht="20.25">
      <c r="N189" s="233"/>
      <c r="O189" s="233"/>
      <c r="P189" s="234"/>
      <c r="Q189" s="234"/>
      <c r="R189" s="234"/>
      <c r="S189" s="234"/>
      <c r="T189" s="234"/>
      <c r="U189" s="234"/>
    </row>
    <row r="190" spans="14:21" ht="20.25">
      <c r="N190" s="233"/>
      <c r="O190" s="233"/>
      <c r="P190" s="234"/>
      <c r="Q190" s="234"/>
      <c r="R190" s="234"/>
      <c r="S190" s="234"/>
      <c r="T190" s="234"/>
      <c r="U190" s="234"/>
    </row>
    <row r="191" spans="14:21" ht="20.25">
      <c r="N191" s="233"/>
      <c r="O191" s="233"/>
      <c r="P191" s="234"/>
      <c r="Q191" s="234"/>
      <c r="R191" s="234"/>
      <c r="S191" s="234"/>
      <c r="T191" s="234"/>
      <c r="U191" s="234"/>
    </row>
    <row r="192" spans="14:21" ht="20.25">
      <c r="N192" s="233"/>
      <c r="O192" s="233"/>
      <c r="P192" s="234"/>
      <c r="Q192" s="234"/>
      <c r="R192" s="234"/>
      <c r="S192" s="234"/>
      <c r="T192" s="234"/>
      <c r="U192" s="234"/>
    </row>
    <row r="193" spans="14:21" ht="20.25">
      <c r="N193" s="233"/>
      <c r="O193" s="233"/>
      <c r="P193" s="234"/>
      <c r="Q193" s="234"/>
      <c r="R193" s="234"/>
      <c r="S193" s="234"/>
      <c r="T193" s="234"/>
      <c r="U193" s="234"/>
    </row>
    <row r="194" spans="14:21" ht="20.25">
      <c r="N194" s="233"/>
      <c r="O194" s="233"/>
      <c r="P194" s="234"/>
      <c r="Q194" s="234"/>
      <c r="R194" s="234"/>
      <c r="S194" s="234"/>
      <c r="T194" s="234"/>
      <c r="U194" s="234"/>
    </row>
    <row r="195" spans="14:21" ht="20.25">
      <c r="N195" s="233"/>
      <c r="O195" s="233"/>
      <c r="P195" s="234"/>
      <c r="Q195" s="234"/>
      <c r="R195" s="234"/>
      <c r="S195" s="234"/>
      <c r="T195" s="234"/>
      <c r="U195" s="234"/>
    </row>
    <row r="196" spans="14:21" ht="20.25">
      <c r="N196" s="233"/>
      <c r="O196" s="233"/>
      <c r="P196" s="234"/>
      <c r="Q196" s="234"/>
      <c r="R196" s="234"/>
      <c r="S196" s="234"/>
      <c r="T196" s="234"/>
      <c r="U196" s="234"/>
    </row>
    <row r="197" spans="14:21" ht="20.25">
      <c r="N197" s="233"/>
      <c r="O197" s="233"/>
      <c r="P197" s="234"/>
      <c r="Q197" s="234"/>
      <c r="R197" s="234"/>
      <c r="S197" s="234"/>
      <c r="T197" s="234"/>
      <c r="U197" s="234"/>
    </row>
    <row r="198" spans="14:21" ht="20.25">
      <c r="N198" s="233"/>
      <c r="O198" s="233"/>
      <c r="P198" s="234"/>
      <c r="Q198" s="234"/>
      <c r="R198" s="234"/>
      <c r="S198" s="234"/>
      <c r="T198" s="234"/>
      <c r="U198" s="234"/>
    </row>
    <row r="199" spans="14:21" ht="20.25">
      <c r="N199" s="233"/>
      <c r="O199" s="233"/>
      <c r="P199" s="234"/>
      <c r="Q199" s="234"/>
      <c r="R199" s="234"/>
      <c r="S199" s="234"/>
      <c r="T199" s="234"/>
      <c r="U199" s="234"/>
    </row>
    <row r="200" spans="14:21" ht="20.25">
      <c r="N200" s="233"/>
      <c r="O200" s="233"/>
      <c r="P200" s="234"/>
      <c r="Q200" s="234"/>
      <c r="R200" s="234"/>
      <c r="S200" s="234"/>
      <c r="T200" s="234"/>
      <c r="U200" s="234"/>
    </row>
    <row r="201" spans="14:21" ht="20.25">
      <c r="N201" s="233"/>
      <c r="O201" s="233"/>
      <c r="P201" s="234"/>
      <c r="Q201" s="234"/>
      <c r="R201" s="234"/>
      <c r="S201" s="234"/>
      <c r="T201" s="234"/>
      <c r="U201" s="234"/>
    </row>
    <row r="202" spans="14:21" ht="20.25">
      <c r="N202" s="233"/>
      <c r="O202" s="233"/>
      <c r="P202" s="234"/>
      <c r="Q202" s="234"/>
      <c r="R202" s="234"/>
      <c r="S202" s="234"/>
      <c r="T202" s="234"/>
      <c r="U202" s="234"/>
    </row>
    <row r="203" spans="14:21" ht="20.25">
      <c r="N203" s="233"/>
      <c r="O203" s="233"/>
      <c r="P203" s="234"/>
      <c r="Q203" s="234"/>
      <c r="R203" s="234"/>
      <c r="S203" s="234"/>
      <c r="T203" s="234"/>
      <c r="U203" s="234"/>
    </row>
    <row r="204" spans="14:21" ht="20.25">
      <c r="N204" s="233"/>
      <c r="O204" s="233"/>
      <c r="P204" s="234"/>
      <c r="Q204" s="234"/>
      <c r="R204" s="234"/>
      <c r="S204" s="234"/>
      <c r="T204" s="234"/>
      <c r="U204" s="234"/>
    </row>
    <row r="205" spans="14:21" ht="20.25">
      <c r="N205" s="233"/>
      <c r="O205" s="233"/>
      <c r="P205" s="234"/>
      <c r="Q205" s="234"/>
      <c r="R205" s="234"/>
      <c r="S205" s="234"/>
      <c r="T205" s="234"/>
      <c r="U205" s="234"/>
    </row>
  </sheetData>
  <sheetProtection/>
  <mergeCells count="24">
    <mergeCell ref="H1:L1"/>
    <mergeCell ref="H2:H3"/>
    <mergeCell ref="C4:D4"/>
    <mergeCell ref="E4:H4"/>
    <mergeCell ref="C5:D5"/>
    <mergeCell ref="E5:H5"/>
    <mergeCell ref="I5:J5"/>
    <mergeCell ref="G6:J7"/>
    <mergeCell ref="K6:K7"/>
    <mergeCell ref="L6:L7"/>
    <mergeCell ref="P6:T6"/>
    <mergeCell ref="G12:J13"/>
    <mergeCell ref="K12:K13"/>
    <mergeCell ref="L12:L13"/>
    <mergeCell ref="G21:I21"/>
    <mergeCell ref="K21:L21"/>
    <mergeCell ref="A22:L22"/>
    <mergeCell ref="A18:B18"/>
    <mergeCell ref="G18:J18"/>
    <mergeCell ref="A19:B21"/>
    <mergeCell ref="C19:D19"/>
    <mergeCell ref="K19:L19"/>
    <mergeCell ref="G20:I20"/>
    <mergeCell ref="K20:L20"/>
  </mergeCells>
  <conditionalFormatting sqref="E4:H5 K3:K4 G19 G20:I20">
    <cfRule type="cellIs" priority="1" dxfId="209" operator="equal" stopIfTrue="1">
      <formula>0</formula>
    </cfRule>
  </conditionalFormatting>
  <conditionalFormatting sqref="A8:A11 A14:A17">
    <cfRule type="cellIs" priority="2" dxfId="217" operator="greaterThan" stopIfTrue="1">
      <formula>0</formula>
    </cfRule>
  </conditionalFormatting>
  <conditionalFormatting sqref="U8">
    <cfRule type="expression" priority="3" dxfId="218" stopIfTrue="1">
      <formula>T9&lt;&gt;U8</formula>
    </cfRule>
  </conditionalFormatting>
  <conditionalFormatting sqref="T9">
    <cfRule type="expression" priority="4" dxfId="218" stopIfTrue="1">
      <formula>$T$9&lt;&gt;$U$8</formula>
    </cfRule>
  </conditionalFormatting>
  <conditionalFormatting sqref="T10 V8">
    <cfRule type="expression" priority="5" dxfId="219" stopIfTrue="1">
      <formula>$V$8&lt;&gt;$T$10</formula>
    </cfRule>
  </conditionalFormatting>
  <conditionalFormatting sqref="W8 T11">
    <cfRule type="expression" priority="6" dxfId="220" stopIfTrue="1">
      <formula>$W$8&lt;&gt;$T$11</formula>
    </cfRule>
  </conditionalFormatting>
  <conditionalFormatting sqref="U10 V9">
    <cfRule type="expression" priority="7" dxfId="221" stopIfTrue="1">
      <formula>$V$9&lt;&gt;$U$10</formula>
    </cfRule>
  </conditionalFormatting>
  <conditionalFormatting sqref="U11 W9">
    <cfRule type="expression" priority="8" dxfId="222" stopIfTrue="1">
      <formula>$W$9&lt;&gt;$U$11</formula>
    </cfRule>
  </conditionalFormatting>
  <conditionalFormatting sqref="W10 V11">
    <cfRule type="expression" priority="9" dxfId="223" stopIfTrue="1">
      <formula>$W$10&lt;&gt;$V$11</formula>
    </cfRule>
  </conditionalFormatting>
  <conditionalFormatting sqref="U14 T15">
    <cfRule type="expression" priority="10" dxfId="218" stopIfTrue="1">
      <formula>$T$15&lt;&gt;$U$14</formula>
    </cfRule>
  </conditionalFormatting>
  <conditionalFormatting sqref="V14 T16">
    <cfRule type="expression" priority="11" dxfId="219" stopIfTrue="1">
      <formula>$V$14&lt;&gt;$T$16</formula>
    </cfRule>
  </conditionalFormatting>
  <conditionalFormatting sqref="W14 T17">
    <cfRule type="expression" priority="12" dxfId="220" stopIfTrue="1">
      <formula>$W$14&lt;&gt;$T$17</formula>
    </cfRule>
  </conditionalFormatting>
  <conditionalFormatting sqref="V15 U16">
    <cfRule type="expression" priority="13" dxfId="221" stopIfTrue="1">
      <formula>$V$15&lt;&gt;$U$16</formula>
    </cfRule>
  </conditionalFormatting>
  <conditionalFormatting sqref="W15 U17">
    <cfRule type="expression" priority="14" dxfId="222" stopIfTrue="1">
      <formula>$W$15&lt;&gt;$U$17</formula>
    </cfRule>
  </conditionalFormatting>
  <conditionalFormatting sqref="W16 V17">
    <cfRule type="expression" priority="15" dxfId="223" stopIfTrue="1">
      <formula>$W$16&lt;&gt;$V$17</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cp:lastPrinted>2022-11-04T09:25:07Z</cp:lastPrinted>
  <dcterms:created xsi:type="dcterms:W3CDTF">2019-09-12T09:53:12Z</dcterms:created>
  <dcterms:modified xsi:type="dcterms:W3CDTF">2022-11-05T21:16:04Z</dcterms:modified>
  <cp:category/>
  <cp:version/>
  <cp:contentType/>
  <cp:contentStatus/>
</cp:coreProperties>
</file>