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20" activeTab="0"/>
  </bookViews>
  <sheets>
    <sheet name=" RAZPORED PETEK" sheetId="31" r:id="rId1"/>
    <sheet name="MOŠKI 35 +" sheetId="9" r:id="rId2"/>
    <sheet name="MOŠKI 40 " sheetId="12" r:id="rId3"/>
    <sheet name="MOŠKI 45 +" sheetId="3" r:id="rId4"/>
    <sheet name="MOŠKI 50 + " sheetId="13" r:id="rId5"/>
    <sheet name="MOŠKI 55 + " sheetId="14" r:id="rId6"/>
    <sheet name="MOŠKI 60 + " sheetId="15" r:id="rId7"/>
    <sheet name="MOŠKI 65 +" sheetId="8" r:id="rId8"/>
    <sheet name="MOŠKI 70 + " sheetId="17" r:id="rId9"/>
    <sheet name="MOŠKI 75 + " sheetId="18" r:id="rId10"/>
    <sheet name="ŽENSKE 35-50" sheetId="20" r:id="rId11"/>
    <sheet name="ŽENSKE  50 + " sheetId="22" r:id="rId12"/>
    <sheet name="ŽENSKE DVOJICE" sheetId="25" r:id="rId13"/>
    <sheet name="MIX DVOJICE ML." sheetId="27" r:id="rId14"/>
    <sheet name="MIX DVOJICE - ST." sheetId="26" r:id="rId15"/>
    <sheet name="MOŠKE DVOJICE - DO 50" sheetId="28" r:id="rId16"/>
    <sheet name="MOŠKE DVOJICE  55+" sheetId="30" r:id="rId17"/>
    <sheet name="MOŠKE DVOJICE - 60+" sheetId="29" r:id="rId18"/>
  </sheets>
  <externalReferences>
    <externalReference r:id="rId21"/>
    <externalReference r:id="rId22"/>
    <externalReference r:id="rId23"/>
    <externalReference r:id="rId24"/>
  </externalReferences>
  <definedNames>
    <definedName name="_Order1" hidden="1">255</definedName>
    <definedName name="A" localSheetId="0">#REF!</definedName>
    <definedName name="A" localSheetId="14">#REF!</definedName>
    <definedName name="A" localSheetId="13">#REF!</definedName>
    <definedName name="A" localSheetId="16">#REF!</definedName>
    <definedName name="A" localSheetId="17">#REF!</definedName>
    <definedName name="A" localSheetId="15">#REF!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1">#REF!</definedName>
    <definedName name="A" localSheetId="10">#REF!</definedName>
    <definedName name="A" localSheetId="12">#REF!</definedName>
    <definedName name="A">#REF!</definedName>
    <definedName name="B" localSheetId="0">#REF!</definedName>
    <definedName name="B" localSheetId="14">#REF!</definedName>
    <definedName name="B" localSheetId="13">#REF!</definedName>
    <definedName name="B" localSheetId="16">#REF!</definedName>
    <definedName name="B" localSheetId="17">#REF!</definedName>
    <definedName name="B" localSheetId="15">#REF!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1">#REF!</definedName>
    <definedName name="B" localSheetId="10">#REF!</definedName>
    <definedName name="B" localSheetId="12">#REF!</definedName>
    <definedName name="B">#REF!</definedName>
    <definedName name="BORUT" localSheetId="0">#REF!</definedName>
    <definedName name="BORUT" localSheetId="14">#REF!</definedName>
    <definedName name="BORUT" localSheetId="13">#REF!</definedName>
    <definedName name="BORUT" localSheetId="16">#REF!</definedName>
    <definedName name="BORUT" localSheetId="17">#REF!</definedName>
    <definedName name="BORUT" localSheetId="15">#REF!</definedName>
    <definedName name="BORUT" localSheetId="1">#REF!</definedName>
    <definedName name="BORUT" localSheetId="2">#REF!</definedName>
    <definedName name="BORUT" localSheetId="3">#REF!</definedName>
    <definedName name="BORUT" localSheetId="4">#REF!</definedName>
    <definedName name="BORUT" localSheetId="5">#REF!</definedName>
    <definedName name="BORUT" localSheetId="6">#REF!</definedName>
    <definedName name="BORUT" localSheetId="8">#REF!</definedName>
    <definedName name="BORUT" localSheetId="9">#REF!</definedName>
    <definedName name="BORUT" localSheetId="11">#REF!</definedName>
    <definedName name="BORUT" localSheetId="10">#REF!</definedName>
    <definedName name="BORUT" localSheetId="12">#REF!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3">'MIX DVOJICE ML.'!$A$1:$L$26</definedName>
    <definedName name="_xlnm.Print_Area" localSheetId="7">'MOŠKI 65 +'!$A$1:$L$26</definedName>
    <definedName name="_xlnm.Print_Area" localSheetId="9">'MOŠKI 75 + '!$A$1:$L$26</definedName>
    <definedName name="_xlnm.Print_Area" localSheetId="10">'ŽENSKE 35-50'!$A$1:$L$26</definedName>
    <definedName name="_xlnm.Print_Area" localSheetId="12">'ŽENSKE DVOJICE'!$A$1:$L$26</definedName>
  </definedNames>
  <calcPr calcId="162913" iterate="1" iterateCount="1" iterateDelta="0.001"/>
  <extLst>
    <ext xmlns:x15="http://schemas.microsoft.com/office/spreadsheetml/2010/11/main" xmlns="http://schemas.openxmlformats.org/spreadsheetml/2006/main" uri="{140A7094-0E35-4892-8432-C4D2E57EDEB5}">
      <x15:workbookPr chartTrackingRefBase="1"/>
    </ext>
  </extLst>
</workbook>
</file>

<file path=xl/comments10.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1.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2.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13.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4.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5.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16.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17.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18.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2.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3.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4.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5.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6.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7.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8.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9.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sharedStrings.xml><?xml version="1.0" encoding="utf-8"?>
<sst xmlns="http://schemas.openxmlformats.org/spreadsheetml/2006/main" count="1038" uniqueCount="396">
  <si>
    <t/>
  </si>
  <si>
    <t>vrsta turnirja</t>
  </si>
  <si>
    <t>2</t>
  </si>
  <si>
    <t>prosto</t>
  </si>
  <si>
    <t>3</t>
  </si>
  <si>
    <t>4</t>
  </si>
  <si>
    <t>5</t>
  </si>
  <si>
    <t>6</t>
  </si>
  <si>
    <t>7</t>
  </si>
  <si>
    <t>8</t>
  </si>
  <si>
    <t>10</t>
  </si>
  <si>
    <t>11</t>
  </si>
  <si>
    <t>12</t>
  </si>
  <si>
    <t>13</t>
  </si>
  <si>
    <t>14</t>
  </si>
  <si>
    <t>15</t>
  </si>
  <si>
    <t>16</t>
  </si>
  <si>
    <t>DP</t>
  </si>
  <si>
    <t>PAJENK</t>
  </si>
  <si>
    <t>VERA</t>
  </si>
  <si>
    <t>STANKO</t>
  </si>
  <si>
    <t>VESNA</t>
  </si>
  <si>
    <t>DOLČIČ</t>
  </si>
  <si>
    <t>MILENA</t>
  </si>
  <si>
    <t>KRISTINA</t>
  </si>
  <si>
    <t>klub</t>
  </si>
  <si>
    <t>šifra</t>
  </si>
  <si>
    <t>priimek</t>
  </si>
  <si>
    <t>ime</t>
  </si>
  <si>
    <t>skupaj točk</t>
  </si>
  <si>
    <t>predstavnik igralcev:</t>
  </si>
  <si>
    <t>vodja tekmovanja:</t>
  </si>
  <si>
    <t>vrhovni sodnik:</t>
  </si>
  <si>
    <t>MAČEK ALEŠ</t>
  </si>
  <si>
    <r>
      <t xml:space="preserve">ROUND ROBIN </t>
    </r>
    <r>
      <rPr>
        <b/>
        <i/>
        <sz val="24"/>
        <color indexed="8"/>
        <rFont val="Times New Roman CE"/>
        <family val="1"/>
      </rPr>
      <t>(4 v skupini)</t>
    </r>
  </si>
  <si>
    <t>list ševilka:</t>
  </si>
  <si>
    <t>kategorija:</t>
  </si>
  <si>
    <t>in teniški klub:</t>
  </si>
  <si>
    <t>datum:</t>
  </si>
  <si>
    <t>tekmovanje:</t>
  </si>
  <si>
    <t>število igralcev:</t>
  </si>
  <si>
    <t>število zmag</t>
  </si>
  <si>
    <t>vrstni red</t>
  </si>
  <si>
    <t>Tabela za izračun točk</t>
  </si>
  <si>
    <t>točke</t>
  </si>
  <si>
    <t>skupina: 2</t>
  </si>
  <si>
    <t>skupina: 3</t>
  </si>
  <si>
    <t>podpis:</t>
  </si>
  <si>
    <t>vrstni red igranja po skupinah:</t>
  </si>
  <si>
    <t>1 : 4  *  2 : 3  *  1 : 2  *  3 : 4  *  1 : 3  *  2 : 4</t>
  </si>
  <si>
    <t>GRADIŠAR</t>
  </si>
  <si>
    <t>KOVAČ</t>
  </si>
  <si>
    <t>KADIVNIK KLEMEN</t>
  </si>
  <si>
    <t>KOMAR</t>
  </si>
  <si>
    <t>LOPATIČ</t>
  </si>
  <si>
    <t>PETKOVŠEK</t>
  </si>
  <si>
    <t>BRADELJ RUDI</t>
  </si>
  <si>
    <t>KUNAVER</t>
  </si>
  <si>
    <t>MILOŠ</t>
  </si>
  <si>
    <t>JANEZ</t>
  </si>
  <si>
    <t>PODGORNIK</t>
  </si>
  <si>
    <t>BRANKO</t>
  </si>
  <si>
    <t>STEFANOVIČ</t>
  </si>
  <si>
    <t>RUDI</t>
  </si>
  <si>
    <t>IVO</t>
  </si>
  <si>
    <t>MIRAN</t>
  </si>
  <si>
    <t>MAČEK</t>
  </si>
  <si>
    <t>OMANOVIČ</t>
  </si>
  <si>
    <t>KADIVNIK</t>
  </si>
  <si>
    <t>MATIJAŠIČ</t>
  </si>
  <si>
    <t>DRAGOŠ</t>
  </si>
  <si>
    <t>KOROLKOV</t>
  </si>
  <si>
    <t>DOLČIČ BRANE</t>
  </si>
  <si>
    <t>MARTIN</t>
  </si>
  <si>
    <t>PIŠLJAR</t>
  </si>
  <si>
    <t>KATARINA</t>
  </si>
  <si>
    <t>RAZPORED DVOBOJEV NA TEKMOVANJU</t>
  </si>
  <si>
    <t>Razpored dvobojev za (dan, datum):</t>
  </si>
  <si>
    <t xml:space="preserve"> </t>
  </si>
  <si>
    <t>št.dv.</t>
  </si>
  <si>
    <r>
      <t xml:space="preserve">(dvojica) </t>
    </r>
    <r>
      <rPr>
        <i/>
        <sz val="14"/>
        <color indexed="8"/>
        <rFont val="Arial"/>
        <family val="2"/>
      </rPr>
      <t>igralec</t>
    </r>
    <r>
      <rPr>
        <i/>
        <sz val="10"/>
        <color indexed="8"/>
        <rFont val="Arial"/>
        <family val="2"/>
      </rPr>
      <t xml:space="preserve"> </t>
    </r>
    <r>
      <rPr>
        <i/>
        <sz val="14"/>
        <color indexed="8"/>
        <rFont val="Arial"/>
        <family val="2"/>
      </rPr>
      <t>1</t>
    </r>
  </si>
  <si>
    <r>
      <t>(dvojica)</t>
    </r>
    <r>
      <rPr>
        <i/>
        <sz val="14"/>
        <color indexed="8"/>
        <rFont val="Arial"/>
        <family val="2"/>
      </rPr>
      <t xml:space="preserve"> igralec  2</t>
    </r>
  </si>
  <si>
    <t>igrišče</t>
  </si>
  <si>
    <t>ura</t>
  </si>
  <si>
    <t>10.00</t>
  </si>
  <si>
    <t>BELIŠ IVO</t>
  </si>
  <si>
    <t>STEFANOVIČ MIRAN</t>
  </si>
  <si>
    <t>15.00</t>
  </si>
  <si>
    <t>DOLČIČ MILENA</t>
  </si>
  <si>
    <t>PAJENK VERA</t>
  </si>
  <si>
    <t>SEME</t>
  </si>
  <si>
    <t>BRADELJ</t>
  </si>
  <si>
    <t>BELIŠ</t>
  </si>
  <si>
    <t>NP 11.00</t>
  </si>
  <si>
    <t>KNEŽEVIČ</t>
  </si>
  <si>
    <t>GUNA</t>
  </si>
  <si>
    <t>TIVOLI OPEN  2020</t>
  </si>
  <si>
    <t>26.8.2020</t>
  </si>
  <si>
    <t>MOŠKI 35 +</t>
  </si>
  <si>
    <t>PROSTO</t>
  </si>
  <si>
    <t>ALEŠ</t>
  </si>
  <si>
    <t xml:space="preserve">MAČEK </t>
  </si>
  <si>
    <t>KLEMEN</t>
  </si>
  <si>
    <t>JANHAR</t>
  </si>
  <si>
    <t>BLAŽ</t>
  </si>
  <si>
    <t>SIMON</t>
  </si>
  <si>
    <t>ĐEKIČ</t>
  </si>
  <si>
    <t>NENAD</t>
  </si>
  <si>
    <t>MOŠKI 40 +</t>
  </si>
  <si>
    <t>OBERSTAR</t>
  </si>
  <si>
    <t>MIHA</t>
  </si>
  <si>
    <t>JAMŠEK</t>
  </si>
  <si>
    <t>JURE</t>
  </si>
  <si>
    <t>REBOLJ</t>
  </si>
  <si>
    <t>ROBERT</t>
  </si>
  <si>
    <t>ELI</t>
  </si>
  <si>
    <t>AŠIČ</t>
  </si>
  <si>
    <t>ALOJZ</t>
  </si>
  <si>
    <t>KRPAN</t>
  </si>
  <si>
    <t>BENO</t>
  </si>
  <si>
    <t>AMON</t>
  </si>
  <si>
    <t>SAMO</t>
  </si>
  <si>
    <t>BELOŠEVIČ</t>
  </si>
  <si>
    <t>GORAN</t>
  </si>
  <si>
    <t>MOŠKI 45 +</t>
  </si>
  <si>
    <t>MARKO</t>
  </si>
  <si>
    <t>TONE</t>
  </si>
  <si>
    <t>ROMAN</t>
  </si>
  <si>
    <t>BRZIN</t>
  </si>
  <si>
    <t>LUKA</t>
  </si>
  <si>
    <t>OREL</t>
  </si>
  <si>
    <t>FOTTI</t>
  </si>
  <si>
    <t>SERGIO</t>
  </si>
  <si>
    <t>HAUKO</t>
  </si>
  <si>
    <t>SRDJAN</t>
  </si>
  <si>
    <t>ŠELHAUS</t>
  </si>
  <si>
    <t>VRENČUR</t>
  </si>
  <si>
    <t>EDVARD</t>
  </si>
  <si>
    <t>MOŠKI 50 +</t>
  </si>
  <si>
    <t>BOŽIČNIK</t>
  </si>
  <si>
    <t>IGOR</t>
  </si>
  <si>
    <t>PURIČ</t>
  </si>
  <si>
    <t>SANDI</t>
  </si>
  <si>
    <t>KOS</t>
  </si>
  <si>
    <t>PETER</t>
  </si>
  <si>
    <t>BOLE</t>
  </si>
  <si>
    <t>TOMAŽ</t>
  </si>
  <si>
    <t>DIMITRAŠKOVIČ</t>
  </si>
  <si>
    <t>MILAN</t>
  </si>
  <si>
    <t>DEJANOVIČ</t>
  </si>
  <si>
    <t>GEČ</t>
  </si>
  <si>
    <t>GORAZD</t>
  </si>
  <si>
    <t>HOJS</t>
  </si>
  <si>
    <t>ROK</t>
  </si>
  <si>
    <t>MOŠKI 55 +</t>
  </si>
  <si>
    <t>ŠKRJANEC</t>
  </si>
  <si>
    <t>JERNEJ</t>
  </si>
  <si>
    <t>KARLIN</t>
  </si>
  <si>
    <t>LAZUKIČ</t>
  </si>
  <si>
    <t>ZORAN</t>
  </si>
  <si>
    <t>ŠARANOVIČ</t>
  </si>
  <si>
    <t>DUŠAN</t>
  </si>
  <si>
    <t>ŠKOF</t>
  </si>
  <si>
    <t>IZTOK</t>
  </si>
  <si>
    <t>MOŠKI 60 +</t>
  </si>
  <si>
    <t>VALENTINČIČ</t>
  </si>
  <si>
    <t>MARJAN</t>
  </si>
  <si>
    <t>PERGAR</t>
  </si>
  <si>
    <t>ANDREJ</t>
  </si>
  <si>
    <t>UROŠ</t>
  </si>
  <si>
    <t>BREZOVEC</t>
  </si>
  <si>
    <t>BORKO</t>
  </si>
  <si>
    <t>BOJAN</t>
  </si>
  <si>
    <t>ČAMPA</t>
  </si>
  <si>
    <t>SERGEJ</t>
  </si>
  <si>
    <t>ZANOŠKAR</t>
  </si>
  <si>
    <t>ŽMUC</t>
  </si>
  <si>
    <t xml:space="preserve">skupina: 1  MOŠKI  65 + </t>
  </si>
  <si>
    <t>TIVOLI OPEN 2020</t>
  </si>
  <si>
    <t>BRANE</t>
  </si>
  <si>
    <t>OGRINC</t>
  </si>
  <si>
    <t>ŠTRUKELJ</t>
  </si>
  <si>
    <t>MOŠKI 70 +</t>
  </si>
  <si>
    <t>FURLAN</t>
  </si>
  <si>
    <t>PREŠEREN</t>
  </si>
  <si>
    <t>ŠTEFAN</t>
  </si>
  <si>
    <t>STIBILJ</t>
  </si>
  <si>
    <t>CVETO</t>
  </si>
  <si>
    <t>SLAVINEC</t>
  </si>
  <si>
    <t>ULČAR</t>
  </si>
  <si>
    <t>DANE</t>
  </si>
  <si>
    <t xml:space="preserve">skupina: 1  MOŠKI  75 + </t>
  </si>
  <si>
    <t>BRADAN</t>
  </si>
  <si>
    <t>FRANC</t>
  </si>
  <si>
    <t>DRENOVEC</t>
  </si>
  <si>
    <t>GRIZILO</t>
  </si>
  <si>
    <t>RIKARDO</t>
  </si>
  <si>
    <t>ŽERJAL</t>
  </si>
  <si>
    <t>PAVLE</t>
  </si>
  <si>
    <t>HITI</t>
  </si>
  <si>
    <t>ALENKA</t>
  </si>
  <si>
    <t>TRNOVSKAYA</t>
  </si>
  <si>
    <t>ŽENJA</t>
  </si>
  <si>
    <t xml:space="preserve">skupina: 1  ŽENSKE 35 - 50 </t>
  </si>
  <si>
    <t>BON</t>
  </si>
  <si>
    <t>MARTA</t>
  </si>
  <si>
    <t>SADAR</t>
  </si>
  <si>
    <t>ALMIRA</t>
  </si>
  <si>
    <t>ŽENSKE  50 +</t>
  </si>
  <si>
    <t>26.-29.8.2020</t>
  </si>
  <si>
    <t>OBERSTAR MIHA</t>
  </si>
  <si>
    <t>JAMŠEK JURE</t>
  </si>
  <si>
    <t>NP 16.00</t>
  </si>
  <si>
    <t>BOŽIČNIK IGOR</t>
  </si>
  <si>
    <t>PURIČ ROBERT</t>
  </si>
  <si>
    <t>NP 14.00</t>
  </si>
  <si>
    <t>ŠTRUKELJ TOMAŽ</t>
  </si>
  <si>
    <t>KOVAČ IGOR</t>
  </si>
  <si>
    <t>OGRINC MARJAN</t>
  </si>
  <si>
    <t>MOŠKI 70  +     -    1/2 FINALE</t>
  </si>
  <si>
    <t>FURLAN MARJAN</t>
  </si>
  <si>
    <t>PREŠEREN TONE</t>
  </si>
  <si>
    <t>MOŠKI 75  +     -    2.KOLO - RR</t>
  </si>
  <si>
    <t>ŽERJAL PAVLE</t>
  </si>
  <si>
    <t>DRENOVEC IVO</t>
  </si>
  <si>
    <t>GRIZILO RIKARDO</t>
  </si>
  <si>
    <t>TRNOVSKAYA ŽENJA</t>
  </si>
  <si>
    <t>ZULJAN</t>
  </si>
  <si>
    <t>BOR</t>
  </si>
  <si>
    <t>NP 13.00</t>
  </si>
  <si>
    <t>BB</t>
  </si>
  <si>
    <t>61 60</t>
  </si>
  <si>
    <t>61 62</t>
  </si>
  <si>
    <t>62 62</t>
  </si>
  <si>
    <t>16 26</t>
  </si>
  <si>
    <t>61 63</t>
  </si>
  <si>
    <t>26 26</t>
  </si>
  <si>
    <t>63 64</t>
  </si>
  <si>
    <t>75 61</t>
  </si>
  <si>
    <t>51 pred.</t>
  </si>
  <si>
    <t>76(4) 60</t>
  </si>
  <si>
    <t>60 60</t>
  </si>
  <si>
    <t>63 60</t>
  </si>
  <si>
    <t>60 61</t>
  </si>
  <si>
    <t>DVOJICE ŽENSKE</t>
  </si>
  <si>
    <t>PALČIČ-KOLBL</t>
  </si>
  <si>
    <t>BALOH-ŠTROZAK</t>
  </si>
  <si>
    <t>BON-SADAR</t>
  </si>
  <si>
    <t>PALČIČ POLONA - KOLBL SIMONA</t>
  </si>
  <si>
    <t>BALOH MARJANA - ŠTROZAK VESNA</t>
  </si>
  <si>
    <t>BON MARTA - SADAR ALMIRA</t>
  </si>
  <si>
    <t>MIX DVOJICE - DO 50</t>
  </si>
  <si>
    <t>PIŠLJAR KATARINA - PLETERŠEK BLAŽ</t>
  </si>
  <si>
    <t>PALČIČ POLONA - BOŽIČNIK IGOR</t>
  </si>
  <si>
    <t>TRNOVSKAYA ŽENJA - OMANOVIČ ELI</t>
  </si>
  <si>
    <t>MIX DVOJICE - MLAJŠI</t>
  </si>
  <si>
    <t>MIX DVOJICE - 55 +</t>
  </si>
  <si>
    <t>61 67(4) 63</t>
  </si>
  <si>
    <t xml:space="preserve">DIMITRAŠKOVIČ </t>
  </si>
  <si>
    <t>62 61</t>
  </si>
  <si>
    <t>75 16 119</t>
  </si>
  <si>
    <t>64 63</t>
  </si>
  <si>
    <t>ŽIŽEK MARJAN - PAJENK VERA</t>
  </si>
  <si>
    <t>DOLČIČ MILENA - DOLČIČ BRANE</t>
  </si>
  <si>
    <t>STANKO VESNA -  BORKO BOJAN</t>
  </si>
  <si>
    <t>KOVAČ ZDENKA - KOVAČ IGOR</t>
  </si>
  <si>
    <t>ŠTROZAK VESNA - ŠTROZAK MARKO</t>
  </si>
  <si>
    <t>KOLBL SIMONA - ČAMPA ANDREJ</t>
  </si>
  <si>
    <t>ŽIŽEK-PAJENK</t>
  </si>
  <si>
    <t>DOLČIČ-DOLČIČ</t>
  </si>
  <si>
    <t>VANCETA</t>
  </si>
  <si>
    <t>DOLČIČ MILENA - STANKO VESNA</t>
  </si>
  <si>
    <t>KNAFELJC IGOR - SCHNABL PETRA</t>
  </si>
  <si>
    <t>62 63</t>
  </si>
  <si>
    <t>16 36</t>
  </si>
  <si>
    <t>64 62</t>
  </si>
  <si>
    <t>60 62</t>
  </si>
  <si>
    <t>75 60</t>
  </si>
  <si>
    <t>DVOJICE</t>
  </si>
  <si>
    <t>DOLČIČ-STANKO</t>
  </si>
  <si>
    <t>PIŠLJAR-PLETERŠEK</t>
  </si>
  <si>
    <t>KNAFELJC-SCHNABL</t>
  </si>
  <si>
    <t>PALČIČ-BOŽIČNIK</t>
  </si>
  <si>
    <t>TRNOVSKAYA-OMANOVIČ</t>
  </si>
  <si>
    <t>26 36</t>
  </si>
  <si>
    <t>STANKO-BORKO</t>
  </si>
  <si>
    <t>AMON SAMO - PETER PEVC</t>
  </si>
  <si>
    <t xml:space="preserve">OMANOVIČ - GRADIŠAR </t>
  </si>
  <si>
    <t>OMANOVIČ-GRADIŠAR</t>
  </si>
  <si>
    <t xml:space="preserve">DJEKIČ - KNEŽEVIČ </t>
  </si>
  <si>
    <t>JOVANOVIČ -PLETERŠEK</t>
  </si>
  <si>
    <t>OBERSTAR - BELOŠEVIČ</t>
  </si>
  <si>
    <t>MOŠKE DVOJICE  DO  50 LET</t>
  </si>
  <si>
    <t>GEČ GORAZD - KAMNIK JARO</t>
  </si>
  <si>
    <t>BOŽIČNIK IGOR -FURLAN ROK</t>
  </si>
  <si>
    <t>MOŠKE DVOJICE  55 +</t>
  </si>
  <si>
    <t>SVOLJŠAK SAŠO - ŠTIFTAR SAŠO</t>
  </si>
  <si>
    <t>LEBEN TOMAŽ - VRANČIČ DAVOR</t>
  </si>
  <si>
    <t>GLAVIČ BOJAN - BELIŠ IVO</t>
  </si>
  <si>
    <t>STEFANOVIČ MIRAN - BORKO BOJAN</t>
  </si>
  <si>
    <t>DIMITRAŠKOVIČ MILAN - KNAFELJC IGOR</t>
  </si>
  <si>
    <t>DOLČIČ BRANE - ZULJAN BOR</t>
  </si>
  <si>
    <t>MEDVEŠČEK ROMAN - DRAGOŠ JERNEJ</t>
  </si>
  <si>
    <t>ŠARANOVIČ DUŠAN - ČAMPA ANDREJ</t>
  </si>
  <si>
    <t>MOŠKE DVOJICE - 60 +</t>
  </si>
  <si>
    <t>KOROLKOV SERGEJ - KOVAČ IGOR</t>
  </si>
  <si>
    <t>ŽIŽEK MARJAN - PERGAR ANDREJ</t>
  </si>
  <si>
    <t>OGRINC MARJAN - GRIZILO RIKI</t>
  </si>
  <si>
    <t>DRENOVEC IVO - ŽERJAV PAVLE</t>
  </si>
  <si>
    <t>DRENOVEC-ŽERJAV</t>
  </si>
  <si>
    <t>OGRINC-GRIZILO</t>
  </si>
  <si>
    <t>KOROLKOV-KOVAČ</t>
  </si>
  <si>
    <t>ŽIŽEK-PERGAR</t>
  </si>
  <si>
    <t>HITI ALENKA - GRADIŠAR SIMON</t>
  </si>
  <si>
    <t>HITI-GRADIŠAR</t>
  </si>
  <si>
    <t>JOVANOVIČ-PLETERŠEK</t>
  </si>
  <si>
    <t>BOŽIČNIK-FURLAN</t>
  </si>
  <si>
    <t>SVOLJŠAK-ŠTIFTAR</t>
  </si>
  <si>
    <t>DOLČIČ-ZULJAN</t>
  </si>
  <si>
    <t>MEDVEŠČEK-DRAGOŠ</t>
  </si>
  <si>
    <t>ŠARANOVIČ-ČAMPA</t>
  </si>
  <si>
    <t>DRENOVEC-ŽERJAL</t>
  </si>
  <si>
    <t>NP 18.00</t>
  </si>
  <si>
    <t>63 61</t>
  </si>
  <si>
    <t>36 16</t>
  </si>
  <si>
    <t>64 02 pred.</t>
  </si>
  <si>
    <t>46 20 pred.</t>
  </si>
  <si>
    <t>64 61</t>
  </si>
  <si>
    <t>75 63</t>
  </si>
  <si>
    <t>62 46 106</t>
  </si>
  <si>
    <t xml:space="preserve">    PETEK 28.8. 2020</t>
  </si>
  <si>
    <t>MOŠKI 45  +    1/2 FIN</t>
  </si>
  <si>
    <t>MOŠKI 50  +     -    1/2 FINALE</t>
  </si>
  <si>
    <t>HOJS ROK</t>
  </si>
  <si>
    <t>MOŠKI 55  +     -    1/2 FINALE</t>
  </si>
  <si>
    <t>GUNA BRANKO</t>
  </si>
  <si>
    <t>ŠKERJANEC JANEZ</t>
  </si>
  <si>
    <t>DIMITRAŠKOVIČ MILAN</t>
  </si>
  <si>
    <t>MOŠKI 60  +     -    1/2 FINALE</t>
  </si>
  <si>
    <t>PERGAR ANDREJ</t>
  </si>
  <si>
    <t>KOROLKOV SERGEJ</t>
  </si>
  <si>
    <t>BORKO BOJAN</t>
  </si>
  <si>
    <t>MOŠKI 65  +     -    3.KOLO - RR</t>
  </si>
  <si>
    <t>64 60</t>
  </si>
  <si>
    <t>bb</t>
  </si>
  <si>
    <t>BRADAN FRANC bb</t>
  </si>
  <si>
    <t>ŽENSKE 35 +  RR -   3.kolo</t>
  </si>
  <si>
    <t>VANCETA KRISTINA</t>
  </si>
  <si>
    <t>46 63 119</t>
  </si>
  <si>
    <t>63 46 510</t>
  </si>
  <si>
    <t>36 64 105</t>
  </si>
  <si>
    <t>o</t>
  </si>
  <si>
    <t>ŽENSKE  50 +   -  FINALE</t>
  </si>
  <si>
    <t>12.00</t>
  </si>
  <si>
    <t>MOŠKI 35 +  FINALE</t>
  </si>
  <si>
    <t>MOŠKI 40 +   FINALE</t>
  </si>
  <si>
    <t>75 16 106</t>
  </si>
  <si>
    <t>57 61 610</t>
  </si>
  <si>
    <t>75 62</t>
  </si>
  <si>
    <t>BULIČ - GOLOB</t>
  </si>
  <si>
    <t>DOLČIČ - ZULJAN</t>
  </si>
  <si>
    <t>AMON - PEVC</t>
  </si>
  <si>
    <t>61 61</t>
  </si>
  <si>
    <t>62 60</t>
  </si>
  <si>
    <t>DRENOVEC - ŽERJAL</t>
  </si>
  <si>
    <t>76(10) 62</t>
  </si>
  <si>
    <t>ŽIŽEK - PERGAR</t>
  </si>
  <si>
    <t>STANKO - BORKO</t>
  </si>
  <si>
    <t>63 63</t>
  </si>
  <si>
    <t>61 64</t>
  </si>
  <si>
    <t>DOLČIČ - DOLČIČ</t>
  </si>
  <si>
    <t>ŽIŽEK - PAJENK</t>
  </si>
  <si>
    <t>60 64</t>
  </si>
  <si>
    <t>63 62</t>
  </si>
  <si>
    <t>16.30</t>
  </si>
  <si>
    <t>AMON-PEVC</t>
  </si>
  <si>
    <t>NP 14.30</t>
  </si>
  <si>
    <t>BOŽIČNIK - FURLAN</t>
  </si>
  <si>
    <t>MOŠKI 60 +   FINALE</t>
  </si>
  <si>
    <t>ŽAR IN  PODELITEV POKALOV IN NAGRAD OB 18.30 !!!</t>
  </si>
  <si>
    <t>MOŠKI DO 55 LET - 1/2 FINALE</t>
  </si>
  <si>
    <t>NP 15.00</t>
  </si>
  <si>
    <t>MOŠKI DO 50 LET - 1/2 FINALE</t>
  </si>
  <si>
    <t>MIX STAREJŠI - 1/2 FINALE</t>
  </si>
  <si>
    <t>MIX MLAJŠI - RR - 2.KOLO</t>
  </si>
  <si>
    <t>ŽENSKE - RR - 2.KOLO</t>
  </si>
  <si>
    <t>63 46 108</t>
  </si>
  <si>
    <t>OMANOVIČ - GRADIŠAR</t>
  </si>
  <si>
    <t>ŽENSKE - ML.</t>
  </si>
  <si>
    <t>VANCETA - PIŠLJAR</t>
  </si>
  <si>
    <t>HITI - TRNOVSKAYA</t>
  </si>
  <si>
    <t>06 06</t>
  </si>
  <si>
    <t>18.00</t>
  </si>
  <si>
    <t>16 06</t>
  </si>
  <si>
    <t>SVOLJŠAK - ŠTIFTAR</t>
  </si>
  <si>
    <t xml:space="preserve">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</si>
</sst>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0_)"/>
  </numFmts>
  <fonts count="111">
    <font>
      <sz val="11"/>
      <color theme="1"/>
      <name val="Calibri"/>
      <family val="2"/>
      <scheme val="minor"/>
    </font>
    <font>
      <sz val="10"/>
      <name val="Arial"/>
      <family val="2"/>
    </font>
    <font>
      <sz val="10"/>
      <name val="Verdana"/>
      <family val="2"/>
    </font>
    <font>
      <sz val="8"/>
      <name val="Arial"/>
      <family val="2"/>
    </font>
    <font>
      <b/>
      <sz val="11"/>
      <name val="Arial"/>
      <family val="2"/>
    </font>
    <font>
      <b/>
      <sz val="10"/>
      <name val="Arial"/>
      <family val="2"/>
    </font>
    <font>
      <b/>
      <sz val="8"/>
      <name val="Arial"/>
      <family val="2"/>
    </font>
    <font>
      <sz val="8"/>
      <color indexed="9"/>
      <name val="Arial"/>
      <family val="2"/>
    </font>
    <font>
      <b/>
      <i/>
      <sz val="9"/>
      <name val="Arial"/>
      <family val="2"/>
    </font>
    <font>
      <b/>
      <i/>
      <sz val="8"/>
      <name val="Arial"/>
      <family val="2"/>
    </font>
    <font>
      <sz val="8"/>
      <color indexed="8"/>
      <name val="Arial"/>
      <family val="2"/>
    </font>
    <font>
      <sz val="8"/>
      <name val="Verdana"/>
      <family val="2"/>
    </font>
    <font>
      <b/>
      <sz val="12"/>
      <name val="Arial"/>
      <family val="2"/>
    </font>
    <font>
      <sz val="10"/>
      <name val="Calibri"/>
      <family val="2"/>
      <scheme val="minor"/>
    </font>
    <font>
      <sz val="12"/>
      <name val="Arial"/>
      <family val="2"/>
    </font>
    <font>
      <b/>
      <sz val="16"/>
      <name val="Arial"/>
      <family val="2"/>
    </font>
    <font>
      <sz val="7"/>
      <color indexed="9"/>
      <name val="Arial"/>
      <family val="2"/>
    </font>
    <font>
      <b/>
      <sz val="8"/>
      <color indexed="10"/>
      <name val="Tahoma"/>
      <family val="2"/>
    </font>
    <font>
      <b/>
      <i/>
      <sz val="14"/>
      <name val="Arial"/>
      <family val="2"/>
    </font>
    <font>
      <b/>
      <sz val="8"/>
      <name val="Verdana"/>
      <family val="2"/>
    </font>
    <font>
      <sz val="10"/>
      <color indexed="8"/>
      <name val="Arial"/>
      <family val="2"/>
    </font>
    <font>
      <sz val="8"/>
      <name val="Tahoma"/>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b/>
      <sz val="9"/>
      <name val="Tahoma"/>
      <family val="2"/>
    </font>
    <font>
      <sz val="18"/>
      <name val="Tahoma"/>
      <family val="2"/>
    </font>
    <font>
      <b/>
      <sz val="10"/>
      <color indexed="8"/>
      <name val="Arial"/>
      <family val="2"/>
    </font>
    <font>
      <sz val="26"/>
      <color theme="1"/>
      <name val="Arial"/>
      <family val="2"/>
    </font>
    <font>
      <sz val="26"/>
      <name val="Arial"/>
      <family val="2"/>
    </font>
    <font>
      <sz val="8"/>
      <name val="Calibri"/>
      <family val="2"/>
      <scheme val="minor"/>
    </font>
    <font>
      <sz val="8"/>
      <color theme="1"/>
      <name val="Calibri"/>
      <family val="2"/>
      <scheme val="minor"/>
    </font>
    <font>
      <sz val="10"/>
      <name val="Arial CE"/>
      <family val="2"/>
    </font>
    <font>
      <b/>
      <sz val="14"/>
      <name val="Arial"/>
      <family val="2"/>
    </font>
    <font>
      <sz val="14"/>
      <name val="Arial CE"/>
      <family val="2"/>
    </font>
    <font>
      <sz val="12"/>
      <color indexed="24"/>
      <name val="Arial"/>
      <family val="2"/>
    </font>
    <font>
      <b/>
      <i/>
      <sz val="14"/>
      <color indexed="8"/>
      <name val="Arial"/>
      <family val="2"/>
    </font>
    <font>
      <b/>
      <i/>
      <sz val="10"/>
      <color indexed="8"/>
      <name val="Arial"/>
      <family val="2"/>
    </font>
    <font>
      <b/>
      <sz val="12"/>
      <color indexed="8"/>
      <name val="Arial"/>
      <family val="2"/>
    </font>
    <font>
      <sz val="12"/>
      <color indexed="8"/>
      <name val="Arial"/>
      <family val="2"/>
    </font>
    <font>
      <sz val="14"/>
      <color indexed="8"/>
      <name val="Arial"/>
      <family val="2"/>
    </font>
    <font>
      <i/>
      <sz val="8"/>
      <color indexed="8"/>
      <name val="Arial"/>
      <family val="2"/>
    </font>
    <font>
      <i/>
      <sz val="10"/>
      <color indexed="8"/>
      <name val="Arial"/>
      <family val="2"/>
    </font>
    <font>
      <i/>
      <sz val="14"/>
      <color indexed="8"/>
      <name val="Arial"/>
      <family val="2"/>
    </font>
    <font>
      <sz val="11"/>
      <name val="Arial CE"/>
      <family val="2"/>
    </font>
    <font>
      <b/>
      <sz val="11"/>
      <color indexed="8"/>
      <name val="Arial"/>
      <family val="2"/>
    </font>
    <font>
      <sz val="11"/>
      <color indexed="8"/>
      <name val="Arial"/>
      <family val="2"/>
    </font>
    <font>
      <sz val="8"/>
      <name val="Arial CE"/>
      <family val="2"/>
    </font>
    <font>
      <b/>
      <sz val="10"/>
      <name val="Arial CE"/>
      <family val="2"/>
    </font>
    <font>
      <b/>
      <sz val="11"/>
      <name val="Arial CE"/>
      <family val="2"/>
    </font>
    <font>
      <sz val="12"/>
      <name val="Arial CE"/>
      <family val="2"/>
    </font>
    <font>
      <i/>
      <sz val="9"/>
      <color indexed="8"/>
      <name val="Arial"/>
      <family val="2"/>
    </font>
    <font>
      <i/>
      <sz val="12"/>
      <color indexed="8"/>
      <name val="Arial"/>
      <family val="2"/>
    </font>
    <font>
      <i/>
      <sz val="10"/>
      <color indexed="8"/>
      <name val="Times New Roman CE"/>
      <family val="1"/>
    </font>
    <font>
      <i/>
      <sz val="12"/>
      <name val="Arial"/>
      <family val="2"/>
    </font>
    <font>
      <b/>
      <sz val="16"/>
      <name val="Arial CE"/>
      <family val="2"/>
    </font>
    <font>
      <b/>
      <sz val="12"/>
      <name val="Arial CE"/>
      <family val="2"/>
    </font>
    <font>
      <sz val="9"/>
      <name val="Arial"/>
      <family val="2"/>
    </font>
    <font>
      <b/>
      <sz val="10"/>
      <name val="Verdana"/>
      <family val="2"/>
    </font>
    <font>
      <b/>
      <sz val="9"/>
      <name val="Arial"/>
      <family val="2"/>
    </font>
    <font>
      <sz val="20"/>
      <color indexed="8"/>
      <name val="Times New Roman CE"/>
      <family val="1"/>
    </font>
    <font>
      <b/>
      <sz val="14"/>
      <name val="Arial CE"/>
      <family val="2"/>
    </font>
    <font>
      <b/>
      <sz val="20"/>
      <color indexed="8"/>
      <name val="Times New Roman CE"/>
      <family val="2"/>
    </font>
    <font>
      <b/>
      <sz val="8"/>
      <name val="Calibri"/>
      <family val="2"/>
    </font>
  </fonts>
  <fills count="12">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indexed="42"/>
        <bgColor indexed="64"/>
      </patternFill>
    </fill>
    <fill>
      <patternFill patternType="lightGray"/>
    </fill>
    <fill>
      <patternFill patternType="solid">
        <fgColor rgb="FFFFFF00"/>
        <bgColor indexed="64"/>
      </patternFill>
    </fill>
    <fill>
      <patternFill patternType="solid">
        <fgColor theme="4" tint="0.39998000860214233"/>
        <bgColor indexed="64"/>
      </patternFill>
    </fill>
    <fill>
      <patternFill patternType="solid">
        <fgColor theme="5" tint="0.5999900102615356"/>
        <bgColor indexed="64"/>
      </patternFill>
    </fill>
    <fill>
      <patternFill patternType="solid">
        <fgColor rgb="FFFF0000"/>
        <bgColor indexed="64"/>
      </patternFill>
    </fill>
    <fill>
      <patternFill patternType="solid">
        <fgColor theme="9" tint="0.5999900102615356"/>
        <bgColor indexed="64"/>
      </patternFill>
    </fill>
  </fills>
  <borders count="19">
    <border>
      <left/>
      <right/>
      <top/>
      <bottom/>
      <diagonal/>
    </border>
    <border>
      <left/>
      <right/>
      <top/>
      <bottom style="medium"/>
    </border>
    <border>
      <left/>
      <right/>
      <top/>
      <bottom style="thin"/>
    </border>
    <border>
      <left/>
      <right style="thin"/>
      <top/>
      <bottom/>
    </border>
    <border>
      <left style="thin"/>
      <right style="thin"/>
      <top style="thin"/>
      <bottom/>
    </border>
    <border>
      <left style="thin"/>
      <right/>
      <top/>
      <bottom/>
    </border>
    <border>
      <left style="thin"/>
      <right style="thin"/>
      <top/>
      <bottom/>
    </border>
    <border>
      <left style="thin"/>
      <right/>
      <top style="thin"/>
      <bottom/>
    </border>
    <border>
      <left style="thin"/>
      <right style="thin"/>
      <top style="thin"/>
      <bottom style="thin"/>
    </border>
    <border>
      <left/>
      <right/>
      <top/>
      <bottom style="hair"/>
    </border>
    <border>
      <left style="thin"/>
      <right/>
      <top/>
      <bottom style="thin"/>
    </border>
    <border>
      <left/>
      <right/>
      <top style="thin"/>
      <bottom/>
    </border>
    <border>
      <left style="medium"/>
      <right style="medium"/>
      <top style="medium"/>
      <bottom style="medium"/>
    </border>
    <border>
      <left style="medium"/>
      <right style="medium"/>
      <top/>
      <bottom style="medium"/>
    </border>
    <border>
      <left style="thin"/>
      <right/>
      <top style="thin"/>
      <bottom style="thin"/>
    </border>
    <border>
      <left/>
      <right style="thin"/>
      <top/>
      <bottom style="thin"/>
    </border>
    <border>
      <left/>
      <right style="thin"/>
      <top style="thin"/>
      <bottom style="thin"/>
    </border>
    <border>
      <left/>
      <right/>
      <top style="hair"/>
      <bottom style="hair"/>
    </border>
    <border>
      <left/>
      <right/>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2" fillId="0" borderId="0">
      <alignment/>
      <protection/>
    </xf>
    <xf numFmtId="164"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22" fillId="0" borderId="0">
      <alignment/>
      <protection/>
    </xf>
    <xf numFmtId="0" fontId="22" fillId="0" borderId="0">
      <alignment/>
      <protection/>
    </xf>
    <xf numFmtId="0" fontId="79" fillId="0" borderId="0">
      <alignment/>
      <protection/>
    </xf>
    <xf numFmtId="0" fontId="82" fillId="0" borderId="0">
      <alignment/>
      <protection/>
    </xf>
  </cellStyleXfs>
  <cellXfs count="403">
    <xf numFmtId="0" fontId="0" fillId="0" borderId="0" xfId="0"/>
    <xf numFmtId="0" fontId="3" fillId="0" borderId="0" xfId="20" applyFont="1" applyAlignment="1">
      <alignment horizontal="center"/>
      <protection/>
    </xf>
    <xf numFmtId="0" fontId="4" fillId="0" borderId="0" xfId="21" applyFont="1">
      <alignment/>
      <protection/>
    </xf>
    <xf numFmtId="0" fontId="1" fillId="0" borderId="0" xfId="22" applyFont="1" applyAlignment="1">
      <alignment vertical="center"/>
      <protection/>
    </xf>
    <xf numFmtId="0" fontId="1" fillId="0" borderId="0" xfId="20" applyFont="1" applyAlignment="1">
      <alignment vertical="center"/>
      <protection/>
    </xf>
    <xf numFmtId="49" fontId="5" fillId="0" borderId="0" xfId="20" applyNumberFormat="1" applyFont="1" applyAlignment="1">
      <alignment vertical="center"/>
      <protection/>
    </xf>
    <xf numFmtId="49" fontId="6" fillId="0" borderId="0" xfId="20" applyNumberFormat="1" applyFont="1" applyAlignment="1">
      <alignment horizontal="right" vertical="top"/>
      <protection/>
    </xf>
    <xf numFmtId="49" fontId="6" fillId="0" borderId="0" xfId="20" applyNumberFormat="1" applyFont="1" applyAlignment="1">
      <alignment horizontal="center"/>
      <protection/>
    </xf>
    <xf numFmtId="49" fontId="7" fillId="0" borderId="0" xfId="20" applyNumberFormat="1" applyFont="1" applyAlignment="1">
      <alignment horizontal="center" vertical="top"/>
      <protection/>
    </xf>
    <xf numFmtId="49" fontId="3" fillId="0" borderId="0" xfId="20" applyNumberFormat="1" applyFont="1" applyAlignment="1">
      <alignment vertical="top"/>
      <protection/>
    </xf>
    <xf numFmtId="0" fontId="1" fillId="0" borderId="0" xfId="21">
      <alignment/>
      <protection/>
    </xf>
    <xf numFmtId="49" fontId="9" fillId="0" borderId="0" xfId="22" applyNumberFormat="1" applyFont="1" applyAlignment="1">
      <alignment horizontal="left"/>
      <protection/>
    </xf>
    <xf numFmtId="49" fontId="3" fillId="0" borderId="0" xfId="20" applyNumberFormat="1" applyFont="1" applyAlignment="1">
      <alignment horizontal="right"/>
      <protection/>
    </xf>
    <xf numFmtId="0" fontId="6" fillId="0" borderId="0" xfId="20" applyFont="1" applyAlignment="1">
      <alignment horizontal="center"/>
      <protection/>
    </xf>
    <xf numFmtId="49" fontId="3" fillId="0" borderId="0" xfId="20" applyNumberFormat="1" applyFont="1" applyAlignment="1">
      <alignment horizontal="center"/>
      <protection/>
    </xf>
    <xf numFmtId="49" fontId="3" fillId="0" borderId="0" xfId="20" applyNumberFormat="1" applyFont="1">
      <alignment/>
      <protection/>
    </xf>
    <xf numFmtId="49" fontId="6" fillId="2" borderId="0" xfId="20" applyNumberFormat="1" applyFont="1" applyFill="1" applyAlignment="1">
      <alignment vertical="center"/>
      <protection/>
    </xf>
    <xf numFmtId="49" fontId="6" fillId="2" borderId="0" xfId="20" applyNumberFormat="1" applyFont="1" applyFill="1" applyAlignment="1">
      <alignment horizontal="left" vertical="center"/>
      <protection/>
    </xf>
    <xf numFmtId="49" fontId="6" fillId="2" borderId="0" xfId="20" applyNumberFormat="1" applyFont="1" applyFill="1" applyAlignment="1">
      <alignment horizontal="right" vertical="center"/>
      <protection/>
    </xf>
    <xf numFmtId="49" fontId="6" fillId="2" borderId="0" xfId="20" applyNumberFormat="1" applyFont="1" applyFill="1" applyAlignment="1">
      <alignment horizontal="center" vertical="center"/>
      <protection/>
    </xf>
    <xf numFmtId="14" fontId="10" fillId="0" borderId="1" xfId="20" applyNumberFormat="1" applyFont="1" applyBorder="1" applyAlignment="1">
      <alignment horizontal="left" vertical="center"/>
      <protection/>
    </xf>
    <xf numFmtId="49" fontId="3" fillId="0" borderId="1" xfId="20" applyNumberFormat="1" applyFont="1" applyBorder="1" applyAlignment="1">
      <alignment vertical="center"/>
      <protection/>
    </xf>
    <xf numFmtId="49" fontId="6" fillId="0" borderId="1" xfId="20" applyNumberFormat="1" applyFont="1" applyBorder="1" applyAlignment="1">
      <alignment vertical="top"/>
      <protection/>
    </xf>
    <xf numFmtId="49" fontId="3" fillId="0" borderId="1" xfId="20" applyNumberFormat="1" applyFont="1" applyBorder="1" applyAlignment="1">
      <alignment horizontal="right" vertical="center"/>
      <protection/>
    </xf>
    <xf numFmtId="49" fontId="3" fillId="0" borderId="1" xfId="23" applyNumberFormat="1" applyFont="1" applyBorder="1" applyAlignment="1" applyProtection="1">
      <alignment horizontal="center" vertical="center"/>
      <protection locked="0"/>
    </xf>
    <xf numFmtId="0" fontId="10" fillId="0" borderId="1" xfId="21" applyFont="1" applyBorder="1" applyAlignment="1">
      <alignment horizontal="center" vertical="center"/>
      <protection/>
    </xf>
    <xf numFmtId="49" fontId="3" fillId="0" borderId="1" xfId="21" applyNumberFormat="1" applyFont="1" applyBorder="1" applyAlignment="1">
      <alignment horizontal="center" vertical="center"/>
      <protection/>
    </xf>
    <xf numFmtId="0" fontId="1" fillId="0" borderId="1" xfId="21" applyBorder="1">
      <alignment/>
      <protection/>
    </xf>
    <xf numFmtId="49" fontId="3" fillId="0" borderId="0" xfId="20" applyNumberFormat="1" applyFont="1" applyFill="1" applyAlignment="1">
      <alignment horizontal="center" vertical="center"/>
      <protection/>
    </xf>
    <xf numFmtId="49" fontId="3" fillId="0" borderId="0" xfId="20" applyNumberFormat="1" applyFont="1" applyFill="1" applyAlignment="1">
      <alignment horizontal="left" vertical="center"/>
      <protection/>
    </xf>
    <xf numFmtId="49" fontId="3" fillId="0" borderId="0" xfId="20" applyNumberFormat="1" applyFont="1" applyFill="1" applyAlignment="1">
      <alignment horizontal="right" vertical="center"/>
      <protection/>
    </xf>
    <xf numFmtId="0" fontId="6" fillId="0" borderId="2" xfId="20" applyFont="1" applyBorder="1" applyAlignment="1">
      <alignment horizontal="left"/>
      <protection/>
    </xf>
    <xf numFmtId="0" fontId="11" fillId="3" borderId="2" xfId="21" applyFont="1" applyFill="1" applyBorder="1" applyAlignment="1">
      <alignment vertical="center" wrapText="1"/>
      <protection/>
    </xf>
    <xf numFmtId="0" fontId="11" fillId="3" borderId="2" xfId="21" applyFont="1" applyFill="1" applyBorder="1" applyAlignment="1">
      <alignment horizontal="right" vertical="center" wrapText="1"/>
      <protection/>
    </xf>
    <xf numFmtId="49" fontId="3" fillId="0" borderId="0" xfId="20" applyNumberFormat="1" applyFont="1" applyFill="1" applyAlignment="1">
      <alignment horizontal="center"/>
      <protection/>
    </xf>
    <xf numFmtId="49" fontId="3" fillId="0" borderId="0" xfId="20" applyNumberFormat="1" applyFont="1" applyFill="1" applyBorder="1" applyAlignment="1">
      <alignment horizontal="center"/>
      <protection/>
    </xf>
    <xf numFmtId="0" fontId="11" fillId="3" borderId="2" xfId="21" applyFont="1" applyFill="1" applyBorder="1" applyAlignment="1">
      <alignment horizontal="center" vertical="center" wrapText="1"/>
      <protection/>
    </xf>
    <xf numFmtId="49" fontId="6" fillId="0" borderId="0" xfId="20" applyNumberFormat="1" applyFont="1" applyBorder="1">
      <alignment/>
      <protection/>
    </xf>
    <xf numFmtId="49" fontId="3" fillId="0" borderId="0" xfId="20" applyNumberFormat="1" applyFont="1" applyBorder="1">
      <alignment/>
      <protection/>
    </xf>
    <xf numFmtId="49" fontId="3" fillId="0" borderId="3" xfId="20" applyNumberFormat="1" applyFont="1" applyBorder="1" applyAlignment="1">
      <alignment horizontal="right"/>
      <protection/>
    </xf>
    <xf numFmtId="0" fontId="1" fillId="0" borderId="0" xfId="21" applyAlignment="1">
      <alignment horizontal="center"/>
      <protection/>
    </xf>
    <xf numFmtId="49" fontId="12" fillId="0" borderId="0" xfId="20" applyNumberFormat="1" applyFont="1" applyFill="1" applyBorder="1" applyAlignment="1">
      <alignment horizontal="center"/>
      <protection/>
    </xf>
    <xf numFmtId="0" fontId="3" fillId="0" borderId="0" xfId="20" applyFont="1" applyBorder="1" applyAlignment="1">
      <alignment horizontal="center"/>
      <protection/>
    </xf>
    <xf numFmtId="49" fontId="3" fillId="0" borderId="3" xfId="20" applyNumberFormat="1" applyFont="1" applyFill="1" applyBorder="1" applyAlignment="1">
      <alignment horizontal="center"/>
      <protection/>
    </xf>
    <xf numFmtId="49" fontId="3" fillId="0" borderId="2" xfId="20" applyNumberFormat="1" applyFont="1" applyBorder="1" applyAlignment="1">
      <alignment/>
      <protection/>
    </xf>
    <xf numFmtId="0" fontId="13" fillId="0" borderId="2" xfId="21" applyFont="1" applyBorder="1">
      <alignment/>
      <protection/>
    </xf>
    <xf numFmtId="0" fontId="13" fillId="0" borderId="2" xfId="21" applyFont="1" applyBorder="1" applyAlignment="1">
      <alignment horizontal="right"/>
      <protection/>
    </xf>
    <xf numFmtId="49" fontId="3" fillId="0" borderId="4" xfId="20" applyNumberFormat="1" applyFont="1" applyFill="1" applyBorder="1" applyAlignment="1">
      <alignment horizontal="center"/>
      <protection/>
    </xf>
    <xf numFmtId="49" fontId="3" fillId="0" borderId="5" xfId="20" applyNumberFormat="1" applyFont="1" applyBorder="1" applyAlignment="1">
      <alignment horizontal="center"/>
      <protection/>
    </xf>
    <xf numFmtId="49" fontId="12" fillId="0" borderId="0" xfId="20" applyNumberFormat="1" applyFont="1" applyFill="1" applyBorder="1" applyAlignment="1">
      <alignment/>
      <protection/>
    </xf>
    <xf numFmtId="0" fontId="14" fillId="0" borderId="0" xfId="21" applyFont="1" applyFill="1" applyBorder="1">
      <alignment/>
      <protection/>
    </xf>
    <xf numFmtId="0" fontId="1" fillId="0" borderId="0" xfId="21" applyFill="1" applyBorder="1">
      <alignment/>
      <protection/>
    </xf>
    <xf numFmtId="49" fontId="6" fillId="0" borderId="0" xfId="20" applyNumberFormat="1" applyFont="1">
      <alignment/>
      <protection/>
    </xf>
    <xf numFmtId="49" fontId="3" fillId="0" borderId="0" xfId="20" applyNumberFormat="1" applyFont="1" applyBorder="1" applyAlignment="1">
      <alignment horizontal="center"/>
      <protection/>
    </xf>
    <xf numFmtId="49" fontId="6" fillId="0" borderId="2" xfId="20" applyNumberFormat="1" applyFont="1" applyBorder="1">
      <alignment/>
      <protection/>
    </xf>
    <xf numFmtId="49" fontId="3" fillId="0" borderId="4" xfId="20" applyNumberFormat="1" applyFont="1" applyBorder="1" applyAlignment="1">
      <alignment horizontal="center"/>
      <protection/>
    </xf>
    <xf numFmtId="49" fontId="3" fillId="4" borderId="6" xfId="20" applyNumberFormat="1" applyFont="1" applyFill="1" applyBorder="1" applyAlignment="1">
      <alignment horizontal="center"/>
      <protection/>
    </xf>
    <xf numFmtId="49" fontId="3" fillId="4" borderId="7" xfId="20" applyNumberFormat="1" applyFont="1" applyFill="1" applyBorder="1" applyAlignment="1">
      <alignment horizontal="center"/>
      <protection/>
    </xf>
    <xf numFmtId="49" fontId="3" fillId="4" borderId="3" xfId="20" applyNumberFormat="1" applyFont="1" applyFill="1" applyBorder="1" applyAlignment="1">
      <alignment horizontal="center"/>
      <protection/>
    </xf>
    <xf numFmtId="49" fontId="3" fillId="4" borderId="0" xfId="20" applyNumberFormat="1" applyFont="1" applyFill="1" applyAlignment="1">
      <alignment horizontal="center"/>
      <protection/>
    </xf>
    <xf numFmtId="49" fontId="3" fillId="4" borderId="4" xfId="20" applyNumberFormat="1" applyFont="1" applyFill="1" applyBorder="1" applyAlignment="1">
      <alignment horizontal="center"/>
      <protection/>
    </xf>
    <xf numFmtId="49" fontId="3" fillId="4" borderId="5" xfId="20" applyNumberFormat="1" applyFont="1" applyFill="1" applyBorder="1" applyAlignment="1">
      <alignment horizontal="center"/>
      <protection/>
    </xf>
    <xf numFmtId="49" fontId="3" fillId="0" borderId="5" xfId="20" applyNumberFormat="1" applyFont="1" applyBorder="1">
      <alignment/>
      <protection/>
    </xf>
    <xf numFmtId="0" fontId="11" fillId="3" borderId="0" xfId="21" applyFont="1" applyFill="1" applyBorder="1" applyAlignment="1">
      <alignment vertical="center" wrapText="1"/>
      <protection/>
    </xf>
    <xf numFmtId="0" fontId="11" fillId="3" borderId="0" xfId="21" applyFont="1" applyFill="1" applyBorder="1" applyAlignment="1">
      <alignment horizontal="center" vertical="center" wrapText="1"/>
      <protection/>
    </xf>
    <xf numFmtId="49" fontId="6" fillId="0" borderId="0" xfId="20" applyNumberFormat="1" applyFont="1" applyFill="1" applyBorder="1" applyAlignment="1">
      <alignment horizontal="center" vertical="center"/>
      <protection/>
    </xf>
    <xf numFmtId="49" fontId="6" fillId="0" borderId="0" xfId="20" applyNumberFormat="1" applyFont="1" applyBorder="1">
      <alignment/>
      <protection/>
    </xf>
    <xf numFmtId="0" fontId="11" fillId="3" borderId="0" xfId="21" applyFont="1" applyFill="1" applyBorder="1" applyAlignment="1">
      <alignment horizontal="right" vertical="center" wrapText="1"/>
      <protection/>
    </xf>
    <xf numFmtId="49" fontId="3" fillId="4" borderId="0" xfId="20" applyNumberFormat="1" applyFont="1" applyFill="1" applyBorder="1" applyAlignment="1">
      <alignment horizontal="center"/>
      <protection/>
    </xf>
    <xf numFmtId="49" fontId="3" fillId="0" borderId="0" xfId="20" applyNumberFormat="1" applyFont="1" applyFill="1" applyBorder="1" applyAlignment="1">
      <alignment horizontal="right" vertical="center"/>
      <protection/>
    </xf>
    <xf numFmtId="49" fontId="6" fillId="0" borderId="0" xfId="20" applyNumberFormat="1" applyFont="1" applyBorder="1" applyAlignment="1">
      <alignment vertical="top"/>
      <protection/>
    </xf>
    <xf numFmtId="49" fontId="6" fillId="0" borderId="0" xfId="20" applyNumberFormat="1" applyFont="1" applyBorder="1" applyAlignment="1">
      <alignment horizontal="right" vertical="top"/>
      <protection/>
    </xf>
    <xf numFmtId="49" fontId="6" fillId="0" borderId="0" xfId="20" applyNumberFormat="1" applyFont="1" applyBorder="1" applyAlignment="1">
      <alignment horizontal="center"/>
      <protection/>
    </xf>
    <xf numFmtId="49" fontId="9" fillId="0" borderId="0" xfId="20" applyNumberFormat="1" applyFont="1" applyBorder="1" applyAlignment="1">
      <alignment horizontal="center"/>
      <protection/>
    </xf>
    <xf numFmtId="49" fontId="9" fillId="0" borderId="0" xfId="20" applyNumberFormat="1" applyFont="1" applyBorder="1" applyAlignment="1">
      <alignment horizontal="left"/>
      <protection/>
    </xf>
    <xf numFmtId="49" fontId="9" fillId="0" borderId="0" xfId="20" applyNumberFormat="1" applyFont="1" applyBorder="1">
      <alignment/>
      <protection/>
    </xf>
    <xf numFmtId="49" fontId="3" fillId="0" borderId="0" xfId="20" applyNumberFormat="1" applyFont="1" applyBorder="1" applyAlignment="1">
      <alignment horizontal="right"/>
      <protection/>
    </xf>
    <xf numFmtId="49" fontId="6" fillId="0" borderId="0" xfId="20" applyNumberFormat="1" applyFont="1" applyFill="1" applyBorder="1" applyAlignment="1">
      <alignment vertical="center"/>
      <protection/>
    </xf>
    <xf numFmtId="49" fontId="6" fillId="0" borderId="0" xfId="20" applyNumberFormat="1" applyFont="1" applyFill="1" applyBorder="1" applyAlignment="1">
      <alignment horizontal="right" vertical="center"/>
      <protection/>
    </xf>
    <xf numFmtId="49" fontId="15" fillId="0" borderId="0" xfId="20" applyNumberFormat="1" applyFont="1" applyFill="1" applyBorder="1" applyAlignment="1">
      <alignment horizontal="center" vertical="center"/>
      <protection/>
    </xf>
    <xf numFmtId="49" fontId="15" fillId="0" borderId="0" xfId="20" applyNumberFormat="1" applyFont="1" applyFill="1" applyBorder="1" applyAlignment="1">
      <alignment vertical="center"/>
      <protection/>
    </xf>
    <xf numFmtId="49" fontId="10" fillId="0" borderId="0" xfId="20" applyNumberFormat="1" applyFont="1" applyBorder="1" applyAlignment="1">
      <alignment horizontal="left" vertical="center"/>
      <protection/>
    </xf>
    <xf numFmtId="49" fontId="3" fillId="0" borderId="0" xfId="20" applyNumberFormat="1" applyFont="1" applyBorder="1" applyAlignment="1">
      <alignment vertical="center"/>
      <protection/>
    </xf>
    <xf numFmtId="49" fontId="3" fillId="0" borderId="0" xfId="20" applyNumberFormat="1" applyFont="1" applyBorder="1" applyAlignment="1">
      <alignment horizontal="left" vertical="center"/>
      <protection/>
    </xf>
    <xf numFmtId="49" fontId="3" fillId="0" borderId="0" xfId="20" applyNumberFormat="1" applyFont="1" applyBorder="1" applyAlignment="1">
      <alignment horizontal="right" vertical="center"/>
      <protection/>
    </xf>
    <xf numFmtId="49" fontId="3" fillId="0" borderId="0" xfId="23" applyNumberFormat="1" applyFont="1" applyBorder="1" applyAlignment="1" applyProtection="1">
      <alignment horizontal="center" vertical="center"/>
      <protection locked="0"/>
    </xf>
    <xf numFmtId="49" fontId="10" fillId="0" borderId="0" xfId="20" applyNumberFormat="1" applyFont="1" applyBorder="1" applyAlignment="1">
      <alignment horizontal="center" vertical="center"/>
      <protection/>
    </xf>
    <xf numFmtId="49" fontId="3" fillId="0" borderId="0" xfId="20" applyNumberFormat="1" applyFont="1" applyBorder="1" applyAlignment="1">
      <alignment horizontal="center" vertical="center"/>
      <protection/>
    </xf>
    <xf numFmtId="0" fontId="11" fillId="3" borderId="0" xfId="21" applyFont="1" applyFill="1" applyBorder="1" applyAlignment="1">
      <alignment horizontal="center" wrapText="1"/>
      <protection/>
    </xf>
    <xf numFmtId="0" fontId="11" fillId="0" borderId="0" xfId="21" applyFont="1" applyBorder="1" applyAlignment="1">
      <alignment vertical="center" wrapText="1"/>
      <protection/>
    </xf>
    <xf numFmtId="0" fontId="13" fillId="0" borderId="0" xfId="21" applyFont="1" applyBorder="1">
      <alignment/>
      <protection/>
    </xf>
    <xf numFmtId="0" fontId="11" fillId="0" borderId="0" xfId="21" applyFont="1" applyBorder="1" applyAlignment="1">
      <alignment horizontal="right" vertical="center" wrapText="1"/>
      <protection/>
    </xf>
    <xf numFmtId="49" fontId="3" fillId="0" borderId="0" xfId="20" applyNumberFormat="1" applyFont="1" applyBorder="1">
      <alignment/>
      <protection/>
    </xf>
    <xf numFmtId="0" fontId="1" fillId="0" borderId="0" xfId="21" applyBorder="1">
      <alignment/>
      <protection/>
    </xf>
    <xf numFmtId="0" fontId="11" fillId="0" borderId="0" xfId="21" applyFont="1" applyBorder="1" applyAlignment="1">
      <alignment horizontal="center" vertical="center" wrapText="1"/>
      <protection/>
    </xf>
    <xf numFmtId="0" fontId="11" fillId="3" borderId="0" xfId="21" applyFont="1" applyFill="1" applyBorder="1" applyAlignment="1">
      <alignment wrapText="1"/>
      <protection/>
    </xf>
    <xf numFmtId="0" fontId="13" fillId="0" borderId="0" xfId="21" applyFont="1" applyBorder="1" applyAlignment="1">
      <alignment horizontal="center"/>
      <protection/>
    </xf>
    <xf numFmtId="49" fontId="5" fillId="0" borderId="0" xfId="20" applyNumberFormat="1" applyFont="1" applyFill="1" applyBorder="1" applyAlignment="1">
      <alignment horizontal="center" vertical="center"/>
      <protection/>
    </xf>
    <xf numFmtId="49" fontId="16" fillId="0" borderId="0" xfId="20" applyNumberFormat="1" applyFont="1" applyFill="1" applyBorder="1" applyAlignment="1">
      <alignment horizontal="center" vertical="center"/>
      <protection/>
    </xf>
    <xf numFmtId="0" fontId="7" fillId="0" borderId="0" xfId="20" applyFont="1">
      <alignment/>
      <protection/>
    </xf>
    <xf numFmtId="0" fontId="3" fillId="0" borderId="0" xfId="20" applyFont="1">
      <alignment/>
      <protection/>
    </xf>
    <xf numFmtId="0" fontId="7" fillId="0" borderId="0" xfId="20" applyFont="1" applyAlignment="1">
      <alignment horizontal="right"/>
      <protection/>
    </xf>
    <xf numFmtId="0" fontId="1" fillId="0" borderId="0" xfId="21" applyAlignment="1">
      <alignment horizontal="right"/>
      <protection/>
    </xf>
    <xf numFmtId="0" fontId="11" fillId="4" borderId="5" xfId="21" applyFont="1" applyFill="1" applyBorder="1" applyAlignment="1">
      <alignment horizontal="center" vertical="center" wrapText="1"/>
      <protection/>
    </xf>
    <xf numFmtId="49" fontId="18" fillId="0" borderId="0" xfId="20" applyNumberFormat="1" applyFont="1" applyAlignment="1">
      <alignment horizontal="left"/>
      <protection/>
    </xf>
    <xf numFmtId="49" fontId="15" fillId="0" borderId="5" xfId="20" applyNumberFormat="1" applyFont="1" applyFill="1" applyBorder="1" applyAlignment="1">
      <alignment horizontal="center" vertical="center"/>
      <protection/>
    </xf>
    <xf numFmtId="49" fontId="6" fillId="0" borderId="4" xfId="20" applyNumberFormat="1" applyFont="1" applyFill="1" applyBorder="1" applyAlignment="1">
      <alignment horizontal="center" vertical="center"/>
      <protection/>
    </xf>
    <xf numFmtId="49" fontId="3" fillId="0" borderId="7" xfId="20" applyNumberFormat="1" applyFont="1" applyFill="1" applyBorder="1" applyAlignment="1">
      <alignment horizontal="center"/>
      <protection/>
    </xf>
    <xf numFmtId="0" fontId="11" fillId="3" borderId="5" xfId="21" applyFont="1" applyFill="1" applyBorder="1" applyAlignment="1">
      <alignment horizontal="center" vertical="center" wrapText="1"/>
      <protection/>
    </xf>
    <xf numFmtId="49" fontId="6" fillId="0" borderId="0" xfId="20" applyNumberFormat="1" applyFont="1" applyBorder="1" applyAlignment="1">
      <alignment/>
      <protection/>
    </xf>
    <xf numFmtId="49" fontId="15" fillId="4" borderId="0" xfId="20" applyNumberFormat="1" applyFont="1" applyFill="1" applyBorder="1" applyAlignment="1">
      <alignment vertical="center"/>
      <protection/>
    </xf>
    <xf numFmtId="49" fontId="15" fillId="4" borderId="5" xfId="20" applyNumberFormat="1" applyFont="1" applyFill="1" applyBorder="1" applyAlignment="1">
      <alignment vertical="center"/>
      <protection/>
    </xf>
    <xf numFmtId="49" fontId="15" fillId="0" borderId="5" xfId="20" applyNumberFormat="1" applyFont="1" applyFill="1" applyBorder="1" applyAlignment="1">
      <alignment vertical="center"/>
      <protection/>
    </xf>
    <xf numFmtId="49" fontId="3" fillId="0" borderId="5" xfId="20" applyNumberFormat="1" applyFont="1" applyBorder="1" applyAlignment="1">
      <alignment horizontal="center" vertical="center"/>
      <protection/>
    </xf>
    <xf numFmtId="0" fontId="23" fillId="0" borderId="0" xfId="26" applyFont="1" applyAlignment="1">
      <alignment/>
      <protection/>
    </xf>
    <xf numFmtId="0" fontId="26" fillId="0" borderId="0" xfId="26" applyFont="1" applyFill="1" applyAlignment="1">
      <alignment/>
      <protection/>
    </xf>
    <xf numFmtId="0" fontId="27" fillId="0" borderId="0" xfId="26" applyFont="1">
      <alignment/>
      <protection/>
    </xf>
    <xf numFmtId="0" fontId="28" fillId="0" borderId="0" xfId="26" applyFont="1">
      <alignment/>
      <protection/>
    </xf>
    <xf numFmtId="0" fontId="22" fillId="0" borderId="0" xfId="26">
      <alignment/>
      <protection/>
    </xf>
    <xf numFmtId="0" fontId="30" fillId="0" borderId="0" xfId="26" applyFont="1" applyBorder="1" applyAlignment="1">
      <alignment horizontal="left"/>
      <protection/>
    </xf>
    <xf numFmtId="0" fontId="31" fillId="0" borderId="0" xfId="26" applyFont="1" applyBorder="1" applyAlignment="1">
      <alignment horizontal="left"/>
      <protection/>
    </xf>
    <xf numFmtId="0" fontId="32" fillId="0" borderId="0" xfId="26" applyFont="1" applyBorder="1" applyAlignment="1">
      <alignment horizontal="center"/>
      <protection/>
    </xf>
    <xf numFmtId="0" fontId="33" fillId="0" borderId="0" xfId="26" applyFont="1">
      <alignment/>
      <protection/>
    </xf>
    <xf numFmtId="0" fontId="34" fillId="0" borderId="0" xfId="26" applyFont="1">
      <alignment/>
      <protection/>
    </xf>
    <xf numFmtId="0" fontId="35" fillId="0" borderId="0" xfId="26" applyFont="1" applyBorder="1" applyAlignment="1">
      <alignment/>
      <protection/>
    </xf>
    <xf numFmtId="0" fontId="36" fillId="0" borderId="0" xfId="26" applyFont="1" applyBorder="1" applyAlignment="1">
      <alignment horizontal="right"/>
      <protection/>
    </xf>
    <xf numFmtId="0" fontId="37" fillId="0" borderId="0" xfId="26" applyFont="1">
      <alignment/>
      <protection/>
    </xf>
    <xf numFmtId="0" fontId="30" fillId="0" borderId="0" xfId="26" applyFont="1" applyBorder="1">
      <alignment/>
      <protection/>
    </xf>
    <xf numFmtId="14" fontId="38" fillId="0" borderId="0" xfId="26" applyNumberFormat="1" applyFont="1" applyBorder="1" applyAlignment="1">
      <alignment horizontal="left"/>
      <protection/>
    </xf>
    <xf numFmtId="0" fontId="36" fillId="0" borderId="0" xfId="26" applyFont="1" applyBorder="1" applyAlignment="1">
      <alignment horizontal="left"/>
      <protection/>
    </xf>
    <xf numFmtId="0" fontId="38" fillId="0" borderId="0" xfId="26" applyFont="1" applyBorder="1" applyAlignment="1">
      <alignment horizontal="left"/>
      <protection/>
    </xf>
    <xf numFmtId="0" fontId="39" fillId="0" borderId="0" xfId="26" applyFont="1" applyBorder="1" applyAlignment="1">
      <alignment horizontal="left"/>
      <protection/>
    </xf>
    <xf numFmtId="0" fontId="40" fillId="0" borderId="0" xfId="26" applyFont="1" applyBorder="1" applyAlignment="1">
      <alignment horizontal="center"/>
      <protection/>
    </xf>
    <xf numFmtId="0" fontId="41" fillId="0" borderId="0" xfId="26" applyFont="1" applyBorder="1" applyAlignment="1">
      <alignment horizontal="center"/>
      <protection/>
    </xf>
    <xf numFmtId="0" fontId="42" fillId="0" borderId="0" xfId="26" applyFont="1">
      <alignment/>
      <protection/>
    </xf>
    <xf numFmtId="0" fontId="37" fillId="0" borderId="0" xfId="26" applyFont="1" applyBorder="1">
      <alignment/>
      <protection/>
    </xf>
    <xf numFmtId="0" fontId="44" fillId="0" borderId="0" xfId="26" applyFont="1">
      <alignment/>
      <protection/>
    </xf>
    <xf numFmtId="0" fontId="30" fillId="0" borderId="0" xfId="26" applyFont="1" applyAlignment="1">
      <alignment horizontal="center"/>
      <protection/>
    </xf>
    <xf numFmtId="0" fontId="30" fillId="0" borderId="0" xfId="26" applyFont="1" applyBorder="1" applyAlignment="1">
      <alignment horizontal="center"/>
      <protection/>
    </xf>
    <xf numFmtId="0" fontId="45" fillId="0" borderId="0" xfId="26" applyFont="1" applyAlignment="1">
      <alignment horizontal="center"/>
      <protection/>
    </xf>
    <xf numFmtId="0" fontId="46" fillId="0" borderId="0" xfId="26" applyFont="1" applyAlignment="1">
      <alignment horizontal="center"/>
      <protection/>
    </xf>
    <xf numFmtId="0" fontId="47" fillId="0" borderId="0" xfId="26" applyFont="1" applyAlignment="1">
      <alignment horizontal="center"/>
      <protection/>
    </xf>
    <xf numFmtId="0" fontId="34" fillId="0" borderId="0" xfId="26" applyFont="1" applyAlignment="1">
      <alignment horizontal="center"/>
      <protection/>
    </xf>
    <xf numFmtId="0" fontId="48" fillId="0" borderId="0" xfId="26" applyFont="1" applyAlignment="1">
      <alignment horizontal="center"/>
      <protection/>
    </xf>
    <xf numFmtId="0" fontId="49" fillId="0" borderId="0" xfId="26" applyFont="1" applyAlignment="1">
      <alignment horizontal="center"/>
      <protection/>
    </xf>
    <xf numFmtId="0" fontId="50" fillId="5" borderId="8" xfId="27" applyFont="1" applyFill="1" applyBorder="1" applyAlignment="1">
      <alignment vertical="center"/>
      <protection/>
    </xf>
    <xf numFmtId="0" fontId="50" fillId="0" borderId="8" xfId="26" applyFont="1" applyBorder="1" applyAlignment="1">
      <alignment horizontal="right" vertical="center"/>
      <protection/>
    </xf>
    <xf numFmtId="165" fontId="51" fillId="0" borderId="8" xfId="24" applyNumberFormat="1" applyFont="1" applyFill="1" applyBorder="1" applyAlignment="1" applyProtection="1">
      <alignment horizontal="center"/>
      <protection/>
    </xf>
    <xf numFmtId="0" fontId="51" fillId="0" borderId="8" xfId="24" applyFont="1" applyFill="1" applyBorder="1" applyAlignment="1" applyProtection="1">
      <alignment/>
      <protection/>
    </xf>
    <xf numFmtId="0" fontId="51" fillId="0" borderId="8" xfId="24" applyFont="1" applyFill="1" applyBorder="1" applyAlignment="1" applyProtection="1">
      <alignment horizontal="center"/>
      <protection/>
    </xf>
    <xf numFmtId="0" fontId="52" fillId="6" borderId="8" xfId="26" applyFont="1" applyFill="1" applyBorder="1" applyAlignment="1">
      <alignment vertical="center"/>
      <protection/>
    </xf>
    <xf numFmtId="49" fontId="41" fillId="0" borderId="8" xfId="26" applyNumberFormat="1" applyFont="1" applyBorder="1" applyAlignment="1">
      <alignment horizontal="center" vertical="center"/>
      <protection/>
    </xf>
    <xf numFmtId="0" fontId="32" fillId="0" borderId="8" xfId="26" applyFont="1" applyBorder="1" applyAlignment="1">
      <alignment horizontal="center" vertical="center"/>
      <protection/>
    </xf>
    <xf numFmtId="0" fontId="53" fillId="0" borderId="0" xfId="26" applyFont="1" applyFill="1" applyAlignment="1">
      <alignment/>
      <protection/>
    </xf>
    <xf numFmtId="0" fontId="34" fillId="0" borderId="8" xfId="26" applyFont="1" applyBorder="1">
      <alignment/>
      <protection/>
    </xf>
    <xf numFmtId="0" fontId="37" fillId="6" borderId="8" xfId="26" applyFont="1" applyFill="1" applyBorder="1" applyAlignment="1">
      <alignment horizontal="center" vertical="center"/>
      <protection/>
    </xf>
    <xf numFmtId="0" fontId="34" fillId="0" borderId="8" xfId="26" applyFont="1" applyBorder="1" applyAlignment="1">
      <alignment horizontal="center"/>
      <protection/>
    </xf>
    <xf numFmtId="0" fontId="34" fillId="0" borderId="8" xfId="26" applyFont="1" applyFill="1" applyBorder="1" applyAlignment="1">
      <alignment horizontal="center"/>
      <protection/>
    </xf>
    <xf numFmtId="0" fontId="47" fillId="0" borderId="8" xfId="26" applyFont="1" applyFill="1" applyBorder="1" applyAlignment="1">
      <alignment horizontal="center"/>
      <protection/>
    </xf>
    <xf numFmtId="0" fontId="50" fillId="0" borderId="8" xfId="26" applyFont="1" applyBorder="1" applyAlignment="1">
      <alignment horizontal="center" vertical="center"/>
      <protection/>
    </xf>
    <xf numFmtId="0" fontId="23" fillId="0" borderId="0" xfId="26" applyFont="1" applyAlignment="1">
      <alignment horizontal="center"/>
      <protection/>
    </xf>
    <xf numFmtId="0" fontId="30" fillId="0" borderId="0" xfId="26" applyFont="1" applyBorder="1" applyAlignment="1">
      <alignment horizontal="left"/>
      <protection/>
    </xf>
    <xf numFmtId="0" fontId="47" fillId="0" borderId="8" xfId="26" applyFont="1" applyBorder="1" applyAlignment="1">
      <alignment horizontal="center"/>
      <protection/>
    </xf>
    <xf numFmtId="0" fontId="23" fillId="0" borderId="0" xfId="26" applyFont="1" applyBorder="1">
      <alignment/>
      <protection/>
    </xf>
    <xf numFmtId="0" fontId="55" fillId="0" borderId="0" xfId="26" applyFont="1" applyBorder="1" applyAlignment="1">
      <alignment horizontal="right"/>
      <protection/>
    </xf>
    <xf numFmtId="0" fontId="56" fillId="0" borderId="9" xfId="26" applyFont="1" applyBorder="1" applyAlignment="1">
      <alignment/>
      <protection/>
    </xf>
    <xf numFmtId="0" fontId="30" fillId="0" borderId="0" xfId="26" applyFont="1" applyBorder="1" applyAlignment="1">
      <alignment horizontal="centerContinuous"/>
      <protection/>
    </xf>
    <xf numFmtId="0" fontId="30" fillId="0" borderId="0" xfId="26" applyFont="1">
      <alignment/>
      <protection/>
    </xf>
    <xf numFmtId="0" fontId="23" fillId="0" borderId="0" xfId="26" applyFont="1">
      <alignment/>
      <protection/>
    </xf>
    <xf numFmtId="0" fontId="55" fillId="0" borderId="0" xfId="26" applyFont="1" applyBorder="1" applyAlignment="1">
      <alignment horizontal="right"/>
      <protection/>
    </xf>
    <xf numFmtId="0" fontId="57" fillId="0" borderId="0" xfId="26" applyFont="1">
      <alignment/>
      <protection/>
    </xf>
    <xf numFmtId="0" fontId="58" fillId="0" borderId="0" xfId="26" applyFont="1">
      <alignment/>
      <protection/>
    </xf>
    <xf numFmtId="0" fontId="59" fillId="0" borderId="0" xfId="26" applyFont="1">
      <alignment/>
      <protection/>
    </xf>
    <xf numFmtId="0" fontId="60" fillId="0" borderId="0" xfId="26" applyFont="1" applyFill="1">
      <alignment/>
      <protection/>
    </xf>
    <xf numFmtId="0" fontId="61" fillId="0" borderId="0" xfId="26" applyFont="1" applyFill="1">
      <alignment/>
      <protection/>
    </xf>
    <xf numFmtId="0" fontId="22" fillId="0" borderId="0" xfId="26" applyFill="1">
      <alignment/>
      <protection/>
    </xf>
    <xf numFmtId="0" fontId="62" fillId="0" borderId="0" xfId="26" applyFont="1" applyFill="1">
      <alignment/>
      <protection/>
    </xf>
    <xf numFmtId="0" fontId="29" fillId="0" borderId="0" xfId="26" applyFont="1">
      <alignment/>
      <protection/>
    </xf>
    <xf numFmtId="0" fontId="63" fillId="0" borderId="0" xfId="26" applyFont="1">
      <alignment/>
      <protection/>
    </xf>
    <xf numFmtId="0" fontId="64" fillId="0" borderId="0" xfId="26" applyFont="1" applyFill="1">
      <alignment/>
      <protection/>
    </xf>
    <xf numFmtId="0" fontId="60" fillId="0" borderId="0" xfId="26" applyFont="1">
      <alignment/>
      <protection/>
    </xf>
    <xf numFmtId="0" fontId="61" fillId="0" borderId="0" xfId="26" applyFont="1">
      <alignment/>
      <protection/>
    </xf>
    <xf numFmtId="0" fontId="65" fillId="0" borderId="0" xfId="26" applyFont="1">
      <alignment/>
      <protection/>
    </xf>
    <xf numFmtId="0" fontId="66" fillId="0" borderId="0" xfId="26" applyFont="1" applyFill="1">
      <alignment/>
      <protection/>
    </xf>
    <xf numFmtId="0" fontId="67" fillId="0" borderId="0" xfId="26" applyFont="1">
      <alignment/>
      <protection/>
    </xf>
    <xf numFmtId="0" fontId="68" fillId="0" borderId="0" xfId="26" applyFont="1">
      <alignment/>
      <protection/>
    </xf>
    <xf numFmtId="0" fontId="69" fillId="0" borderId="0" xfId="26" applyFont="1">
      <alignment/>
      <protection/>
    </xf>
    <xf numFmtId="0" fontId="70" fillId="0" borderId="0" xfId="26" applyFont="1">
      <alignment/>
      <protection/>
    </xf>
    <xf numFmtId="49" fontId="15" fillId="4" borderId="0" xfId="20" applyNumberFormat="1" applyFont="1" applyFill="1" applyBorder="1" applyAlignment="1">
      <alignment horizontal="center" vertical="center"/>
      <protection/>
    </xf>
    <xf numFmtId="49" fontId="6" fillId="0" borderId="0" xfId="20" applyNumberFormat="1" applyFont="1" applyBorder="1" applyAlignment="1">
      <alignment horizontal="center"/>
      <protection/>
    </xf>
    <xf numFmtId="49" fontId="3" fillId="0" borderId="0" xfId="20" applyNumberFormat="1" applyFont="1" applyBorder="1" applyAlignment="1">
      <alignment horizontal="center"/>
      <protection/>
    </xf>
    <xf numFmtId="0" fontId="11" fillId="3" borderId="10" xfId="21" applyFont="1" applyFill="1" applyBorder="1" applyAlignment="1">
      <alignment horizontal="left" vertical="center" wrapText="1"/>
      <protection/>
    </xf>
    <xf numFmtId="49" fontId="3" fillId="0" borderId="7" xfId="20" applyNumberFormat="1" applyFont="1" applyFill="1" applyBorder="1" applyAlignment="1">
      <alignment horizontal="left"/>
      <protection/>
    </xf>
    <xf numFmtId="49" fontId="32" fillId="0" borderId="8" xfId="26" applyNumberFormat="1" applyFont="1" applyBorder="1" applyAlignment="1">
      <alignment horizontal="center" vertical="center"/>
      <protection/>
    </xf>
    <xf numFmtId="49" fontId="6" fillId="0" borderId="11" xfId="20" applyNumberFormat="1" applyFont="1" applyBorder="1">
      <alignment/>
      <protection/>
    </xf>
    <xf numFmtId="49" fontId="3" fillId="0" borderId="0" xfId="20" applyNumberFormat="1" applyFont="1" applyFill="1" applyBorder="1" applyAlignment="1">
      <alignment horizontal="center" vertical="center"/>
      <protection/>
    </xf>
    <xf numFmtId="0" fontId="2" fillId="0" borderId="0" xfId="20" applyBorder="1" applyAlignment="1">
      <alignment horizontal="center"/>
      <protection/>
    </xf>
    <xf numFmtId="0" fontId="1" fillId="0" borderId="0" xfId="21" applyBorder="1" applyAlignment="1">
      <alignment horizontal="center"/>
      <protection/>
    </xf>
    <xf numFmtId="49" fontId="3" fillId="0" borderId="0" xfId="20" applyNumberFormat="1" applyFont="1" applyBorder="1" applyAlignment="1">
      <alignment horizontal="center"/>
      <protection/>
    </xf>
    <xf numFmtId="49" fontId="6" fillId="0" borderId="0" xfId="20" applyNumberFormat="1" applyFont="1" applyBorder="1">
      <alignment/>
      <protection/>
    </xf>
    <xf numFmtId="49" fontId="3" fillId="0" borderId="0" xfId="20" applyNumberFormat="1" applyFont="1" applyBorder="1" applyAlignment="1">
      <alignment horizontal="center"/>
      <protection/>
    </xf>
    <xf numFmtId="0" fontId="19" fillId="4" borderId="12" xfId="21" applyFont="1" applyFill="1" applyBorder="1" applyAlignment="1">
      <alignment horizontal="center" vertical="center" wrapText="1"/>
      <protection/>
    </xf>
    <xf numFmtId="49" fontId="6" fillId="0" borderId="12" xfId="20" applyNumberFormat="1" applyFont="1" applyBorder="1" applyAlignment="1">
      <alignment horizontal="center"/>
      <protection/>
    </xf>
    <xf numFmtId="49" fontId="12" fillId="7" borderId="12" xfId="20" applyNumberFormat="1" applyFont="1" applyFill="1" applyBorder="1" applyAlignment="1">
      <alignment/>
      <protection/>
    </xf>
    <xf numFmtId="49" fontId="3" fillId="7" borderId="13" xfId="20" applyNumberFormat="1" applyFont="1" applyFill="1" applyBorder="1" applyAlignment="1">
      <alignment horizontal="center" vertical="center"/>
      <protection/>
    </xf>
    <xf numFmtId="49" fontId="4" fillId="7" borderId="12" xfId="20" applyNumberFormat="1" applyFont="1" applyFill="1" applyBorder="1" applyAlignment="1">
      <alignment horizontal="center"/>
      <protection/>
    </xf>
    <xf numFmtId="0" fontId="11" fillId="7" borderId="13" xfId="21" applyFont="1" applyFill="1" applyBorder="1" applyAlignment="1">
      <alignment horizontal="center" vertical="center" wrapText="1"/>
      <protection/>
    </xf>
    <xf numFmtId="49" fontId="6" fillId="0" borderId="0" xfId="20" applyNumberFormat="1" applyFont="1" applyBorder="1">
      <alignment/>
      <protection/>
    </xf>
    <xf numFmtId="0" fontId="75" fillId="4" borderId="8" xfId="0" applyFont="1" applyFill="1" applyBorder="1"/>
    <xf numFmtId="0" fontId="76" fillId="0" borderId="8" xfId="24" applyFont="1" applyFill="1" applyBorder="1" applyAlignment="1" applyProtection="1">
      <alignment/>
      <protection/>
    </xf>
    <xf numFmtId="49" fontId="1" fillId="0" borderId="0" xfId="20" applyNumberFormat="1" applyFont="1" applyBorder="1">
      <alignment/>
      <protection/>
    </xf>
    <xf numFmtId="49" fontId="1" fillId="0" borderId="0" xfId="20" applyNumberFormat="1" applyFont="1">
      <alignment/>
      <protection/>
    </xf>
    <xf numFmtId="0" fontId="77" fillId="0" borderId="2" xfId="21" applyFont="1" applyBorder="1">
      <alignment/>
      <protection/>
    </xf>
    <xf numFmtId="0" fontId="3" fillId="0" borderId="2" xfId="21" applyFont="1" applyBorder="1">
      <alignment/>
      <protection/>
    </xf>
    <xf numFmtId="0" fontId="78" fillId="0" borderId="2" xfId="0" applyFont="1" applyBorder="1"/>
    <xf numFmtId="0" fontId="80" fillId="0" borderId="0" xfId="28" applyFont="1" applyAlignment="1">
      <alignment/>
      <protection/>
    </xf>
    <xf numFmtId="0" fontId="79" fillId="0" borderId="0" xfId="28" applyFont="1">
      <alignment/>
      <protection/>
    </xf>
    <xf numFmtId="0" fontId="81" fillId="0" borderId="0" xfId="28" applyFont="1">
      <alignment/>
      <protection/>
    </xf>
    <xf numFmtId="0" fontId="79" fillId="0" borderId="0" xfId="28">
      <alignment/>
      <protection/>
    </xf>
    <xf numFmtId="0" fontId="84" fillId="0" borderId="0" xfId="29" applyFont="1" applyBorder="1" applyAlignment="1">
      <alignment horizontal="left"/>
      <protection/>
    </xf>
    <xf numFmtId="0" fontId="3" fillId="0" borderId="0" xfId="29" applyNumberFormat="1" applyFont="1" applyBorder="1" applyAlignment="1">
      <alignment horizontal="right"/>
      <protection/>
    </xf>
    <xf numFmtId="49" fontId="12" fillId="0" borderId="0" xfId="21" applyNumberFormat="1" applyFont="1" applyAlignment="1">
      <alignment horizontal="left"/>
      <protection/>
    </xf>
    <xf numFmtId="0" fontId="12" fillId="0" borderId="0" xfId="29" applyNumberFormat="1" applyFont="1" applyBorder="1" applyAlignment="1">
      <alignment horizontal="right"/>
      <protection/>
    </xf>
    <xf numFmtId="0" fontId="80" fillId="0" borderId="0" xfId="29" applyFont="1" applyAlignment="1">
      <alignment/>
      <protection/>
    </xf>
    <xf numFmtId="0" fontId="5" fillId="0" borderId="0" xfId="29" applyFont="1" applyAlignment="1">
      <alignment/>
      <protection/>
    </xf>
    <xf numFmtId="0" fontId="85" fillId="0" borderId="0" xfId="29" applyFont="1" applyBorder="1" applyAlignment="1">
      <alignment horizontal="left"/>
      <protection/>
    </xf>
    <xf numFmtId="0" fontId="86" fillId="0" borderId="0" xfId="29" applyFont="1" applyBorder="1" applyAlignment="1">
      <alignment horizontal="center"/>
      <protection/>
    </xf>
    <xf numFmtId="0" fontId="88" fillId="0" borderId="8" xfId="29" applyFont="1" applyBorder="1" applyAlignment="1">
      <alignment horizontal="center" vertical="center"/>
      <protection/>
    </xf>
    <xf numFmtId="0" fontId="89" fillId="0" borderId="8" xfId="29" applyFont="1" applyBorder="1" applyAlignment="1">
      <alignment horizontal="center" vertical="center"/>
      <protection/>
    </xf>
    <xf numFmtId="0" fontId="90" fillId="0" borderId="8" xfId="29" applyFont="1" applyBorder="1" applyAlignment="1">
      <alignment horizontal="center" vertical="center"/>
      <protection/>
    </xf>
    <xf numFmtId="0" fontId="10" fillId="0" borderId="8" xfId="29" applyFont="1" applyBorder="1" applyAlignment="1">
      <alignment horizontal="center" vertical="center"/>
      <protection/>
    </xf>
    <xf numFmtId="0" fontId="20" fillId="0" borderId="8" xfId="29" applyFont="1" applyBorder="1" applyAlignment="1">
      <alignment horizontal="center" vertical="center"/>
      <protection/>
    </xf>
    <xf numFmtId="0" fontId="91" fillId="0" borderId="8" xfId="28" applyFont="1" applyBorder="1">
      <alignment/>
      <protection/>
    </xf>
    <xf numFmtId="0" fontId="91" fillId="0" borderId="7" xfId="28" applyFont="1" applyBorder="1">
      <alignment/>
      <protection/>
    </xf>
    <xf numFmtId="0" fontId="81" fillId="0" borderId="8" xfId="28" applyFont="1" applyBorder="1">
      <alignment/>
      <protection/>
    </xf>
    <xf numFmtId="49" fontId="93" fillId="0" borderId="8" xfId="29" applyNumberFormat="1" applyFont="1" applyBorder="1" applyAlignment="1">
      <alignment horizontal="center" vertical="center"/>
      <protection/>
    </xf>
    <xf numFmtId="0" fontId="91" fillId="0" borderId="4" xfId="28" applyFont="1" applyBorder="1">
      <alignment/>
      <protection/>
    </xf>
    <xf numFmtId="0" fontId="94" fillId="0" borderId="8" xfId="28" applyFont="1" applyBorder="1" applyAlignment="1">
      <alignment horizontal="center"/>
      <protection/>
    </xf>
    <xf numFmtId="0" fontId="93" fillId="4" borderId="8" xfId="29" applyFont="1" applyFill="1" applyBorder="1" applyAlignment="1">
      <alignment horizontal="left" vertical="center"/>
      <protection/>
    </xf>
    <xf numFmtId="0" fontId="97" fillId="0" borderId="0" xfId="28" applyFont="1">
      <alignment/>
      <protection/>
    </xf>
    <xf numFmtId="0" fontId="95" fillId="4" borderId="8" xfId="28" applyFont="1" applyFill="1" applyBorder="1" applyAlignment="1">
      <alignment horizontal="center"/>
      <protection/>
    </xf>
    <xf numFmtId="0" fontId="96" fillId="4" borderId="8" xfId="28" applyFont="1" applyFill="1" applyBorder="1" applyAlignment="1">
      <alignment horizontal="center"/>
      <protection/>
    </xf>
    <xf numFmtId="0" fontId="97" fillId="4" borderId="8" xfId="28" applyFont="1" applyFill="1" applyBorder="1">
      <alignment/>
      <protection/>
    </xf>
    <xf numFmtId="0" fontId="86" fillId="4" borderId="8" xfId="29" applyFont="1" applyFill="1" applyBorder="1" applyAlignment="1">
      <alignment horizontal="left" vertical="center"/>
      <protection/>
    </xf>
    <xf numFmtId="0" fontId="97" fillId="0" borderId="8" xfId="28" applyFont="1" applyBorder="1">
      <alignment/>
      <protection/>
    </xf>
    <xf numFmtId="0" fontId="97" fillId="0" borderId="14" xfId="28" applyFont="1" applyBorder="1">
      <alignment/>
      <protection/>
    </xf>
    <xf numFmtId="1" fontId="10" fillId="0" borderId="14" xfId="29" applyNumberFormat="1" applyFont="1" applyBorder="1" applyAlignment="1">
      <alignment horizontal="center" vertical="center"/>
      <protection/>
    </xf>
    <xf numFmtId="0" fontId="79" fillId="0" borderId="8" xfId="28" applyBorder="1">
      <alignment/>
      <protection/>
    </xf>
    <xf numFmtId="0" fontId="10" fillId="4" borderId="8" xfId="29" applyFont="1" applyFill="1" applyBorder="1" applyAlignment="1">
      <alignment horizontal="center" vertical="center"/>
      <protection/>
    </xf>
    <xf numFmtId="0" fontId="79" fillId="4" borderId="0" xfId="28" applyFill="1">
      <alignment/>
      <protection/>
    </xf>
    <xf numFmtId="0" fontId="20" fillId="4" borderId="8" xfId="29" applyFont="1" applyFill="1" applyBorder="1" applyAlignment="1">
      <alignment horizontal="center" vertical="center"/>
      <protection/>
    </xf>
    <xf numFmtId="0" fontId="86" fillId="4" borderId="8" xfId="29" applyFont="1" applyFill="1" applyBorder="1" applyAlignment="1">
      <alignment horizontal="left" vertical="center"/>
      <protection/>
    </xf>
    <xf numFmtId="0" fontId="91" fillId="0" borderId="8" xfId="28" applyFont="1" applyBorder="1" applyAlignment="1">
      <alignment horizontal="left"/>
      <protection/>
    </xf>
    <xf numFmtId="0" fontId="79" fillId="4" borderId="8" xfId="28" applyFill="1" applyBorder="1">
      <alignment/>
      <protection/>
    </xf>
    <xf numFmtId="0" fontId="79" fillId="4" borderId="8" xfId="28" applyFill="1" applyBorder="1" applyAlignment="1">
      <alignment horizontal="center"/>
      <protection/>
    </xf>
    <xf numFmtId="0" fontId="79" fillId="4" borderId="0" xfId="28" applyFill="1" applyBorder="1">
      <alignment/>
      <protection/>
    </xf>
    <xf numFmtId="49" fontId="92" fillId="4" borderId="8" xfId="29" applyNumberFormat="1" applyFont="1" applyFill="1" applyBorder="1" applyAlignment="1">
      <alignment horizontal="center" vertical="center"/>
      <protection/>
    </xf>
    <xf numFmtId="0" fontId="98" fillId="0" borderId="0" xfId="29" applyFont="1" applyBorder="1">
      <alignment/>
      <protection/>
    </xf>
    <xf numFmtId="0" fontId="99" fillId="0" borderId="0" xfId="29" applyFont="1" applyBorder="1">
      <alignment/>
      <protection/>
    </xf>
    <xf numFmtId="0" fontId="98" fillId="0" borderId="0" xfId="29" applyFont="1" applyBorder="1" applyAlignment="1">
      <alignment horizontal="right"/>
      <protection/>
    </xf>
    <xf numFmtId="0" fontId="63" fillId="0" borderId="0" xfId="29" applyFont="1" applyBorder="1">
      <alignment/>
      <protection/>
    </xf>
    <xf numFmtId="0" fontId="100" fillId="0" borderId="0" xfId="29" applyFont="1" applyBorder="1">
      <alignment/>
      <protection/>
    </xf>
    <xf numFmtId="49" fontId="6" fillId="0" borderId="0" xfId="20" applyNumberFormat="1" applyFont="1" applyBorder="1" applyAlignment="1">
      <alignment horizontal="center"/>
      <protection/>
    </xf>
    <xf numFmtId="49" fontId="3" fillId="0" borderId="0" xfId="20" applyNumberFormat="1" applyFont="1" applyBorder="1" applyAlignment="1">
      <alignment horizontal="center"/>
      <protection/>
    </xf>
    <xf numFmtId="49" fontId="6" fillId="0" borderId="0" xfId="20" applyNumberFormat="1" applyFont="1" applyBorder="1">
      <alignment/>
      <protection/>
    </xf>
    <xf numFmtId="49" fontId="15" fillId="4" borderId="0" xfId="20" applyNumberFormat="1" applyFont="1" applyFill="1" applyBorder="1" applyAlignment="1">
      <alignment horizontal="center" vertical="center"/>
      <protection/>
    </xf>
    <xf numFmtId="0" fontId="23" fillId="0" borderId="0" xfId="26" applyFont="1" applyAlignment="1">
      <alignment horizontal="center"/>
      <protection/>
    </xf>
    <xf numFmtId="0" fontId="23" fillId="0" borderId="0" xfId="26" applyFont="1" applyBorder="1">
      <alignment/>
      <protection/>
    </xf>
    <xf numFmtId="0" fontId="29" fillId="0" borderId="0" xfId="26" applyFont="1">
      <alignment/>
      <protection/>
    </xf>
    <xf numFmtId="0" fontId="30" fillId="0" borderId="0" xfId="26" applyFont="1" applyBorder="1">
      <alignment/>
      <protection/>
    </xf>
    <xf numFmtId="49" fontId="10" fillId="0" borderId="10" xfId="20" applyNumberFormat="1" applyFont="1" applyBorder="1" applyAlignment="1">
      <alignment horizontal="center" vertical="center"/>
      <protection/>
    </xf>
    <xf numFmtId="49" fontId="3" fillId="0" borderId="10" xfId="20" applyNumberFormat="1" applyFont="1" applyBorder="1" applyAlignment="1">
      <alignment horizontal="center"/>
      <protection/>
    </xf>
    <xf numFmtId="49" fontId="1" fillId="0" borderId="0" xfId="20" applyNumberFormat="1" applyFont="1" applyAlignment="1">
      <alignment vertical="center"/>
      <protection/>
    </xf>
    <xf numFmtId="49" fontId="101" fillId="0" borderId="0" xfId="20" applyNumberFormat="1" applyFont="1" applyAlignment="1">
      <alignment horizontal="left"/>
      <protection/>
    </xf>
    <xf numFmtId="49" fontId="3" fillId="2" borderId="0" xfId="20" applyNumberFormat="1" applyFont="1" applyFill="1" applyAlignment="1">
      <alignment horizontal="left" vertical="center"/>
      <protection/>
    </xf>
    <xf numFmtId="49" fontId="3" fillId="0" borderId="1" xfId="20" applyNumberFormat="1" applyFont="1" applyBorder="1" applyAlignment="1">
      <alignment vertical="top"/>
      <protection/>
    </xf>
    <xf numFmtId="0" fontId="1" fillId="0" borderId="0" xfId="21" applyFont="1">
      <alignment/>
      <protection/>
    </xf>
    <xf numFmtId="49" fontId="12" fillId="0" borderId="0" xfId="20" applyNumberFormat="1" applyFont="1" applyAlignment="1">
      <alignment horizontal="left"/>
      <protection/>
    </xf>
    <xf numFmtId="0" fontId="2" fillId="3" borderId="2" xfId="21" applyFont="1" applyFill="1" applyBorder="1" applyAlignment="1">
      <alignment vertical="center" wrapText="1"/>
      <protection/>
    </xf>
    <xf numFmtId="49" fontId="5" fillId="0" borderId="0" xfId="20" applyNumberFormat="1" applyFont="1" applyBorder="1">
      <alignment/>
      <protection/>
    </xf>
    <xf numFmtId="49" fontId="1" fillId="0" borderId="2" xfId="20" applyNumberFormat="1" applyFont="1" applyBorder="1" applyAlignment="1">
      <alignment/>
      <protection/>
    </xf>
    <xf numFmtId="0" fontId="1" fillId="0" borderId="2" xfId="21" applyFont="1" applyBorder="1">
      <alignment/>
      <protection/>
    </xf>
    <xf numFmtId="0" fontId="97" fillId="0" borderId="7" xfId="28" applyFont="1" applyBorder="1">
      <alignment/>
      <protection/>
    </xf>
    <xf numFmtId="0" fontId="74" fillId="4" borderId="8" xfId="29" applyFont="1" applyFill="1" applyBorder="1" applyAlignment="1">
      <alignment horizontal="center" vertical="center"/>
      <protection/>
    </xf>
    <xf numFmtId="0" fontId="95" fillId="4" borderId="8" xfId="28" applyFont="1" applyFill="1" applyBorder="1">
      <alignment/>
      <protection/>
    </xf>
    <xf numFmtId="0" fontId="95" fillId="4" borderId="8" xfId="28" applyFont="1" applyFill="1" applyBorder="1" applyAlignment="1">
      <alignment horizontal="center"/>
      <protection/>
    </xf>
    <xf numFmtId="49" fontId="3" fillId="0" borderId="0" xfId="20" applyNumberFormat="1" applyFont="1" applyBorder="1" applyAlignment="1">
      <alignment horizontal="center"/>
      <protection/>
    </xf>
    <xf numFmtId="49" fontId="6" fillId="0" borderId="0" xfId="20" applyNumberFormat="1" applyFont="1" applyBorder="1">
      <alignment/>
      <protection/>
    </xf>
    <xf numFmtId="0" fontId="23" fillId="0" borderId="0" xfId="26" applyFont="1" applyAlignment="1">
      <alignment horizontal="center"/>
      <protection/>
    </xf>
    <xf numFmtId="0" fontId="23" fillId="0" borderId="0" xfId="26" applyFont="1" applyBorder="1">
      <alignment/>
      <protection/>
    </xf>
    <xf numFmtId="0" fontId="29" fillId="0" borderId="0" xfId="26" applyFont="1">
      <alignment/>
      <protection/>
    </xf>
    <xf numFmtId="0" fontId="30" fillId="0" borderId="0" xfId="26" applyFont="1" applyBorder="1">
      <alignment/>
      <protection/>
    </xf>
    <xf numFmtId="0" fontId="83" fillId="0" borderId="0" xfId="29" applyFont="1" applyBorder="1" applyAlignment="1">
      <alignment horizontal="left"/>
      <protection/>
    </xf>
    <xf numFmtId="0" fontId="91" fillId="0" borderId="0" xfId="28" applyFont="1">
      <alignment/>
      <protection/>
    </xf>
    <xf numFmtId="49" fontId="92" fillId="0" borderId="8" xfId="29" applyNumberFormat="1" applyFont="1" applyBorder="1" applyAlignment="1">
      <alignment horizontal="center" vertical="center"/>
      <protection/>
    </xf>
    <xf numFmtId="0" fontId="10" fillId="4" borderId="14" xfId="29" applyFont="1" applyFill="1" applyBorder="1" applyAlignment="1">
      <alignment horizontal="center" vertical="center"/>
      <protection/>
    </xf>
    <xf numFmtId="0" fontId="103" fillId="4" borderId="8" xfId="28" applyFont="1" applyFill="1" applyBorder="1" applyAlignment="1">
      <alignment horizontal="center"/>
      <protection/>
    </xf>
    <xf numFmtId="49" fontId="85" fillId="4" borderId="8" xfId="29" applyNumberFormat="1" applyFont="1" applyFill="1" applyBorder="1" applyAlignment="1">
      <alignment horizontal="center" vertical="center"/>
      <protection/>
    </xf>
    <xf numFmtId="0" fontId="1" fillId="0" borderId="2" xfId="21" applyBorder="1">
      <alignment/>
      <protection/>
    </xf>
    <xf numFmtId="49" fontId="85" fillId="0" borderId="8" xfId="29" applyNumberFormat="1" applyFont="1" applyBorder="1" applyAlignment="1">
      <alignment horizontal="center" vertical="center"/>
      <protection/>
    </xf>
    <xf numFmtId="0" fontId="1" fillId="0" borderId="15" xfId="21" applyBorder="1" applyAlignment="1">
      <alignment horizontal="right"/>
      <protection/>
    </xf>
    <xf numFmtId="49" fontId="104" fillId="0" borderId="0" xfId="20" applyNumberFormat="1" applyFont="1" applyBorder="1">
      <alignment/>
      <protection/>
    </xf>
    <xf numFmtId="49" fontId="104" fillId="0" borderId="3" xfId="20" applyNumberFormat="1" applyFont="1" applyBorder="1" applyAlignment="1">
      <alignment horizontal="right"/>
      <protection/>
    </xf>
    <xf numFmtId="49" fontId="104" fillId="0" borderId="2" xfId="20" applyNumberFormat="1" applyFont="1" applyBorder="1" applyAlignment="1">
      <alignment/>
      <protection/>
    </xf>
    <xf numFmtId="49" fontId="104" fillId="0" borderId="0" xfId="20" applyNumberFormat="1" applyFont="1" applyAlignment="1">
      <alignment horizontal="right"/>
      <protection/>
    </xf>
    <xf numFmtId="49" fontId="104" fillId="0" borderId="0" xfId="20" applyNumberFormat="1" applyFont="1">
      <alignment/>
      <protection/>
    </xf>
    <xf numFmtId="49" fontId="1" fillId="0" borderId="3" xfId="20" applyNumberFormat="1" applyFont="1" applyBorder="1" applyAlignment="1">
      <alignment horizontal="right"/>
      <protection/>
    </xf>
    <xf numFmtId="49" fontId="1" fillId="0" borderId="0" xfId="20" applyNumberFormat="1" applyFont="1" applyAlignment="1">
      <alignment horizontal="right"/>
      <protection/>
    </xf>
    <xf numFmtId="0" fontId="10" fillId="0" borderId="14" xfId="29" applyFont="1" applyBorder="1" applyAlignment="1">
      <alignment horizontal="center" vertical="center"/>
      <protection/>
    </xf>
    <xf numFmtId="0" fontId="20" fillId="0" borderId="16" xfId="29" applyFont="1" applyBorder="1" applyAlignment="1">
      <alignment horizontal="center" vertical="center"/>
      <protection/>
    </xf>
    <xf numFmtId="49" fontId="2" fillId="0" borderId="0" xfId="20" applyNumberFormat="1" applyFont="1" applyBorder="1">
      <alignment/>
      <protection/>
    </xf>
    <xf numFmtId="49" fontId="2" fillId="0" borderId="0" xfId="20" applyNumberFormat="1" applyFont="1">
      <alignment/>
      <protection/>
    </xf>
    <xf numFmtId="0" fontId="2" fillId="0" borderId="2" xfId="21" applyFont="1" applyBorder="1">
      <alignment/>
      <protection/>
    </xf>
    <xf numFmtId="49" fontId="105" fillId="0" borderId="0" xfId="20" applyNumberFormat="1" applyFont="1" applyBorder="1">
      <alignment/>
      <protection/>
    </xf>
    <xf numFmtId="49" fontId="2" fillId="0" borderId="2" xfId="20" applyNumberFormat="1" applyFont="1" applyBorder="1" applyAlignment="1">
      <alignment/>
      <protection/>
    </xf>
    <xf numFmtId="0" fontId="1" fillId="3" borderId="2" xfId="21" applyFont="1" applyFill="1" applyBorder="1" applyAlignment="1">
      <alignment vertical="center" wrapText="1"/>
      <protection/>
    </xf>
    <xf numFmtId="0" fontId="1" fillId="0" borderId="2" xfId="21" applyFont="1" applyBorder="1" applyAlignment="1">
      <alignment/>
      <protection/>
    </xf>
    <xf numFmtId="0" fontId="1" fillId="3" borderId="2" xfId="21" applyFont="1" applyFill="1" applyBorder="1" applyAlignment="1">
      <alignment horizontal="right" vertical="center" wrapText="1"/>
      <protection/>
    </xf>
    <xf numFmtId="49" fontId="5" fillId="0" borderId="0" xfId="20" applyNumberFormat="1" applyFont="1" applyBorder="1">
      <alignment/>
      <protection/>
    </xf>
    <xf numFmtId="0" fontId="1" fillId="0" borderId="2" xfId="21" applyFont="1" applyBorder="1">
      <alignment/>
      <protection/>
    </xf>
    <xf numFmtId="0" fontId="1" fillId="0" borderId="2" xfId="21" applyFont="1" applyBorder="1" applyAlignment="1">
      <alignment horizontal="right"/>
      <protection/>
    </xf>
    <xf numFmtId="0" fontId="104" fillId="3" borderId="2" xfId="21" applyFont="1" applyFill="1" applyBorder="1" applyAlignment="1">
      <alignment vertical="center" wrapText="1"/>
      <protection/>
    </xf>
    <xf numFmtId="0" fontId="104" fillId="0" borderId="2" xfId="21" applyFont="1" applyBorder="1" applyAlignment="1">
      <alignment/>
      <protection/>
    </xf>
    <xf numFmtId="0" fontId="104" fillId="3" borderId="2" xfId="21" applyFont="1" applyFill="1" applyBorder="1" applyAlignment="1">
      <alignment horizontal="right" vertical="center" wrapText="1"/>
      <protection/>
    </xf>
    <xf numFmtId="49" fontId="106" fillId="0" borderId="0" xfId="20" applyNumberFormat="1" applyFont="1" applyBorder="1">
      <alignment/>
      <protection/>
    </xf>
    <xf numFmtId="0" fontId="104" fillId="0" borderId="2" xfId="21" applyFont="1" applyBorder="1">
      <alignment/>
      <protection/>
    </xf>
    <xf numFmtId="0" fontId="104" fillId="0" borderId="2" xfId="21" applyFont="1" applyBorder="1" applyAlignment="1">
      <alignment horizontal="right"/>
      <protection/>
    </xf>
    <xf numFmtId="49" fontId="3" fillId="4" borderId="4" xfId="20" applyNumberFormat="1" applyFont="1" applyFill="1" applyBorder="1" applyAlignment="1">
      <alignment horizontal="left"/>
      <protection/>
    </xf>
    <xf numFmtId="0" fontId="1" fillId="0" borderId="15" xfId="21" applyFont="1" applyBorder="1" applyAlignment="1">
      <alignment horizontal="right"/>
      <protection/>
    </xf>
    <xf numFmtId="49" fontId="3" fillId="0" borderId="0" xfId="20" applyNumberFormat="1" applyFont="1" applyBorder="1" applyAlignment="1">
      <alignment horizontal="center"/>
      <protection/>
    </xf>
    <xf numFmtId="49" fontId="6" fillId="0" borderId="0" xfId="20" applyNumberFormat="1" applyFont="1" applyBorder="1" applyAlignment="1">
      <alignment horizontal="center"/>
      <protection/>
    </xf>
    <xf numFmtId="49" fontId="8" fillId="0" borderId="0" xfId="21" applyNumberFormat="1" applyFont="1" applyAlignment="1">
      <alignment horizontal="center"/>
      <protection/>
    </xf>
    <xf numFmtId="49" fontId="3" fillId="0" borderId="0" xfId="20" applyNumberFormat="1" applyFont="1" applyBorder="1" applyAlignment="1">
      <alignment horizontal="center"/>
      <protection/>
    </xf>
    <xf numFmtId="49" fontId="6" fillId="0" borderId="0" xfId="20" applyNumberFormat="1" applyFont="1" applyBorder="1">
      <alignment/>
      <protection/>
    </xf>
    <xf numFmtId="49" fontId="15" fillId="4" borderId="0" xfId="20" applyNumberFormat="1" applyFont="1" applyFill="1" applyBorder="1" applyAlignment="1">
      <alignment horizontal="center" vertical="center"/>
      <protection/>
    </xf>
    <xf numFmtId="49" fontId="1" fillId="0" borderId="0" xfId="20" applyNumberFormat="1" applyFont="1" applyBorder="1" applyAlignment="1">
      <alignment horizontal="center"/>
      <protection/>
    </xf>
    <xf numFmtId="0" fontId="55" fillId="0" borderId="9" xfId="26" applyFont="1" applyBorder="1" applyAlignment="1">
      <alignment horizontal="center"/>
      <protection/>
    </xf>
    <xf numFmtId="0" fontId="54" fillId="0" borderId="0" xfId="26" applyFont="1" applyFill="1">
      <alignment/>
      <protection/>
    </xf>
    <xf numFmtId="0" fontId="23" fillId="0" borderId="0" xfId="26" applyFont="1" applyAlignment="1">
      <alignment horizontal="center"/>
      <protection/>
    </xf>
    <xf numFmtId="0" fontId="23" fillId="0" borderId="0" xfId="26" applyFont="1" applyBorder="1" applyAlignment="1">
      <alignment horizontal="center"/>
      <protection/>
    </xf>
    <xf numFmtId="0" fontId="30" fillId="0" borderId="0" xfId="26" applyFont="1" applyBorder="1" applyAlignment="1">
      <alignment horizontal="center" wrapText="1"/>
      <protection/>
    </xf>
    <xf numFmtId="0" fontId="54" fillId="0" borderId="0" xfId="26" applyFont="1">
      <alignment/>
      <protection/>
    </xf>
    <xf numFmtId="0" fontId="23" fillId="0" borderId="0" xfId="26" applyFont="1" applyBorder="1">
      <alignment/>
      <protection/>
    </xf>
    <xf numFmtId="0" fontId="30" fillId="0" borderId="9" xfId="26" applyFont="1" applyBorder="1" applyAlignment="1">
      <alignment horizontal="center"/>
      <protection/>
    </xf>
    <xf numFmtId="0" fontId="56" fillId="0" borderId="17" xfId="26" applyFont="1" applyBorder="1">
      <alignment/>
      <protection/>
    </xf>
    <xf numFmtId="0" fontId="43" fillId="0" borderId="14" xfId="26" applyFont="1" applyBorder="1" applyAlignment="1">
      <alignment horizontal="center"/>
      <protection/>
    </xf>
    <xf numFmtId="0" fontId="43" fillId="0" borderId="18" xfId="26" applyFont="1" applyBorder="1" applyAlignment="1">
      <alignment horizontal="center"/>
      <protection/>
    </xf>
    <xf numFmtId="0" fontId="43" fillId="0" borderId="16" xfId="26" applyFont="1" applyBorder="1" applyAlignment="1">
      <alignment horizontal="center"/>
      <protection/>
    </xf>
    <xf numFmtId="0" fontId="24" fillId="0" borderId="0" xfId="26" applyFont="1" applyBorder="1" applyAlignment="1">
      <alignment horizontal="center"/>
      <protection/>
    </xf>
    <xf numFmtId="0" fontId="29" fillId="0" borderId="0" xfId="26" applyFont="1">
      <alignment/>
      <protection/>
    </xf>
    <xf numFmtId="0" fontId="25" fillId="0" borderId="0" xfId="26" applyFont="1" applyBorder="1">
      <alignment/>
      <protection/>
    </xf>
    <xf numFmtId="0" fontId="32" fillId="0" borderId="9" xfId="26" applyFont="1" applyBorder="1" applyAlignment="1">
      <alignment horizontal="left"/>
      <protection/>
    </xf>
    <xf numFmtId="0" fontId="32" fillId="0" borderId="0" xfId="26" applyFont="1" applyBorder="1" applyAlignment="1">
      <alignment horizontal="left"/>
      <protection/>
    </xf>
    <xf numFmtId="0" fontId="30" fillId="0" borderId="0" xfId="26" applyFont="1" applyBorder="1">
      <alignment/>
      <protection/>
    </xf>
    <xf numFmtId="0" fontId="32" fillId="0" borderId="0" xfId="26" applyFont="1" applyAlignment="1">
      <alignment horizontal="center"/>
      <protection/>
    </xf>
    <xf numFmtId="0" fontId="75" fillId="4" borderId="14" xfId="0" applyFont="1" applyFill="1" applyBorder="1" applyAlignment="1">
      <alignment horizontal="center"/>
    </xf>
    <xf numFmtId="0" fontId="75" fillId="4" borderId="18" xfId="0" applyFont="1" applyFill="1" applyBorder="1" applyAlignment="1">
      <alignment horizontal="center"/>
    </xf>
    <xf numFmtId="0" fontId="75" fillId="4" borderId="16" xfId="0" applyFont="1" applyFill="1" applyBorder="1" applyAlignment="1">
      <alignment horizontal="center"/>
    </xf>
    <xf numFmtId="0" fontId="1" fillId="3" borderId="2" xfId="21" applyFont="1" applyFill="1" applyBorder="1" applyAlignment="1">
      <alignment horizontal="left" vertical="center" wrapText="1"/>
      <protection/>
    </xf>
    <xf numFmtId="0" fontId="1" fillId="0" borderId="2" xfId="21" applyFont="1" applyBorder="1" applyAlignment="1">
      <alignment horizontal="left"/>
      <protection/>
    </xf>
    <xf numFmtId="0" fontId="1" fillId="0" borderId="15" xfId="21" applyFont="1" applyBorder="1" applyAlignment="1">
      <alignment horizontal="left"/>
      <protection/>
    </xf>
    <xf numFmtId="0" fontId="1" fillId="3" borderId="2" xfId="21" applyFont="1" applyFill="1" applyBorder="1" applyAlignment="1">
      <alignment horizontal="left" wrapText="1"/>
      <protection/>
    </xf>
    <xf numFmtId="0" fontId="2" fillId="3" borderId="2" xfId="21" applyFont="1" applyFill="1" applyBorder="1" applyAlignment="1">
      <alignment horizontal="left" wrapText="1"/>
      <protection/>
    </xf>
    <xf numFmtId="49" fontId="2" fillId="0" borderId="0" xfId="20" applyNumberFormat="1" applyFont="1" applyBorder="1" applyAlignment="1">
      <alignment horizontal="center"/>
      <protection/>
    </xf>
    <xf numFmtId="0" fontId="2" fillId="3" borderId="2" xfId="21" applyFont="1" applyFill="1" applyBorder="1" applyAlignment="1">
      <alignment horizontal="left" vertical="center" wrapText="1"/>
      <protection/>
    </xf>
    <xf numFmtId="0" fontId="2" fillId="0" borderId="2" xfId="21" applyFont="1" applyBorder="1" applyAlignment="1">
      <alignment horizontal="left"/>
      <protection/>
    </xf>
    <xf numFmtId="0" fontId="104" fillId="0" borderId="2" xfId="21" applyFont="1" applyBorder="1" applyAlignment="1">
      <alignment horizontal="left"/>
      <protection/>
    </xf>
    <xf numFmtId="0" fontId="104" fillId="0" borderId="15" xfId="21" applyFont="1" applyBorder="1" applyAlignment="1">
      <alignment horizontal="left"/>
      <protection/>
    </xf>
    <xf numFmtId="0" fontId="104" fillId="3" borderId="2" xfId="21" applyFont="1" applyFill="1" applyBorder="1" applyAlignment="1">
      <alignment horizontal="left" wrapText="1"/>
      <protection/>
    </xf>
    <xf numFmtId="49" fontId="104" fillId="0" borderId="0" xfId="20" applyNumberFormat="1" applyFont="1" applyBorder="1" applyAlignment="1">
      <alignment horizontal="center"/>
      <protection/>
    </xf>
    <xf numFmtId="0" fontId="104" fillId="3" borderId="2" xfId="21" applyFont="1" applyFill="1" applyBorder="1" applyAlignment="1">
      <alignment horizontal="left" vertical="center" wrapText="1"/>
      <protection/>
    </xf>
    <xf numFmtId="0" fontId="104" fillId="3" borderId="15" xfId="21" applyFont="1" applyFill="1" applyBorder="1" applyAlignment="1">
      <alignment horizontal="left" vertical="center" wrapText="1"/>
      <protection/>
    </xf>
    <xf numFmtId="0" fontId="11" fillId="3" borderId="2" xfId="21" applyFont="1" applyFill="1" applyBorder="1" applyAlignment="1">
      <alignment horizontal="left" wrapText="1"/>
      <protection/>
    </xf>
    <xf numFmtId="0" fontId="85" fillId="7" borderId="14" xfId="29" applyFont="1" applyFill="1" applyBorder="1" applyAlignment="1">
      <alignment horizontal="center" vertical="center"/>
      <protection/>
    </xf>
    <xf numFmtId="0" fontId="85" fillId="7" borderId="16" xfId="29" applyFont="1" applyFill="1" applyBorder="1" applyAlignment="1">
      <alignment horizontal="center" vertical="center"/>
      <protection/>
    </xf>
    <xf numFmtId="22" fontId="98" fillId="0" borderId="11" xfId="29" applyNumberFormat="1" applyFont="1" applyBorder="1" applyAlignment="1">
      <alignment horizontal="left"/>
      <protection/>
    </xf>
    <xf numFmtId="0" fontId="85" fillId="8" borderId="14" xfId="29" applyFont="1" applyFill="1" applyBorder="1" applyAlignment="1">
      <alignment horizontal="center" vertical="center"/>
      <protection/>
    </xf>
    <xf numFmtId="0" fontId="85" fillId="8" borderId="16" xfId="29" applyFont="1" applyFill="1" applyBorder="1" applyAlignment="1">
      <alignment horizontal="center" vertical="center"/>
      <protection/>
    </xf>
    <xf numFmtId="0" fontId="85" fillId="9" borderId="14" xfId="29" applyFont="1" applyFill="1" applyBorder="1" applyAlignment="1">
      <alignment horizontal="center" vertical="center"/>
      <protection/>
    </xf>
    <xf numFmtId="0" fontId="85" fillId="9" borderId="16" xfId="29" applyFont="1" applyFill="1" applyBorder="1" applyAlignment="1">
      <alignment horizontal="center" vertical="center"/>
      <protection/>
    </xf>
    <xf numFmtId="0" fontId="102" fillId="10" borderId="14" xfId="28" applyFont="1" applyFill="1" applyBorder="1" applyAlignment="1">
      <alignment horizontal="center" vertical="center"/>
      <protection/>
    </xf>
    <xf numFmtId="0" fontId="102" fillId="10" borderId="16" xfId="28" applyFont="1" applyFill="1" applyBorder="1" applyAlignment="1">
      <alignment horizontal="center" vertical="center"/>
      <protection/>
    </xf>
    <xf numFmtId="0" fontId="10" fillId="0" borderId="0" xfId="29" applyFont="1" applyBorder="1" applyAlignment="1">
      <alignment horizontal="left" vertical="top"/>
      <protection/>
    </xf>
    <xf numFmtId="0" fontId="83" fillId="0" borderId="0" xfId="29" applyFont="1" applyBorder="1" applyAlignment="1">
      <alignment horizontal="left"/>
      <protection/>
    </xf>
    <xf numFmtId="0" fontId="80" fillId="4" borderId="2" xfId="29" applyFont="1" applyFill="1" applyBorder="1" applyAlignment="1">
      <alignment horizontal="center"/>
      <protection/>
    </xf>
    <xf numFmtId="0" fontId="87" fillId="0" borderId="0" xfId="29" applyFont="1" applyBorder="1">
      <alignment/>
      <protection/>
    </xf>
    <xf numFmtId="49" fontId="107" fillId="0" borderId="8" xfId="26" applyNumberFormat="1" applyFont="1" applyBorder="1" applyAlignment="1">
      <alignment horizontal="center" vertical="center"/>
      <protection/>
    </xf>
    <xf numFmtId="0" fontId="79" fillId="0" borderId="8" xfId="28" applyFont="1" applyBorder="1">
      <alignment/>
      <protection/>
    </xf>
    <xf numFmtId="0" fontId="86" fillId="11" borderId="8" xfId="29" applyFont="1" applyFill="1" applyBorder="1" applyAlignment="1">
      <alignment horizontal="left" vertical="center"/>
      <protection/>
    </xf>
    <xf numFmtId="0" fontId="97" fillId="4" borderId="0" xfId="28" applyFont="1" applyFill="1">
      <alignment/>
      <protection/>
    </xf>
    <xf numFmtId="0" fontId="65" fillId="0" borderId="8" xfId="26" applyFont="1" applyBorder="1">
      <alignment/>
      <protection/>
    </xf>
    <xf numFmtId="0" fontId="33" fillId="0" borderId="8" xfId="26" applyFont="1" applyBorder="1" applyAlignment="1">
      <alignment horizontal="center" vertical="center"/>
      <protection/>
    </xf>
    <xf numFmtId="0" fontId="103" fillId="11" borderId="8" xfId="28" applyFont="1" applyFill="1" applyBorder="1" applyAlignment="1">
      <alignment horizontal="center"/>
      <protection/>
    </xf>
    <xf numFmtId="0" fontId="91" fillId="0" borderId="14" xfId="28" applyFont="1" applyBorder="1" applyAlignment="1">
      <alignment horizontal="center"/>
      <protection/>
    </xf>
    <xf numFmtId="0" fontId="91" fillId="0" borderId="16" xfId="28" applyFont="1" applyBorder="1" applyAlignment="1">
      <alignment horizontal="center"/>
      <protection/>
    </xf>
    <xf numFmtId="0" fontId="108" fillId="10" borderId="14" xfId="28" applyFont="1" applyFill="1" applyBorder="1" applyAlignment="1">
      <alignment horizontal="center" vertical="center"/>
      <protection/>
    </xf>
    <xf numFmtId="0" fontId="108" fillId="10" borderId="18" xfId="28" applyFont="1" applyFill="1" applyBorder="1" applyAlignment="1">
      <alignment horizontal="center" vertical="center"/>
      <protection/>
    </xf>
    <xf numFmtId="0" fontId="108" fillId="10" borderId="16" xfId="28" applyFont="1" applyFill="1" applyBorder="1" applyAlignment="1">
      <alignment horizontal="center" vertical="center"/>
      <protection/>
    </xf>
    <xf numFmtId="0" fontId="96" fillId="7" borderId="8" xfId="28" applyFont="1" applyFill="1" applyBorder="1">
      <alignment/>
      <protection/>
    </xf>
    <xf numFmtId="49" fontId="31" fillId="0" borderId="8" xfId="26" applyNumberFormat="1" applyFont="1" applyBorder="1" applyAlignment="1">
      <alignment horizontal="center" vertical="center"/>
      <protection/>
    </xf>
    <xf numFmtId="49" fontId="109" fillId="0" borderId="8" xfId="26" applyNumberFormat="1" applyFont="1" applyBorder="1" applyAlignment="1">
      <alignment horizontal="center" vertical="center"/>
      <protection/>
    </xf>
    <xf numFmtId="0" fontId="95" fillId="0" borderId="8" xfId="28" applyFont="1" applyBorder="1">
      <alignment/>
      <protection/>
    </xf>
    <xf numFmtId="0" fontId="108" fillId="0" borderId="8" xfId="28" applyFont="1" applyBorder="1">
      <alignment/>
      <protection/>
    </xf>
  </cellXfs>
  <cellStyles count="16">
    <cellStyle name="Normal" xfId="0"/>
    <cellStyle name="Percent" xfId="15"/>
    <cellStyle name="Currency" xfId="16"/>
    <cellStyle name="Currency [0]" xfId="17"/>
    <cellStyle name="Comma" xfId="18"/>
    <cellStyle name="Comma [0]" xfId="19"/>
    <cellStyle name="Navadno 2" xfId="20"/>
    <cellStyle name="Normal 2" xfId="21"/>
    <cellStyle name="Navadno 2 2" xfId="22"/>
    <cellStyle name="Valuta 2" xfId="23"/>
    <cellStyle name="Normal 3" xfId="24"/>
    <cellStyle name="Currency 2" xfId="25"/>
    <cellStyle name="Navadno_03_rr4" xfId="26"/>
    <cellStyle name="Navadno_03_rr5" xfId="27"/>
    <cellStyle name="Navadno_Zvezek1" xfId="28"/>
    <cellStyle name="Navadno_13_urnik" xfId="29"/>
  </cellStyles>
  <dxfs count="105">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1943100</xdr:colOff>
      <xdr:row>0</xdr:row>
      <xdr:rowOff>104775</xdr:rowOff>
    </xdr:from>
    <xdr:to>
      <xdr:col>4</xdr:col>
      <xdr:colOff>666750</xdr:colOff>
      <xdr:row>1</xdr:row>
      <xdr:rowOff>219075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48225" y="104775"/>
          <a:ext cx="2009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447675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 y="266700"/>
          <a:ext cx="2581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447675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 y="266700"/>
          <a:ext cx="2581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19050"/>
          <a:ext cx="1095375" cy="3238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447675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 y="266700"/>
          <a:ext cx="2581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447675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 y="266700"/>
          <a:ext cx="2581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53125" y="19050"/>
          <a:ext cx="1095375" cy="3238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43625" y="19050"/>
          <a:ext cx="1095375" cy="3238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62675" y="19050"/>
          <a:ext cx="1095375" cy="3238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05525" y="19050"/>
          <a:ext cx="1095375" cy="3238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19050"/>
          <a:ext cx="1095375" cy="3238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19050"/>
          <a:ext cx="1095375" cy="3238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53100" y="19050"/>
          <a:ext cx="1095375" cy="3238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43600" y="19050"/>
          <a:ext cx="1095375" cy="3238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53100" y="19050"/>
          <a:ext cx="1095375" cy="3238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53100" y="19050"/>
          <a:ext cx="1095375" cy="3238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447675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 y="266700"/>
          <a:ext cx="2581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19050"/>
          <a:ext cx="1095375" cy="3238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POLETJE%202015\sodni&#353;ki_program_2009_v1%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jar\Downloads\sodni&#353;ki_program_2009_v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ow r="6">
          <cell r="A6" t="str">
            <v>ZALA KOPER OPEN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65 +"/>
      <sheetName val="m round robin 65 + "/>
      <sheetName val="m round robin 5"/>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ow r="6">
          <cell r="A6" t="str">
            <v>RVO - DRŽAVNO PRVENSTVO</v>
          </cell>
        </row>
        <row r="10">
          <cell r="B10" t="str">
            <v>LUKA ZALAZNIK</v>
          </cell>
          <cell r="E10" t="str">
            <v>ANJA REGENT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7">
          <cell r="A7">
            <v>1</v>
          </cell>
          <cell r="C7" t="str">
            <v>Boh Mojmir</v>
          </cell>
        </row>
        <row r="8">
          <cell r="A8">
            <v>2</v>
          </cell>
          <cell r="C8" t="str">
            <v>Slavinec Igor</v>
          </cell>
        </row>
        <row r="9">
          <cell r="A9">
            <v>3</v>
          </cell>
          <cell r="C9" t="str">
            <v>Stibilj Cvetko</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4"/>
  <sheetViews>
    <sheetView showGridLines="0" showZeros="0" tabSelected="1" workbookViewId="0" topLeftCell="A49">
      <selection activeCell="C62" sqref="C62"/>
    </sheetView>
  </sheetViews>
  <sheetFormatPr defaultColWidth="9.140625" defaultRowHeight="15"/>
  <cols>
    <col min="1" max="1" width="5.8515625" style="217" customWidth="1"/>
    <col min="2" max="2" width="37.7109375" style="217" customWidth="1"/>
    <col min="3" max="3" width="37.8515625" style="217" customWidth="1"/>
    <col min="4" max="4" width="11.421875" style="216" customWidth="1"/>
    <col min="5" max="5" width="12.140625" style="217" customWidth="1"/>
    <col min="6" max="16384" width="9.140625" style="218" customWidth="1"/>
  </cols>
  <sheetData>
    <row r="1" ht="18"/>
    <row r="2" spans="1:3" ht="18">
      <c r="A2" s="215" t="s">
        <v>178</v>
      </c>
      <c r="B2" s="215"/>
      <c r="C2" s="215"/>
    </row>
    <row r="3" spans="1:5" ht="18.75">
      <c r="A3" s="382" t="s">
        <v>209</v>
      </c>
      <c r="B3" s="382"/>
      <c r="C3" s="292"/>
      <c r="D3" s="219"/>
      <c r="E3" s="292"/>
    </row>
    <row r="4" spans="1:5" ht="18.75">
      <c r="A4" s="220"/>
      <c r="B4" s="221"/>
      <c r="C4" s="383" t="s">
        <v>76</v>
      </c>
      <c r="D4" s="383"/>
      <c r="E4" s="383"/>
    </row>
    <row r="5" spans="1:5" ht="15">
      <c r="A5" s="222"/>
      <c r="B5" s="221"/>
      <c r="C5" s="223"/>
      <c r="D5" s="224"/>
      <c r="E5" s="223"/>
    </row>
    <row r="6" spans="1:5" ht="15">
      <c r="A6" s="225"/>
      <c r="B6" s="226" t="s">
        <v>77</v>
      </c>
      <c r="C6" s="384" t="s">
        <v>330</v>
      </c>
      <c r="D6" s="384"/>
      <c r="E6" s="384"/>
    </row>
    <row r="7" spans="1:5" ht="15">
      <c r="A7" s="385" t="s">
        <v>78</v>
      </c>
      <c r="B7" s="385"/>
      <c r="C7" s="385"/>
      <c r="D7" s="385"/>
      <c r="E7" s="385"/>
    </row>
    <row r="8" spans="1:5" ht="18.75">
      <c r="A8" s="227" t="s">
        <v>79</v>
      </c>
      <c r="B8" s="228" t="s">
        <v>80</v>
      </c>
      <c r="C8" s="228" t="s">
        <v>81</v>
      </c>
      <c r="D8" s="228" t="s">
        <v>82</v>
      </c>
      <c r="E8" s="229" t="s">
        <v>83</v>
      </c>
    </row>
    <row r="9" spans="1:5" ht="15.4" customHeight="1">
      <c r="A9" s="230"/>
      <c r="B9" s="378" t="s">
        <v>354</v>
      </c>
      <c r="C9" s="379"/>
      <c r="D9" s="283"/>
      <c r="E9" s="256"/>
    </row>
    <row r="10" spans="1:5" ht="15.4" customHeight="1">
      <c r="A10" s="230">
        <v>1</v>
      </c>
      <c r="B10" s="282" t="s">
        <v>33</v>
      </c>
      <c r="C10" s="244" t="s">
        <v>52</v>
      </c>
      <c r="D10" s="283"/>
      <c r="E10" s="256" t="s">
        <v>374</v>
      </c>
    </row>
    <row r="11" spans="1:5" ht="15.4" customHeight="1">
      <c r="A11" s="230"/>
      <c r="B11" s="244"/>
      <c r="C11" s="239"/>
      <c r="D11" s="283"/>
      <c r="E11" s="256"/>
    </row>
    <row r="12" spans="1:5" ht="15.4" customHeight="1">
      <c r="A12" s="230"/>
      <c r="B12" s="376" t="s">
        <v>355</v>
      </c>
      <c r="C12" s="377"/>
      <c r="D12" s="240"/>
      <c r="E12" s="256"/>
    </row>
    <row r="13" spans="1:5" ht="15.4" customHeight="1">
      <c r="A13" s="230">
        <v>1</v>
      </c>
      <c r="B13" s="232" t="s">
        <v>210</v>
      </c>
      <c r="C13" s="239" t="s">
        <v>211</v>
      </c>
      <c r="D13" s="240"/>
      <c r="E13" s="256" t="s">
        <v>84</v>
      </c>
    </row>
    <row r="14" spans="1:5" ht="15.4" customHeight="1">
      <c r="A14" s="230"/>
      <c r="B14" s="233"/>
      <c r="C14" s="236"/>
      <c r="D14" s="240"/>
      <c r="E14" s="256"/>
    </row>
    <row r="15" spans="1:5" ht="15.4" customHeight="1">
      <c r="A15" s="237"/>
      <c r="B15" s="378" t="s">
        <v>331</v>
      </c>
      <c r="C15" s="379"/>
      <c r="D15" s="240"/>
      <c r="E15" s="241"/>
    </row>
    <row r="16" spans="1:5" ht="15.4" customHeight="1">
      <c r="A16" s="230">
        <v>1</v>
      </c>
      <c r="B16" s="239" t="s">
        <v>54</v>
      </c>
      <c r="C16" s="238" t="s">
        <v>136</v>
      </c>
      <c r="D16" s="240"/>
      <c r="E16" s="241" t="s">
        <v>87</v>
      </c>
    </row>
    <row r="17" spans="1:5" ht="15.4" customHeight="1">
      <c r="A17" s="230">
        <v>2</v>
      </c>
      <c r="B17" s="242" t="s">
        <v>130</v>
      </c>
      <c r="C17" s="244" t="s">
        <v>135</v>
      </c>
      <c r="D17" s="231"/>
      <c r="E17" s="241" t="s">
        <v>353</v>
      </c>
    </row>
    <row r="18" spans="1:5" ht="15.4" customHeight="1">
      <c r="A18" s="230"/>
      <c r="B18" s="242"/>
      <c r="C18" s="244"/>
      <c r="D18" s="231"/>
      <c r="E18" s="241"/>
    </row>
    <row r="19" spans="1:5" ht="15.4" customHeight="1">
      <c r="A19" s="230"/>
      <c r="B19" s="376" t="s">
        <v>332</v>
      </c>
      <c r="C19" s="377"/>
      <c r="D19" s="231"/>
      <c r="E19" s="241"/>
    </row>
    <row r="20" spans="1:5" ht="15.4" customHeight="1">
      <c r="A20" s="237">
        <v>1</v>
      </c>
      <c r="B20" s="244" t="s">
        <v>213</v>
      </c>
      <c r="C20" s="244" t="s">
        <v>337</v>
      </c>
      <c r="D20" s="231"/>
      <c r="E20" s="241" t="s">
        <v>93</v>
      </c>
    </row>
    <row r="21" spans="1:5" ht="15.4" customHeight="1">
      <c r="A21" s="237">
        <v>2</v>
      </c>
      <c r="B21" s="239" t="s">
        <v>333</v>
      </c>
      <c r="C21" s="243" t="s">
        <v>214</v>
      </c>
      <c r="D21" s="283"/>
      <c r="E21" s="241" t="s">
        <v>93</v>
      </c>
    </row>
    <row r="22" spans="1:5" ht="15.4" customHeight="1">
      <c r="A22" s="237"/>
      <c r="B22" s="244"/>
      <c r="C22" s="218"/>
      <c r="D22" s="231"/>
      <c r="E22" s="294"/>
    </row>
    <row r="23" spans="1:5" ht="15.4" customHeight="1">
      <c r="A23" s="247"/>
      <c r="B23" s="247"/>
      <c r="C23" s="247"/>
      <c r="D23" s="247"/>
      <c r="E23" s="401"/>
    </row>
    <row r="24" spans="1:5" ht="15.4" customHeight="1">
      <c r="A24" s="247"/>
      <c r="B24" s="378" t="s">
        <v>334</v>
      </c>
      <c r="C24" s="379"/>
      <c r="D24" s="247"/>
      <c r="E24" s="401"/>
    </row>
    <row r="25" spans="1:5" ht="15.4" customHeight="1">
      <c r="A25" s="246">
        <v>1</v>
      </c>
      <c r="B25" s="243" t="s">
        <v>335</v>
      </c>
      <c r="C25" s="239" t="s">
        <v>336</v>
      </c>
      <c r="D25" s="231"/>
      <c r="E25" s="294" t="s">
        <v>84</v>
      </c>
    </row>
    <row r="26" spans="1:5" ht="15.4" customHeight="1">
      <c r="A26" s="246">
        <v>2</v>
      </c>
      <c r="B26" s="243" t="s">
        <v>86</v>
      </c>
      <c r="C26" s="244" t="s">
        <v>85</v>
      </c>
      <c r="D26" s="231"/>
      <c r="E26" s="294" t="s">
        <v>84</v>
      </c>
    </row>
    <row r="27" spans="1:5" ht="15.4" customHeight="1">
      <c r="A27" s="218"/>
      <c r="B27" s="247"/>
      <c r="C27" s="247"/>
      <c r="D27" s="247"/>
      <c r="E27" s="401"/>
    </row>
    <row r="28" spans="1:5" ht="15.4" customHeight="1">
      <c r="A28" s="230"/>
      <c r="B28" s="376" t="s">
        <v>338</v>
      </c>
      <c r="C28" s="377"/>
      <c r="D28" s="250"/>
      <c r="E28" s="256"/>
    </row>
    <row r="29" spans="1:5" ht="15.4" customHeight="1">
      <c r="A29" s="230">
        <v>1</v>
      </c>
      <c r="B29" s="245" t="s">
        <v>56</v>
      </c>
      <c r="C29" s="244" t="s">
        <v>339</v>
      </c>
      <c r="D29" s="231"/>
      <c r="E29" s="294" t="s">
        <v>84</v>
      </c>
    </row>
    <row r="30" spans="1:5" ht="15.4" customHeight="1">
      <c r="A30" s="230">
        <v>2</v>
      </c>
      <c r="B30" s="245" t="s">
        <v>340</v>
      </c>
      <c r="C30" s="244" t="s">
        <v>341</v>
      </c>
      <c r="D30" s="231"/>
      <c r="E30" s="294" t="s">
        <v>84</v>
      </c>
    </row>
    <row r="31" spans="1:5" ht="15.4" customHeight="1">
      <c r="A31" s="230"/>
      <c r="B31" s="245"/>
      <c r="C31" s="244"/>
      <c r="D31" s="231"/>
      <c r="E31" s="294"/>
    </row>
    <row r="32" spans="1:5" ht="15.4" customHeight="1">
      <c r="A32" s="230"/>
      <c r="B32" s="378" t="s">
        <v>342</v>
      </c>
      <c r="C32" s="379"/>
      <c r="D32" s="284"/>
      <c r="E32" s="256"/>
    </row>
    <row r="33" spans="1:5" ht="15.4" customHeight="1">
      <c r="A33" s="230">
        <v>1</v>
      </c>
      <c r="B33" s="244" t="s">
        <v>72</v>
      </c>
      <c r="C33" s="244" t="s">
        <v>218</v>
      </c>
      <c r="D33" s="285"/>
      <c r="E33" s="297" t="s">
        <v>84</v>
      </c>
    </row>
    <row r="34" spans="1:5" ht="15.4" customHeight="1">
      <c r="A34" s="308">
        <v>2</v>
      </c>
      <c r="B34" s="244" t="s">
        <v>216</v>
      </c>
      <c r="C34" s="244" t="s">
        <v>217</v>
      </c>
      <c r="D34" s="309"/>
      <c r="E34" s="299" t="s">
        <v>84</v>
      </c>
    </row>
    <row r="35" spans="2:5" ht="15.4" customHeight="1">
      <c r="B35" s="234"/>
      <c r="C35" s="234"/>
      <c r="E35" s="402"/>
    </row>
    <row r="36" spans="1:5" ht="15.4" customHeight="1">
      <c r="A36" s="248"/>
      <c r="B36" s="376" t="s">
        <v>219</v>
      </c>
      <c r="C36" s="377"/>
      <c r="D36" s="250"/>
      <c r="E36" s="256"/>
    </row>
    <row r="37" spans="1:5" s="249" customFormat="1" ht="15.4" customHeight="1">
      <c r="A37" s="248">
        <v>1</v>
      </c>
      <c r="B37" s="243" t="s">
        <v>220</v>
      </c>
      <c r="C37" s="243" t="s">
        <v>221</v>
      </c>
      <c r="D37" s="250"/>
      <c r="E37" s="256" t="s">
        <v>93</v>
      </c>
    </row>
    <row r="38" spans="1:5" s="249" customFormat="1" ht="15.4" customHeight="1">
      <c r="A38" s="248"/>
      <c r="B38" s="243"/>
      <c r="C38" s="253"/>
      <c r="D38" s="250"/>
      <c r="E38" s="256"/>
    </row>
    <row r="39" spans="1:5" s="249" customFormat="1" ht="15.4" customHeight="1">
      <c r="A39" s="248"/>
      <c r="B39" s="378" t="s">
        <v>222</v>
      </c>
      <c r="C39" s="379"/>
      <c r="D39" s="253"/>
      <c r="E39" s="256"/>
    </row>
    <row r="40" spans="1:5" s="255" customFormat="1" ht="15.4" customHeight="1">
      <c r="A40" s="248">
        <v>1</v>
      </c>
      <c r="B40" s="243" t="s">
        <v>223</v>
      </c>
      <c r="C40" s="251" t="s">
        <v>224</v>
      </c>
      <c r="D40" s="254"/>
      <c r="E40" s="296" t="s">
        <v>84</v>
      </c>
    </row>
    <row r="41" spans="1:5" s="255" customFormat="1" ht="15.4" customHeight="1">
      <c r="A41" s="248">
        <v>2</v>
      </c>
      <c r="B41" s="388" t="s">
        <v>345</v>
      </c>
      <c r="C41" s="251" t="s">
        <v>225</v>
      </c>
      <c r="D41" s="254"/>
      <c r="E41" s="392"/>
    </row>
    <row r="42" spans="1:5" s="249" customFormat="1" ht="15.4" customHeight="1">
      <c r="A42" s="248"/>
      <c r="B42" s="252"/>
      <c r="C42" s="252"/>
      <c r="D42" s="253"/>
      <c r="E42" s="284"/>
    </row>
    <row r="43" spans="1:5" s="249" customFormat="1" ht="15.4" customHeight="1">
      <c r="A43" s="248"/>
      <c r="B43" s="373" t="s">
        <v>346</v>
      </c>
      <c r="C43" s="374"/>
      <c r="D43" s="253"/>
      <c r="E43" s="256"/>
    </row>
    <row r="44" spans="1:5" s="249" customFormat="1" ht="15.4" customHeight="1">
      <c r="A44" s="295">
        <v>1</v>
      </c>
      <c r="B44" s="244" t="s">
        <v>226</v>
      </c>
      <c r="C44" s="389" t="s">
        <v>347</v>
      </c>
      <c r="D44" s="254"/>
      <c r="E44" s="297" t="s">
        <v>215</v>
      </c>
    </row>
    <row r="45" spans="1:5" s="249" customFormat="1" ht="15.4" customHeight="1">
      <c r="A45" s="295"/>
      <c r="B45" s="232"/>
      <c r="C45" s="232"/>
      <c r="D45" s="253"/>
      <c r="E45" s="256"/>
    </row>
    <row r="46" spans="1:5" s="249" customFormat="1" ht="15.4" customHeight="1">
      <c r="A46" s="248"/>
      <c r="B46" s="373" t="s">
        <v>352</v>
      </c>
      <c r="C46" s="374"/>
      <c r="D46" s="250"/>
      <c r="E46" s="256"/>
    </row>
    <row r="47" spans="1:5" ht="15.4" customHeight="1">
      <c r="A47" s="230">
        <v>1</v>
      </c>
      <c r="B47" s="251" t="s">
        <v>88</v>
      </c>
      <c r="C47" s="244" t="s">
        <v>89</v>
      </c>
      <c r="D47" s="250"/>
      <c r="E47" s="256" t="s">
        <v>93</v>
      </c>
    </row>
    <row r="48" spans="1:5" ht="15.4" customHeight="1">
      <c r="A48" s="230"/>
      <c r="B48" s="232"/>
      <c r="C48" s="232"/>
      <c r="D48" s="250"/>
      <c r="E48" s="256"/>
    </row>
    <row r="49" spans="1:5" ht="25.5" customHeight="1">
      <c r="A49" s="230"/>
      <c r="B49" s="380" t="s">
        <v>278</v>
      </c>
      <c r="C49" s="381"/>
      <c r="D49" s="231"/>
      <c r="E49" s="235"/>
    </row>
    <row r="50" spans="1:5" ht="15.4" customHeight="1">
      <c r="A50" s="230"/>
      <c r="B50" s="398" t="s">
        <v>385</v>
      </c>
      <c r="C50" s="232"/>
      <c r="D50" s="231"/>
      <c r="E50" s="235"/>
    </row>
    <row r="51" spans="1:5" ht="15.4" customHeight="1">
      <c r="A51" s="230">
        <v>1</v>
      </c>
      <c r="B51" s="232" t="s">
        <v>245</v>
      </c>
      <c r="C51" s="232" t="s">
        <v>246</v>
      </c>
      <c r="D51" s="231"/>
      <c r="E51" s="294" t="s">
        <v>215</v>
      </c>
    </row>
    <row r="52" spans="1:5" ht="15.4" customHeight="1">
      <c r="A52" s="230">
        <v>2</v>
      </c>
      <c r="B52" s="232" t="s">
        <v>279</v>
      </c>
      <c r="C52" s="232" t="s">
        <v>247</v>
      </c>
      <c r="D52" s="231"/>
      <c r="E52" s="294" t="s">
        <v>395</v>
      </c>
    </row>
    <row r="53" spans="1:5" ht="15.4" customHeight="1">
      <c r="A53" s="230"/>
      <c r="B53" s="232"/>
      <c r="C53" s="232"/>
      <c r="D53" s="231"/>
      <c r="E53" s="294"/>
    </row>
    <row r="54" spans="1:5" ht="15.4" customHeight="1">
      <c r="A54" s="230"/>
      <c r="B54" s="398" t="s">
        <v>388</v>
      </c>
      <c r="C54" s="232"/>
      <c r="D54" s="231"/>
      <c r="E54" s="294"/>
    </row>
    <row r="55" spans="1:5" ht="15.4" customHeight="1">
      <c r="A55" s="230">
        <v>1</v>
      </c>
      <c r="B55" s="232" t="s">
        <v>389</v>
      </c>
      <c r="C55" s="232" t="s">
        <v>390</v>
      </c>
      <c r="D55" s="231"/>
      <c r="E55" s="294" t="s">
        <v>212</v>
      </c>
    </row>
    <row r="56" spans="1:5" ht="15.4" customHeight="1">
      <c r="A56" s="230"/>
      <c r="B56" s="232"/>
      <c r="C56" s="232"/>
      <c r="D56" s="231"/>
      <c r="E56" s="294"/>
    </row>
    <row r="57" spans="1:5" ht="15.4" customHeight="1">
      <c r="A57" s="230"/>
      <c r="B57" s="398" t="s">
        <v>384</v>
      </c>
      <c r="C57" s="232"/>
      <c r="D57" s="231"/>
      <c r="E57" s="294"/>
    </row>
    <row r="58" spans="1:5" ht="15.4" customHeight="1">
      <c r="A58" s="230">
        <v>1</v>
      </c>
      <c r="B58" s="232" t="s">
        <v>280</v>
      </c>
      <c r="C58" s="232" t="s">
        <v>314</v>
      </c>
      <c r="D58" s="231"/>
      <c r="E58" s="294" t="s">
        <v>322</v>
      </c>
    </row>
    <row r="59" spans="1:5" ht="15.4" customHeight="1">
      <c r="A59" s="230">
        <v>2</v>
      </c>
      <c r="B59" s="232" t="s">
        <v>281</v>
      </c>
      <c r="C59" s="232" t="s">
        <v>283</v>
      </c>
      <c r="D59" s="231"/>
      <c r="E59" s="294" t="s">
        <v>322</v>
      </c>
    </row>
    <row r="60" spans="1:5" ht="15.4" customHeight="1">
      <c r="A60" s="230"/>
      <c r="B60" s="232"/>
      <c r="C60" s="232"/>
      <c r="D60" s="231"/>
      <c r="E60" s="294"/>
    </row>
    <row r="61" spans="1:5" ht="15.4" customHeight="1">
      <c r="A61" s="230"/>
      <c r="B61" s="398" t="s">
        <v>383</v>
      </c>
      <c r="C61" s="232"/>
      <c r="D61" s="231"/>
      <c r="E61" s="294"/>
    </row>
    <row r="62" spans="1:5" ht="15.4" customHeight="1">
      <c r="A62" s="230">
        <v>1</v>
      </c>
      <c r="B62" s="232" t="s">
        <v>371</v>
      </c>
      <c r="C62" s="293" t="s">
        <v>282</v>
      </c>
      <c r="D62" s="231"/>
      <c r="E62" s="294" t="s">
        <v>376</v>
      </c>
    </row>
    <row r="63" spans="1:5" ht="15.4" customHeight="1">
      <c r="A63" s="230">
        <v>2</v>
      </c>
      <c r="B63" s="232" t="s">
        <v>285</v>
      </c>
      <c r="C63" s="232" t="s">
        <v>269</v>
      </c>
      <c r="D63" s="231"/>
      <c r="E63" s="294" t="s">
        <v>381</v>
      </c>
    </row>
    <row r="64" spans="1:5" ht="15.4" customHeight="1">
      <c r="A64" s="230"/>
      <c r="C64" s="232"/>
      <c r="D64" s="231"/>
      <c r="E64" s="235"/>
    </row>
    <row r="65" spans="1:5" ht="15.4" customHeight="1">
      <c r="A65" s="230"/>
      <c r="B65" s="232"/>
      <c r="C65" s="232"/>
      <c r="D65" s="231"/>
      <c r="E65" s="235"/>
    </row>
    <row r="66" spans="1:5" ht="15.4" customHeight="1">
      <c r="A66" s="230"/>
      <c r="B66" s="398" t="s">
        <v>382</v>
      </c>
      <c r="C66" s="232"/>
      <c r="D66" s="231"/>
      <c r="E66" s="235"/>
    </row>
    <row r="67" spans="1:5" ht="15.4" customHeight="1">
      <c r="A67" s="230">
        <v>1</v>
      </c>
      <c r="B67" s="232" t="s">
        <v>375</v>
      </c>
      <c r="C67" s="232" t="s">
        <v>315</v>
      </c>
      <c r="D67" s="231"/>
      <c r="E67" s="294" t="s">
        <v>353</v>
      </c>
    </row>
    <row r="68" spans="1:5" ht="15.4" customHeight="1">
      <c r="A68" s="230">
        <v>2</v>
      </c>
      <c r="B68" s="232" t="s">
        <v>316</v>
      </c>
      <c r="C68" s="232" t="s">
        <v>288</v>
      </c>
      <c r="D68" s="231"/>
      <c r="E68" s="294" t="s">
        <v>381</v>
      </c>
    </row>
    <row r="69" spans="1:5" ht="15.4" customHeight="1">
      <c r="A69" s="230"/>
      <c r="B69" s="232"/>
      <c r="D69" s="231"/>
      <c r="E69" s="294"/>
    </row>
    <row r="70" spans="1:5" ht="15.4" customHeight="1">
      <c r="A70" s="230"/>
      <c r="B70" s="232"/>
      <c r="C70" s="232"/>
      <c r="D70" s="231"/>
      <c r="E70" s="294"/>
    </row>
    <row r="71" spans="1:5" ht="15.4" customHeight="1">
      <c r="A71" s="230"/>
      <c r="B71" s="398" t="s">
        <v>380</v>
      </c>
      <c r="C71" s="232"/>
      <c r="D71" s="231"/>
      <c r="E71" s="294"/>
    </row>
    <row r="72" spans="1:5" ht="15.4" customHeight="1">
      <c r="A72" s="230">
        <v>1</v>
      </c>
      <c r="B72" s="232" t="s">
        <v>317</v>
      </c>
      <c r="C72" s="232" t="s">
        <v>318</v>
      </c>
      <c r="D72" s="231"/>
      <c r="E72" s="294" t="s">
        <v>392</v>
      </c>
    </row>
    <row r="73" spans="1:5" ht="15.4" customHeight="1">
      <c r="A73" s="230">
        <v>2</v>
      </c>
      <c r="B73" s="232" t="s">
        <v>319</v>
      </c>
      <c r="C73" s="232" t="s">
        <v>320</v>
      </c>
      <c r="D73" s="231"/>
      <c r="E73" s="294" t="s">
        <v>353</v>
      </c>
    </row>
    <row r="74" spans="1:5" ht="15.4" customHeight="1">
      <c r="A74" s="230"/>
      <c r="B74" s="232"/>
      <c r="D74" s="231"/>
      <c r="E74" s="294"/>
    </row>
    <row r="75" spans="1:5" ht="15.4" customHeight="1">
      <c r="A75" s="230"/>
      <c r="B75" s="398" t="s">
        <v>378</v>
      </c>
      <c r="C75" s="232"/>
      <c r="D75" s="231"/>
      <c r="E75" s="294"/>
    </row>
    <row r="76" spans="1:5" ht="15.4" customHeight="1">
      <c r="A76" s="230">
        <v>1</v>
      </c>
      <c r="B76" s="232" t="s">
        <v>321</v>
      </c>
      <c r="C76" s="232" t="s">
        <v>312</v>
      </c>
      <c r="D76" s="231"/>
      <c r="E76" s="294" t="s">
        <v>229</v>
      </c>
    </row>
    <row r="77" spans="1:5" ht="15.4" customHeight="1">
      <c r="A77" s="230"/>
      <c r="B77" s="232"/>
      <c r="C77" s="232"/>
      <c r="D77" s="231"/>
      <c r="E77" s="235"/>
    </row>
    <row r="78" spans="1:5" ht="15.4" customHeight="1">
      <c r="A78" s="234"/>
      <c r="B78" s="234"/>
      <c r="C78" s="234"/>
      <c r="D78" s="387"/>
      <c r="E78" s="234"/>
    </row>
    <row r="79" spans="1:5" ht="27.75" customHeight="1">
      <c r="A79" s="234"/>
      <c r="B79" s="395" t="s">
        <v>379</v>
      </c>
      <c r="C79" s="396"/>
      <c r="D79" s="397"/>
      <c r="E79" s="234"/>
    </row>
    <row r="80" spans="1:5" ht="15.4" customHeight="1">
      <c r="A80" s="230"/>
      <c r="B80" s="393"/>
      <c r="C80" s="394"/>
      <c r="D80" s="231"/>
      <c r="E80" s="235"/>
    </row>
    <row r="81" spans="1:5" ht="15.4" customHeight="1">
      <c r="A81" s="230"/>
      <c r="B81" s="232"/>
      <c r="C81" s="232"/>
      <c r="D81" s="231"/>
      <c r="E81" s="235"/>
    </row>
    <row r="82" spans="1:5" ht="15.4" customHeight="1">
      <c r="A82" s="230"/>
      <c r="B82" s="238"/>
      <c r="C82" s="238"/>
      <c r="D82" s="231"/>
      <c r="E82" s="235"/>
    </row>
    <row r="83" spans="1:5" ht="15.4" customHeight="1">
      <c r="A83" s="257"/>
      <c r="B83" s="258"/>
      <c r="C83" s="259"/>
      <c r="D83" s="375"/>
      <c r="E83" s="375"/>
    </row>
    <row r="84" spans="1:5" ht="15.4" customHeight="1">
      <c r="A84" s="260"/>
      <c r="B84" s="260"/>
      <c r="C84" s="260"/>
      <c r="D84" s="261"/>
      <c r="E84" s="260"/>
    </row>
  </sheetData>
  <mergeCells count="19">
    <mergeCell ref="B36:C36"/>
    <mergeCell ref="B39:C39"/>
    <mergeCell ref="B43:C43"/>
    <mergeCell ref="B46:C46"/>
    <mergeCell ref="B49:C49"/>
    <mergeCell ref="D83:E83"/>
    <mergeCell ref="B79:D79"/>
    <mergeCell ref="B80:C80"/>
    <mergeCell ref="B12:C12"/>
    <mergeCell ref="B15:C15"/>
    <mergeCell ref="B19:C19"/>
    <mergeCell ref="B24:C24"/>
    <mergeCell ref="B28:C28"/>
    <mergeCell ref="B32:C32"/>
    <mergeCell ref="A3:B3"/>
    <mergeCell ref="C4:E4"/>
    <mergeCell ref="C6:E6"/>
    <mergeCell ref="A7:E7"/>
    <mergeCell ref="B9:C9"/>
  </mergeCells>
  <printOptions/>
  <pageMargins left="0.3937007874015748" right="0.3937007874015748" top="0.3937007874015748" bottom="0" header="0" footer="0"/>
  <pageSetup horizontalDpi="300" verticalDpi="300" orientation="portrait" scale="94"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10"/>
  <sheetViews>
    <sheetView showGridLines="0" showZeros="0" zoomScale="50" zoomScaleNormal="50" workbookViewId="0" topLeftCell="A7">
      <selection activeCell="AI12" sqref="AI12"/>
    </sheetView>
  </sheetViews>
  <sheetFormatPr defaultColWidth="15.28125" defaultRowHeight="15"/>
  <cols>
    <col min="1" max="1" width="10.421875" style="182" customWidth="1"/>
    <col min="2" max="2" width="5.57421875" style="182" customWidth="1"/>
    <col min="3" max="3" width="18.8515625" style="182" customWidth="1"/>
    <col min="4" max="4" width="46.421875" style="182" customWidth="1"/>
    <col min="5" max="5" width="31.7109375" style="182" customWidth="1"/>
    <col min="6" max="6" width="19.28125" style="182" customWidth="1"/>
    <col min="7" max="11" width="18.57421875" style="182" customWidth="1"/>
    <col min="12" max="12" width="18.8515625" style="182" customWidth="1"/>
    <col min="13" max="13" width="4.140625" style="183" customWidth="1"/>
    <col min="14" max="15" width="14.57421875" style="118" customWidth="1"/>
    <col min="16" max="16" width="11.140625" style="172" hidden="1" customWidth="1"/>
    <col min="17" max="17" width="24.8515625" style="172" hidden="1" customWidth="1"/>
    <col min="18" max="18" width="18.8515625" style="172" hidden="1" customWidth="1"/>
    <col min="19" max="25" width="14.57421875" style="172" hidden="1" customWidth="1"/>
    <col min="26" max="26" width="24.421875" style="172" hidden="1" customWidth="1"/>
    <col min="27" max="27" width="20.421875" style="172" hidden="1" customWidth="1"/>
    <col min="28" max="33" width="15.28125" style="172" hidden="1" customWidth="1"/>
    <col min="34" max="205" width="15.28125" style="118" customWidth="1"/>
    <col min="206" max="206" width="3.140625" style="118" customWidth="1"/>
    <col min="207" max="16384" width="15.28125" style="118" customWidth="1"/>
  </cols>
  <sheetData>
    <row r="1" spans="1:256" ht="45.75" customHeight="1">
      <c r="A1" s="114"/>
      <c r="B1" s="114"/>
      <c r="C1" s="114"/>
      <c r="D1" s="114"/>
      <c r="E1" s="114"/>
      <c r="F1" s="114"/>
      <c r="G1" s="114"/>
      <c r="H1" s="348" t="s">
        <v>34</v>
      </c>
      <c r="I1" s="348"/>
      <c r="J1" s="348"/>
      <c r="K1" s="348"/>
      <c r="L1" s="348"/>
      <c r="M1" s="115"/>
      <c r="N1" s="116"/>
      <c r="O1" s="116"/>
      <c r="P1" s="117"/>
      <c r="Q1" s="117"/>
      <c r="R1" s="117"/>
      <c r="S1" s="117"/>
      <c r="T1" s="117"/>
      <c r="U1" s="117"/>
      <c r="V1" s="117"/>
      <c r="W1" s="117"/>
      <c r="X1" s="117"/>
      <c r="Y1" s="117"/>
      <c r="Z1" s="117"/>
      <c r="AA1" s="117"/>
      <c r="AB1" s="117"/>
      <c r="AC1" s="117"/>
      <c r="AD1" s="117"/>
      <c r="AE1" s="117"/>
      <c r="AF1" s="117"/>
      <c r="AG1" s="117"/>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c r="IV1" s="116"/>
    </row>
    <row r="2" spans="1:256" ht="50.1" customHeight="1">
      <c r="A2" s="114"/>
      <c r="B2" s="114"/>
      <c r="C2" s="114"/>
      <c r="D2" s="114"/>
      <c r="E2" s="114"/>
      <c r="F2" s="114"/>
      <c r="G2" s="114"/>
      <c r="H2" s="349"/>
      <c r="I2" s="119" t="s">
        <v>35</v>
      </c>
      <c r="J2" s="119"/>
      <c r="K2" s="120"/>
      <c r="L2" s="121"/>
      <c r="M2" s="115"/>
      <c r="N2" s="116"/>
      <c r="O2" s="116"/>
      <c r="P2" s="122" t="str">
        <f>'[3]vnos podatkov'!$A$6</f>
        <v>RVO - DRŽAVNO PRVENSTVO</v>
      </c>
      <c r="Q2" s="123"/>
      <c r="R2" s="123"/>
      <c r="S2" s="117"/>
      <c r="T2" s="117"/>
      <c r="U2" s="117"/>
      <c r="V2" s="117"/>
      <c r="W2" s="117"/>
      <c r="X2" s="117"/>
      <c r="Y2" s="117"/>
      <c r="Z2" s="117"/>
      <c r="AA2" s="117"/>
      <c r="AB2" s="117"/>
      <c r="AC2" s="117"/>
      <c r="AD2" s="117"/>
      <c r="AE2" s="117"/>
      <c r="AF2" s="117"/>
      <c r="AG2" s="117"/>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row>
    <row r="3" spans="1:256" ht="50.1" customHeight="1">
      <c r="A3" s="114"/>
      <c r="B3" s="114"/>
      <c r="C3" s="114"/>
      <c r="D3" s="114"/>
      <c r="E3" s="114"/>
      <c r="F3" s="114"/>
      <c r="G3" s="114"/>
      <c r="H3" s="349"/>
      <c r="I3" s="124" t="s">
        <v>36</v>
      </c>
      <c r="J3" s="124"/>
      <c r="K3" s="125">
        <f>'[3]vnos podatkov'!$A$8</f>
        <v>0</v>
      </c>
      <c r="L3" s="120">
        <f>'[3]vnos podatkov'!$B$8</f>
        <v>0</v>
      </c>
      <c r="M3" s="115"/>
      <c r="N3" s="116"/>
      <c r="O3" s="116"/>
      <c r="P3" s="126">
        <f>'[3]vnos podatkov'!$A$8</f>
        <v>0</v>
      </c>
      <c r="Q3" s="126">
        <f>'[3]vnos podatkov'!$B$8</f>
        <v>0</v>
      </c>
      <c r="R3" s="126">
        <f>'[3]vnos podatkov'!$A$10</f>
        <v>0</v>
      </c>
      <c r="S3" s="117"/>
      <c r="T3" s="117"/>
      <c r="U3" s="117"/>
      <c r="V3" s="117"/>
      <c r="W3" s="117"/>
      <c r="X3" s="117"/>
      <c r="Y3" s="117"/>
      <c r="Z3" s="117"/>
      <c r="AA3" s="117"/>
      <c r="AB3" s="117"/>
      <c r="AC3" s="117"/>
      <c r="AD3" s="117"/>
      <c r="AE3" s="117"/>
      <c r="AF3" s="117"/>
      <c r="AG3" s="117"/>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row>
    <row r="4" spans="1:256" ht="50.1" customHeight="1">
      <c r="A4" s="114"/>
      <c r="B4" s="114"/>
      <c r="C4" s="350" t="s">
        <v>37</v>
      </c>
      <c r="D4" s="350"/>
      <c r="I4" s="269" t="s">
        <v>38</v>
      </c>
      <c r="J4" s="128"/>
      <c r="K4" s="129">
        <f>'[3]vnos podatkov'!$A$10</f>
        <v>0</v>
      </c>
      <c r="L4" s="130"/>
      <c r="M4" s="115"/>
      <c r="N4" s="116"/>
      <c r="O4" s="116"/>
      <c r="P4" s="117"/>
      <c r="Q4" s="117"/>
      <c r="R4" s="117"/>
      <c r="S4" s="117"/>
      <c r="T4" s="117"/>
      <c r="U4" s="117"/>
      <c r="V4" s="117"/>
      <c r="W4" s="117"/>
      <c r="X4" s="117"/>
      <c r="Y4" s="117"/>
      <c r="Z4" s="117"/>
      <c r="AA4" s="117"/>
      <c r="AB4" s="117"/>
      <c r="AC4" s="117"/>
      <c r="AD4" s="117"/>
      <c r="AE4" s="117"/>
      <c r="AF4" s="117"/>
      <c r="AG4" s="117"/>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row>
    <row r="5" spans="1:256" ht="50.1" customHeight="1">
      <c r="A5" s="114"/>
      <c r="B5" s="114"/>
      <c r="C5" s="350" t="s">
        <v>39</v>
      </c>
      <c r="D5" s="350"/>
      <c r="E5" s="351" t="s">
        <v>178</v>
      </c>
      <c r="F5" s="351">
        <f>'[3]vnos podatkov'!$C$10</f>
        <v>0</v>
      </c>
      <c r="G5" s="352">
        <f>'[3]vnos podatkov'!$C$10</f>
        <v>0</v>
      </c>
      <c r="H5" s="352">
        <f>'[3]vnos podatkov'!$C$10</f>
        <v>0</v>
      </c>
      <c r="I5" s="353" t="s">
        <v>40</v>
      </c>
      <c r="J5" s="353"/>
      <c r="K5" s="129"/>
      <c r="L5" s="121"/>
      <c r="M5" s="115"/>
      <c r="N5" s="116"/>
      <c r="O5" s="116"/>
      <c r="P5" s="117"/>
      <c r="Q5" s="117"/>
      <c r="R5" s="117"/>
      <c r="S5" s="117"/>
      <c r="T5" s="117"/>
      <c r="U5" s="117"/>
      <c r="V5" s="117"/>
      <c r="W5" s="117"/>
      <c r="X5" s="117"/>
      <c r="Y5" s="117"/>
      <c r="Z5" s="117"/>
      <c r="AA5" s="117"/>
      <c r="AB5" s="117"/>
      <c r="AC5" s="117"/>
      <c r="AD5" s="117"/>
      <c r="AE5" s="117"/>
      <c r="AF5" s="117"/>
      <c r="AG5" s="117"/>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row>
    <row r="6" spans="1:256" s="136" customFormat="1" ht="90" customHeight="1">
      <c r="A6" s="114"/>
      <c r="B6" s="114"/>
      <c r="C6" s="131" t="s">
        <v>191</v>
      </c>
      <c r="D6" s="131"/>
      <c r="E6" s="132"/>
      <c r="F6" s="133"/>
      <c r="G6" s="339"/>
      <c r="H6" s="339"/>
      <c r="I6" s="339"/>
      <c r="J6" s="339"/>
      <c r="K6" s="340" t="s">
        <v>41</v>
      </c>
      <c r="L6" s="340" t="s">
        <v>42</v>
      </c>
      <c r="M6" s="115"/>
      <c r="N6" s="134"/>
      <c r="O6" s="134"/>
      <c r="P6" s="345" t="s">
        <v>43</v>
      </c>
      <c r="Q6" s="346"/>
      <c r="R6" s="346"/>
      <c r="S6" s="346"/>
      <c r="T6" s="347"/>
      <c r="U6" s="135"/>
      <c r="V6" s="126"/>
      <c r="W6" s="126"/>
      <c r="X6" s="126"/>
      <c r="Y6" s="126"/>
      <c r="Z6" s="126"/>
      <c r="AA6" s="126"/>
      <c r="AB6" s="126"/>
      <c r="AC6" s="126"/>
      <c r="AD6" s="126"/>
      <c r="AE6" s="126"/>
      <c r="AF6" s="126"/>
      <c r="AG6" s="126"/>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s="144" customFormat="1" ht="40.5" customHeight="1">
      <c r="A7" s="114"/>
      <c r="B7" s="114"/>
      <c r="C7" s="137" t="s">
        <v>26</v>
      </c>
      <c r="D7" s="138" t="s">
        <v>27</v>
      </c>
      <c r="E7" s="138" t="s">
        <v>28</v>
      </c>
      <c r="F7" s="138" t="s">
        <v>25</v>
      </c>
      <c r="G7" s="339"/>
      <c r="H7" s="339"/>
      <c r="I7" s="339"/>
      <c r="J7" s="339"/>
      <c r="K7" s="340"/>
      <c r="L7" s="340"/>
      <c r="M7" s="115"/>
      <c r="N7" s="139" t="s">
        <v>44</v>
      </c>
      <c r="O7" s="140"/>
      <c r="P7" s="141" t="s">
        <v>26</v>
      </c>
      <c r="Q7" s="141" t="s">
        <v>27</v>
      </c>
      <c r="R7" s="141" t="s">
        <v>28</v>
      </c>
      <c r="S7" s="141" t="s">
        <v>25</v>
      </c>
      <c r="T7" s="142"/>
      <c r="U7" s="142"/>
      <c r="V7" s="142"/>
      <c r="W7" s="142"/>
      <c r="X7" s="141"/>
      <c r="Y7" s="141" t="s">
        <v>26</v>
      </c>
      <c r="Z7" s="141" t="s">
        <v>27</v>
      </c>
      <c r="AA7" s="141" t="s">
        <v>28</v>
      </c>
      <c r="AB7" s="141" t="s">
        <v>25</v>
      </c>
      <c r="AC7" s="141"/>
      <c r="AD7" s="141"/>
      <c r="AE7" s="141"/>
      <c r="AF7" s="141"/>
      <c r="AG7" s="143" t="s">
        <v>29</v>
      </c>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row>
    <row r="8" spans="1:256" ht="72" customHeight="1">
      <c r="A8" s="145">
        <v>1</v>
      </c>
      <c r="B8" s="146">
        <v>1</v>
      </c>
      <c r="C8" s="147" t="str">
        <f>UPPER(IF($A8="","",VLOOKUP($A8,'[3]m round robin žrebna lista'!$A$7:$R$128,2)))</f>
        <v/>
      </c>
      <c r="D8" s="208" t="s">
        <v>192</v>
      </c>
      <c r="E8" s="209" t="s">
        <v>193</v>
      </c>
      <c r="F8" s="149"/>
      <c r="G8" s="150"/>
      <c r="H8" s="151" t="s">
        <v>324</v>
      </c>
      <c r="I8" s="151" t="s">
        <v>344</v>
      </c>
      <c r="J8" s="151" t="s">
        <v>232</v>
      </c>
      <c r="K8" s="152">
        <v>2</v>
      </c>
      <c r="L8" s="152"/>
      <c r="M8" s="153">
        <f>IF($A8="","",VLOOKUP($A8,'[3]m round robin žrebna lista'!$A$7:$R$128,14))</f>
        <v>0</v>
      </c>
      <c r="N8" s="152" t="str">
        <f>IF(L8="","",IF(L8=1,8,IF(L8=2,6,IF(L8=3,4,2))))</f>
        <v/>
      </c>
      <c r="O8" s="117"/>
      <c r="P8" s="154" t="str">
        <f>UPPER(IF($A8="","",VLOOKUP($A8,'[3]m round robin žrebna lista'!$A$7:$R$128,2)))</f>
        <v/>
      </c>
      <c r="Q8" s="154" t="str">
        <f>UPPER(IF($A8="","",VLOOKUP($A8,'[3]m round robin žrebna lista'!$A$7:$R$128,3)))</f>
        <v>BOH MOJMIR</v>
      </c>
      <c r="R8" s="154" t="str">
        <f>PROPER(IF($A8="","",VLOOKUP($A8,'[3]m round robin žrebna lista'!$A$7:$R$128,4)))</f>
        <v/>
      </c>
      <c r="S8" s="154" t="str">
        <f>UPPER(IF($A8="","",VLOOKUP($A8,'[3]m round robin žrebna lista'!$A$7:$R$128,5)))</f>
        <v/>
      </c>
      <c r="T8" s="155"/>
      <c r="U8" s="156"/>
      <c r="V8" s="156"/>
      <c r="W8" s="156"/>
      <c r="X8" s="123"/>
      <c r="Y8" s="154" t="str">
        <f>UPPER(IF($A8="","",VLOOKUP($A8,'[3]m round robin žrebna lista'!$A$7:$R$128,2)))</f>
        <v/>
      </c>
      <c r="Z8" s="154" t="str">
        <f>UPPER(IF($A8="","",VLOOKUP($A8,'[3]m round robin žrebna lista'!$A$7:$R$128,3)))</f>
        <v>BOH MOJMIR</v>
      </c>
      <c r="AA8" s="154" t="str">
        <f>PROPER(IF($A8="","",VLOOKUP($A8,'[3]m round robin žrebna lista'!$A$7:$R$128,4)))</f>
        <v/>
      </c>
      <c r="AB8" s="154" t="str">
        <f>UPPER(IF($A8="","",VLOOKUP($A8,'[3]m round robin žrebna lista'!$A$7:$R$128,5)))</f>
        <v/>
      </c>
      <c r="AC8" s="155"/>
      <c r="AD8" s="157" t="str">
        <f>IF(U8="","",IF(U8="1bb","1bb",IF(U8="2bb","2bb",IF(U8=1,$M9,0))))</f>
        <v/>
      </c>
      <c r="AE8" s="157" t="str">
        <f>IF(V8="","",IF(V8="1bb","1bb",IF(V8="3bb","3bb",IF(V8=1,$M10,0))))</f>
        <v/>
      </c>
      <c r="AF8" s="157" t="str">
        <f>IF(W8="","",IF(W8="1bb","1bb",IF(W8="4bb","4bb",IF(W8=1,$M11,0))))</f>
        <v/>
      </c>
      <c r="AG8" s="158">
        <f>SUM(AD8:AF8)</f>
        <v>0</v>
      </c>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256" ht="72" customHeight="1">
      <c r="A9" s="145">
        <v>2</v>
      </c>
      <c r="B9" s="146">
        <v>2</v>
      </c>
      <c r="C9" s="147" t="str">
        <f>UPPER(IF($A9="","",VLOOKUP($A9,'[3]m round robin žrebna lista'!$A$7:$R$128,2)))</f>
        <v/>
      </c>
      <c r="D9" s="208" t="s">
        <v>194</v>
      </c>
      <c r="E9" s="209" t="s">
        <v>64</v>
      </c>
      <c r="G9" s="151" t="s">
        <v>323</v>
      </c>
      <c r="H9" s="150"/>
      <c r="I9" s="151" t="s">
        <v>233</v>
      </c>
      <c r="J9" s="151"/>
      <c r="K9" s="193"/>
      <c r="L9" s="152"/>
      <c r="M9" s="153">
        <f>IF($A9="","",VLOOKUP($A9,'[3]m round robin žrebna lista'!$A$7:$R$128,14))</f>
        <v>0</v>
      </c>
      <c r="N9" s="152"/>
      <c r="O9" s="117"/>
      <c r="P9" s="154" t="str">
        <f>UPPER(IF($A9="","",VLOOKUP($A9,'[3]m round robin žrebna lista'!$A$7:$R$128,2)))</f>
        <v/>
      </c>
      <c r="Q9" s="154" t="str">
        <f>UPPER(IF($A9="","",VLOOKUP($A9,'[3]m round robin žrebna lista'!$A$7:$R$128,3)))</f>
        <v>SLAVINEC IGOR</v>
      </c>
      <c r="R9" s="154" t="str">
        <f>PROPER(IF($A9="","",VLOOKUP($A9,'[3]m round robin žrebna lista'!$A$7:$R$128,4)))</f>
        <v/>
      </c>
      <c r="S9" s="154" t="str">
        <f>UPPER(IF($A9="","",VLOOKUP($A9,'[3]m round robin žrebna lista'!$A$7:$R$128,5)))</f>
        <v/>
      </c>
      <c r="T9" s="156"/>
      <c r="U9" s="155"/>
      <c r="V9" s="156"/>
      <c r="W9" s="156"/>
      <c r="X9" s="123"/>
      <c r="Y9" s="154" t="str">
        <f>UPPER(IF($A9="","",VLOOKUP($A9,'[3]m round robin žrebna lista'!$A$7:$R$128,2)))</f>
        <v/>
      </c>
      <c r="Z9" s="154" t="str">
        <f>UPPER(IF($A9="","",VLOOKUP($A9,'[3]m round robin žrebna lista'!$A$7:$R$128,3)))</f>
        <v>SLAVINEC IGOR</v>
      </c>
      <c r="AA9" s="154" t="str">
        <f>PROPER(IF($A9="","",VLOOKUP($A9,'[3]m round robin žrebna lista'!$A$7:$R$128,4)))</f>
        <v/>
      </c>
      <c r="AB9" s="154" t="str">
        <f>UPPER(IF($A9="","",VLOOKUP($A9,'[3]m round robin žrebna lista'!$A$7:$R$128,5)))</f>
        <v/>
      </c>
      <c r="AC9" s="157" t="str">
        <f>IF(T9="","",IF(T9="1bb","1bb",IF(T9="2bb","2bb",IF(T9=1,0,M8))))</f>
        <v/>
      </c>
      <c r="AD9" s="155"/>
      <c r="AE9" s="157" t="str">
        <f>IF(V9="","",IF(V9="2bb","2bb",IF(V9="3bb","3bb",IF(V9=2,M10,0))))</f>
        <v/>
      </c>
      <c r="AF9" s="157" t="str">
        <f>IF(W9="","",IF(W9="2bb","2bb",IF(W9="4bb","4bb",IF(W9=2,M11,0))))</f>
        <v/>
      </c>
      <c r="AG9" s="158">
        <f>SUM(AC9:AF9)</f>
        <v>0</v>
      </c>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row>
    <row r="10" spans="1:256" ht="72" customHeight="1">
      <c r="A10" s="145">
        <v>3</v>
      </c>
      <c r="B10" s="159">
        <v>3</v>
      </c>
      <c r="C10" s="147" t="str">
        <f>UPPER(IF($A10="","",VLOOKUP($A10,'[3]m round robin žrebna lista'!$A$7:$R$128,2)))</f>
        <v/>
      </c>
      <c r="D10" s="208" t="s">
        <v>195</v>
      </c>
      <c r="E10" s="209" t="s">
        <v>196</v>
      </c>
      <c r="F10" s="149"/>
      <c r="G10" s="151" t="s">
        <v>344</v>
      </c>
      <c r="H10" s="151" t="s">
        <v>236</v>
      </c>
      <c r="I10" s="150"/>
      <c r="J10" s="386" t="s">
        <v>325</v>
      </c>
      <c r="K10" s="391" t="s">
        <v>351</v>
      </c>
      <c r="L10" s="152">
        <v>4</v>
      </c>
      <c r="M10" s="153">
        <f>IF($A10="","",VLOOKUP($A10,'[3]m round robin žrebna lista'!$A$7:$R$128,14))</f>
        <v>0</v>
      </c>
      <c r="N10" s="152">
        <f>IF(L10="","",IF(L10=1,8,IF(L10=2,6,IF(L10=3,4,2))))</f>
        <v>2</v>
      </c>
      <c r="O10" s="117"/>
      <c r="P10" s="154" t="str">
        <f>UPPER(IF($A10="","",VLOOKUP($A10,'[3]m round robin žrebna lista'!$A$7:$R$128,2)))</f>
        <v/>
      </c>
      <c r="Q10" s="154" t="str">
        <f>UPPER(IF($A10="","",VLOOKUP($A10,'[3]m round robin žrebna lista'!$A$7:$R$128,3)))</f>
        <v>STIBILJ CVETKO</v>
      </c>
      <c r="R10" s="154" t="str">
        <f>PROPER(IF($A10="","",VLOOKUP($A10,'[3]m round robin žrebna lista'!$A$7:$R$128,4)))</f>
        <v/>
      </c>
      <c r="S10" s="154" t="str">
        <f>UPPER(IF($A10="","",VLOOKUP($A10,'[3]m round robin žrebna lista'!$A$7:$R$128,5)))</f>
        <v/>
      </c>
      <c r="T10" s="156"/>
      <c r="U10" s="156"/>
      <c r="V10" s="155"/>
      <c r="W10" s="156"/>
      <c r="X10" s="123"/>
      <c r="Y10" s="154" t="str">
        <f>UPPER(IF($A10="","",VLOOKUP($A10,'[3]m round robin žrebna lista'!$A$7:$R$128,2)))</f>
        <v/>
      </c>
      <c r="Z10" s="154" t="str">
        <f>UPPER(IF($A10="","",VLOOKUP($A10,'[3]m round robin žrebna lista'!$A$7:$R$128,3)))</f>
        <v>STIBILJ CVETKO</v>
      </c>
      <c r="AA10" s="154" t="str">
        <f>PROPER(IF($A10="","",VLOOKUP($A10,'[3]m round robin žrebna lista'!$A$7:$R$128,4)))</f>
        <v/>
      </c>
      <c r="AB10" s="154" t="str">
        <f>UPPER(IF($A10="","",VLOOKUP($A10,'[3]m round robin žrebna lista'!$A$7:$R$128,5)))</f>
        <v/>
      </c>
      <c r="AC10" s="157" t="str">
        <f>IF(T10="","",IF(T10="1bb","1bb",IF(T10="3bb","3bb",IF(T10=1,0,M8))))</f>
        <v/>
      </c>
      <c r="AD10" s="157" t="str">
        <f>IF(U10="","",IF(U10="2bb","2bb",IF(U10="3bb","3bb",IF(U10=2,0,M9))))</f>
        <v/>
      </c>
      <c r="AE10" s="155"/>
      <c r="AF10" s="157" t="str">
        <f>IF(W10="","",IF(W10="3bb","3bb",IF(W10="4bb","4bb",IF(W10=3,M11,0))))</f>
        <v/>
      </c>
      <c r="AG10" s="158">
        <f>SUM(AC10:AF10)</f>
        <v>0</v>
      </c>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72" customHeight="1">
      <c r="A11" s="145">
        <v>66</v>
      </c>
      <c r="B11" s="146">
        <v>4</v>
      </c>
      <c r="C11" s="147" t="str">
        <f>UPPER(IF($A11="","",VLOOKUP($A11,'[3]m round robin žrebna lista'!$A$7:$R$128,2)))</f>
        <v/>
      </c>
      <c r="D11" s="208" t="s">
        <v>197</v>
      </c>
      <c r="E11" s="209" t="s">
        <v>198</v>
      </c>
      <c r="F11" s="149"/>
      <c r="G11" s="151" t="s">
        <v>234</v>
      </c>
      <c r="H11" s="151"/>
      <c r="I11" s="386" t="s">
        <v>326</v>
      </c>
      <c r="J11" s="150"/>
      <c r="K11" s="152"/>
      <c r="L11" s="152"/>
      <c r="M11" s="153">
        <f>IF($A11="","",VLOOKUP($A11,'[3]m round robin žrebna lista'!$A$7:$R$128,14))</f>
        <v>0</v>
      </c>
      <c r="N11" s="152"/>
      <c r="O11" s="117"/>
      <c r="P11" s="154" t="str">
        <f>UPPER(IF($A11="","",VLOOKUP($A11,'[3]m round robin žrebna lista'!$A$7:$R$128,2)))</f>
        <v/>
      </c>
      <c r="Q11" s="154" t="str">
        <f>UPPER(IF($A11="","",VLOOKUP($A11,'[3]m round robin žrebna lista'!$A$7:$R$128,3)))</f>
        <v/>
      </c>
      <c r="R11" s="154" t="str">
        <f>PROPER(IF($A11="","",VLOOKUP($A11,'[3]m round robin žrebna lista'!$A$7:$R$128,4)))</f>
        <v/>
      </c>
      <c r="S11" s="154" t="str">
        <f>UPPER(IF($A11="","",VLOOKUP($A11,'[3]m round robin žrebna lista'!$A$7:$R$128,5)))</f>
        <v/>
      </c>
      <c r="T11" s="156"/>
      <c r="U11" s="156"/>
      <c r="V11" s="156"/>
      <c r="W11" s="155"/>
      <c r="X11" s="123"/>
      <c r="Y11" s="154" t="str">
        <f>UPPER(IF($A11="","",VLOOKUP($A11,'[3]m round robin žrebna lista'!$A$7:$R$128,2)))</f>
        <v/>
      </c>
      <c r="Z11" s="154" t="str">
        <f>UPPER(IF($A11="","",VLOOKUP($A11,'[3]m round robin žrebna lista'!$A$7:$R$128,3)))</f>
        <v/>
      </c>
      <c r="AA11" s="154" t="str">
        <f>PROPER(IF($A11="","",VLOOKUP($A11,'[3]m round robin žrebna lista'!$A$7:$R$128,4)))</f>
        <v/>
      </c>
      <c r="AB11" s="154" t="str">
        <f>UPPER(IF($A11="","",VLOOKUP($A11,'[3]m round robin žrebna lista'!$A$7:$R$128,5)))</f>
        <v/>
      </c>
      <c r="AC11" s="157" t="str">
        <f>IF(T11="","",IF(T11="1bb","1bb",IF(T11="4bb","4bb",IF(T11=1,0,M8))))</f>
        <v/>
      </c>
      <c r="AD11" s="157" t="str">
        <f>IF(U11="","",IF(U11="2bb","2bb",IF(U11="4bb","4bb",IF(U11=2,0,M9))))</f>
        <v/>
      </c>
      <c r="AE11" s="157" t="str">
        <f>IF(V11="","",IF(V11="3bb","3bb",IF(V11="4bb","4bb",IF(V11=3,0,M10))))</f>
        <v/>
      </c>
      <c r="AF11" s="155"/>
      <c r="AG11" s="158">
        <f>SUM(AC11:AF11)</f>
        <v>0</v>
      </c>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row>
    <row r="12" spans="1:256" ht="100.5" customHeight="1">
      <c r="A12" s="266"/>
      <c r="B12" s="266"/>
      <c r="C12" s="131" t="s">
        <v>45</v>
      </c>
      <c r="D12" s="131"/>
      <c r="E12" s="132"/>
      <c r="F12" s="133"/>
      <c r="G12" s="339"/>
      <c r="H12" s="339"/>
      <c r="I12" s="339"/>
      <c r="J12" s="339"/>
      <c r="K12" s="340" t="s">
        <v>41</v>
      </c>
      <c r="L12" s="340" t="s">
        <v>42</v>
      </c>
      <c r="M12" s="115"/>
      <c r="N12" s="116"/>
      <c r="O12" s="116"/>
      <c r="P12" s="117"/>
      <c r="Q12" s="117"/>
      <c r="R12" s="117"/>
      <c r="S12" s="117"/>
      <c r="T12" s="117"/>
      <c r="U12" s="117"/>
      <c r="V12" s="117"/>
      <c r="W12" s="117"/>
      <c r="X12" s="117"/>
      <c r="Y12" s="117"/>
      <c r="Z12" s="117"/>
      <c r="AA12" s="117"/>
      <c r="AB12" s="117"/>
      <c r="AC12" s="117"/>
      <c r="AD12" s="117"/>
      <c r="AE12" s="117"/>
      <c r="AF12" s="117"/>
      <c r="AG12" s="117"/>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row>
    <row r="13" spans="1:256" s="144" customFormat="1" ht="40.5" customHeight="1">
      <c r="A13" s="266"/>
      <c r="B13" s="266"/>
      <c r="C13" s="137" t="s">
        <v>26</v>
      </c>
      <c r="D13" s="138" t="s">
        <v>27</v>
      </c>
      <c r="E13" s="161" t="s">
        <v>28</v>
      </c>
      <c r="F13" s="138" t="s">
        <v>25</v>
      </c>
      <c r="G13" s="339"/>
      <c r="H13" s="339"/>
      <c r="I13" s="339"/>
      <c r="J13" s="339"/>
      <c r="K13" s="340"/>
      <c r="L13" s="340"/>
      <c r="M13" s="115"/>
      <c r="N13" s="139" t="s">
        <v>44</v>
      </c>
      <c r="O13" s="140"/>
      <c r="P13" s="141" t="s">
        <v>26</v>
      </c>
      <c r="Q13" s="141" t="s">
        <v>27</v>
      </c>
      <c r="R13" s="141" t="s">
        <v>28</v>
      </c>
      <c r="S13" s="141" t="s">
        <v>25</v>
      </c>
      <c r="T13" s="142"/>
      <c r="U13" s="139"/>
      <c r="V13" s="139"/>
      <c r="W13" s="139"/>
      <c r="X13" s="139"/>
      <c r="Y13" s="141" t="s">
        <v>26</v>
      </c>
      <c r="Z13" s="141" t="s">
        <v>27</v>
      </c>
      <c r="AA13" s="141" t="s">
        <v>28</v>
      </c>
      <c r="AB13" s="141" t="s">
        <v>25</v>
      </c>
      <c r="AC13" s="141"/>
      <c r="AD13" s="141"/>
      <c r="AE13" s="141"/>
      <c r="AF13" s="141"/>
      <c r="AG13" s="143" t="s">
        <v>29</v>
      </c>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row>
    <row r="14" spans="1:256" ht="72.95" customHeight="1">
      <c r="A14" s="145"/>
      <c r="B14" s="146">
        <v>1</v>
      </c>
      <c r="C14" s="147" t="str">
        <f>UPPER(IF($A14="","",VLOOKUP($A14,'[3]m round robin žrebna lista'!$A$7:$R$128,2)))</f>
        <v/>
      </c>
      <c r="D14" s="148" t="str">
        <f>UPPER(IF($A14="","",VLOOKUP($A14,'[3]m round robin žrebna lista'!$A$7:$R$128,3)))</f>
        <v/>
      </c>
      <c r="E14" s="148" t="str">
        <f>PROPER(IF($A14="","",VLOOKUP($A14,'[3]m round robin žrebna lista'!$A$7:$R$128,4)))</f>
        <v/>
      </c>
      <c r="F14" s="149" t="str">
        <f>UPPER(IF($A14="","",VLOOKUP($A14,'[3]m round robin žrebna lista'!$A$7:$R$128,5)))</f>
        <v/>
      </c>
      <c r="G14" s="150"/>
      <c r="H14" s="151"/>
      <c r="I14" s="151"/>
      <c r="J14" s="151"/>
      <c r="K14" s="152"/>
      <c r="L14" s="152"/>
      <c r="M14" s="153" t="str">
        <f>IF($A14="","",VLOOKUP($A14,'[3]m round robin žrebna lista'!$A$7:$R$128,14))</f>
        <v/>
      </c>
      <c r="N14" s="152" t="str">
        <f>IF(L14="","",IF(L14=1,8,IF(L14=2,6,IF(L14=3,4,2))))</f>
        <v/>
      </c>
      <c r="O14" s="117"/>
      <c r="P14" s="154" t="str">
        <f>UPPER(IF($A14="","",VLOOKUP($A14,'[3]m round robin žrebna lista'!$A$7:$R$128,2)))</f>
        <v/>
      </c>
      <c r="Q14" s="154" t="str">
        <f>UPPER(IF($A14="","",VLOOKUP($A14,'[3]m round robin žrebna lista'!$A$7:$R$128,3)))</f>
        <v/>
      </c>
      <c r="R14" s="154" t="str">
        <f>PROPER(IF($A14="","",VLOOKUP($A14,'[3]m round robin žrebna lista'!$A$7:$R$128,4)))</f>
        <v/>
      </c>
      <c r="S14" s="154" t="str">
        <f>UPPER(IF($A14="","",VLOOKUP($A14,'[3]m round robin žrebna lista'!$A$7:$R$128,5)))</f>
        <v/>
      </c>
      <c r="T14" s="155"/>
      <c r="U14" s="156"/>
      <c r="V14" s="156"/>
      <c r="W14" s="156"/>
      <c r="X14" s="117"/>
      <c r="Y14" s="154" t="str">
        <f>UPPER(IF($A14="","",VLOOKUP($A14,'[3]m round robin žrebna lista'!$A$7:$R$128,2)))</f>
        <v/>
      </c>
      <c r="Z14" s="154" t="str">
        <f>UPPER(IF($A14="","",VLOOKUP($A14,'[3]m round robin žrebna lista'!$A$7:$R$128,3)))</f>
        <v/>
      </c>
      <c r="AA14" s="154" t="str">
        <f>PROPER(IF($A14="","",VLOOKUP($A14,'[3]m round robin žrebna lista'!$A$7:$R$128,4)))</f>
        <v/>
      </c>
      <c r="AB14" s="154" t="str">
        <f>UPPER(IF($A14="","",VLOOKUP($A14,'[3]m round robin žrebna lista'!$A$7:$R$128,5)))</f>
        <v/>
      </c>
      <c r="AC14" s="155"/>
      <c r="AD14" s="156" t="str">
        <f>IF(U14="","",IF(U14="1bb","1bb",IF(U14="2bb","2bb",IF(U14=1,$M15,0))))</f>
        <v/>
      </c>
      <c r="AE14" s="156" t="str">
        <f>IF(V14="","",IF(V14="1bb","1bb",IF(V14="3bb","3bb",IF(V14=1,$M16,0))))</f>
        <v/>
      </c>
      <c r="AF14" s="156" t="str">
        <f>IF(W14="","",IF(W14="1bb","1bb",IF(W14="4bb","4bb",IF(W14=1,$M17,0))))</f>
        <v/>
      </c>
      <c r="AG14" s="162">
        <f>SUM(AD14:AF14)</f>
        <v>0</v>
      </c>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row>
    <row r="15" spans="1:256" ht="72.95" customHeight="1">
      <c r="A15" s="145"/>
      <c r="B15" s="146">
        <v>2</v>
      </c>
      <c r="C15" s="147" t="str">
        <f>UPPER(IF($A15="","",VLOOKUP($A15,'[3]m round robin žrebna lista'!$A$7:$R$128,2)))</f>
        <v/>
      </c>
      <c r="D15" s="148" t="str">
        <f>UPPER(IF($A15="","",VLOOKUP($A15,'[3]m round robin žrebna lista'!$A$7:$R$128,3)))</f>
        <v/>
      </c>
      <c r="E15" s="148" t="str">
        <f>PROPER(IF($A15="","",VLOOKUP($A15,'[3]m round robin žrebna lista'!$A$7:$R$128,4)))</f>
        <v/>
      </c>
      <c r="F15" s="149" t="str">
        <f>UPPER(IF($A15="","",VLOOKUP($A15,'[3]m round robin žrebna lista'!$A$7:$R$128,5)))</f>
        <v/>
      </c>
      <c r="G15" s="151"/>
      <c r="H15" s="150"/>
      <c r="I15" s="151"/>
      <c r="J15" s="151"/>
      <c r="K15" s="152"/>
      <c r="L15" s="152"/>
      <c r="M15" s="153" t="str">
        <f>IF($A15="","",VLOOKUP($A15,'[3]m round robin žrebna lista'!$A$7:$R$128,14))</f>
        <v/>
      </c>
      <c r="N15" s="152" t="str">
        <f>IF(L15="","",IF(L15=1,8,IF(L15=2,6,IF(L15=3,4,2))))</f>
        <v/>
      </c>
      <c r="O15" s="117"/>
      <c r="P15" s="154" t="str">
        <f>UPPER(IF($A15="","",VLOOKUP($A15,'[3]m round robin žrebna lista'!$A$7:$R$128,2)))</f>
        <v/>
      </c>
      <c r="Q15" s="154" t="str">
        <f>UPPER(IF($A15="","",VLOOKUP($A15,'[3]m round robin žrebna lista'!$A$7:$R$128,3)))</f>
        <v/>
      </c>
      <c r="R15" s="154" t="str">
        <f>PROPER(IF($A15="","",VLOOKUP($A15,'[3]m round robin žrebna lista'!$A$7:$R$128,4)))</f>
        <v/>
      </c>
      <c r="S15" s="154" t="str">
        <f>UPPER(IF($A15="","",VLOOKUP($A15,'[3]m round robin žrebna lista'!$A$7:$R$128,5)))</f>
        <v/>
      </c>
      <c r="T15" s="156"/>
      <c r="U15" s="155"/>
      <c r="V15" s="156"/>
      <c r="W15" s="156"/>
      <c r="X15" s="117"/>
      <c r="Y15" s="154" t="str">
        <f>UPPER(IF($A15="","",VLOOKUP($A15,'[3]m round robin žrebna lista'!$A$7:$R$128,2)))</f>
        <v/>
      </c>
      <c r="Z15" s="154" t="str">
        <f>UPPER(IF($A15="","",VLOOKUP($A15,'[3]m round robin žrebna lista'!$A$7:$R$128,3)))</f>
        <v/>
      </c>
      <c r="AA15" s="154" t="str">
        <f>PROPER(IF($A15="","",VLOOKUP($A15,'[3]m round robin žrebna lista'!$A$7:$R$128,4)))</f>
        <v/>
      </c>
      <c r="AB15" s="154" t="str">
        <f>UPPER(IF($A15="","",VLOOKUP($A15,'[3]m round robin žrebna lista'!$A$7:$R$128,5)))</f>
        <v/>
      </c>
      <c r="AC15" s="156" t="str">
        <f>IF(T15="","",IF(T15="1bb","1bb",IF(T15="2bb","2bb",IF(T15=1,0,M14))))</f>
        <v/>
      </c>
      <c r="AD15" s="155"/>
      <c r="AE15" s="156" t="str">
        <f>IF(V15="","",IF(V15="2bb","2bb",IF(V15="3bb","3bb",IF(V15=2,M16,0))))</f>
        <v/>
      </c>
      <c r="AF15" s="156" t="str">
        <f>IF(W15="","",IF(W15="2bb","2bb",IF(W15="4bb","4bb",IF(W15=2,M17,0))))</f>
        <v/>
      </c>
      <c r="AG15" s="162">
        <f>SUM(AC15:AF15)</f>
        <v>0</v>
      </c>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row>
    <row r="16" spans="1:256" ht="72.95" customHeight="1">
      <c r="A16" s="145"/>
      <c r="B16" s="146">
        <v>3</v>
      </c>
      <c r="C16" s="147" t="str">
        <f>UPPER(IF($A16="","",VLOOKUP($A16,'[3]m round robin žrebna lista'!$A$7:$R$128,2)))</f>
        <v/>
      </c>
      <c r="D16" s="148" t="str">
        <f>UPPER(IF($A16="","",VLOOKUP($A16,'[3]m round robin žrebna lista'!$A$7:$R$128,3)))</f>
        <v/>
      </c>
      <c r="E16" s="148" t="str">
        <f>PROPER(IF($A16="","",VLOOKUP($A16,'[3]m round robin žrebna lista'!$A$7:$R$128,4)))</f>
        <v/>
      </c>
      <c r="F16" s="149" t="str">
        <f>UPPER(IF($A16="","",VLOOKUP($A16,'[3]m round robin žrebna lista'!$A$7:$R$128,5)))</f>
        <v/>
      </c>
      <c r="G16" s="151"/>
      <c r="H16" s="151"/>
      <c r="I16" s="150"/>
      <c r="J16" s="151"/>
      <c r="K16" s="152"/>
      <c r="L16" s="152"/>
      <c r="M16" s="153" t="str">
        <f>IF($A16="","",VLOOKUP($A16,'[3]m round robin žrebna lista'!$A$7:$R$128,14))</f>
        <v/>
      </c>
      <c r="N16" s="152" t="str">
        <f>IF(L16="","",IF(L16=1,8,IF(L16=2,6,IF(L16=3,4,2))))</f>
        <v/>
      </c>
      <c r="O16" s="117"/>
      <c r="P16" s="154" t="str">
        <f>UPPER(IF($A16="","",VLOOKUP($A16,'[3]m round robin žrebna lista'!$A$7:$R$128,2)))</f>
        <v/>
      </c>
      <c r="Q16" s="154" t="str">
        <f>UPPER(IF($A16="","",VLOOKUP($A16,'[3]m round robin žrebna lista'!$A$7:$R$128,3)))</f>
        <v/>
      </c>
      <c r="R16" s="154" t="str">
        <f>PROPER(IF($A16="","",VLOOKUP($A16,'[3]m round robin žrebna lista'!$A$7:$R$128,4)))</f>
        <v/>
      </c>
      <c r="S16" s="154" t="str">
        <f>UPPER(IF($A16="","",VLOOKUP($A16,'[3]m round robin žrebna lista'!$A$7:$R$128,5)))</f>
        <v/>
      </c>
      <c r="T16" s="156"/>
      <c r="U16" s="156"/>
      <c r="V16" s="155"/>
      <c r="W16" s="156"/>
      <c r="X16" s="117"/>
      <c r="Y16" s="154" t="str">
        <f>UPPER(IF($A16="","",VLOOKUP($A16,'[3]m round robin žrebna lista'!$A$7:$R$128,2)))</f>
        <v/>
      </c>
      <c r="Z16" s="154" t="str">
        <f>UPPER(IF($A16="","",VLOOKUP($A16,'[3]m round robin žrebna lista'!$A$7:$R$128,3)))</f>
        <v/>
      </c>
      <c r="AA16" s="154" t="str">
        <f>PROPER(IF($A16="","",VLOOKUP($A16,'[3]m round robin žrebna lista'!$A$7:$R$128,4)))</f>
        <v/>
      </c>
      <c r="AB16" s="154" t="str">
        <f>UPPER(IF($A16="","",VLOOKUP($A16,'[3]m round robin žrebna lista'!$A$7:$R$128,5)))</f>
        <v/>
      </c>
      <c r="AC16" s="156" t="str">
        <f>IF(T16="","",IF(T16="1bb","1bb",IF(T16="3bb","3bb",IF(T16=1,0,M14))))</f>
        <v/>
      </c>
      <c r="AD16" s="156" t="str">
        <f>IF(U16="","",IF(U16="2bb","2bb",IF(U16="3bb","3bb",IF(U16=2,0,M15))))</f>
        <v/>
      </c>
      <c r="AE16" s="155"/>
      <c r="AF16" s="156" t="str">
        <f>IF(W16="","",IF(W16="3bb","3bb",IF(W16="4bb","4bb",IF(W16=3,M17,0))))</f>
        <v/>
      </c>
      <c r="AG16" s="162">
        <f>SUM(AC16:AF16)</f>
        <v>0</v>
      </c>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256" ht="72.95" customHeight="1">
      <c r="A17" s="145"/>
      <c r="B17" s="146">
        <v>4</v>
      </c>
      <c r="C17" s="147" t="str">
        <f>UPPER(IF($A17="","",VLOOKUP($A17,'[3]m round robin žrebna lista'!$A$7:$R$128,2)))</f>
        <v/>
      </c>
      <c r="D17" s="148" t="str">
        <f>UPPER(IF($A17="","",VLOOKUP($A17,'[3]m round robin žrebna lista'!$A$7:$R$128,3)))</f>
        <v/>
      </c>
      <c r="E17" s="148" t="str">
        <f>PROPER(IF($A17="","",VLOOKUP($A17,'[3]m round robin žrebna lista'!$A$7:$R$128,4)))</f>
        <v/>
      </c>
      <c r="F17" s="149" t="str">
        <f>UPPER(IF($A17="","",VLOOKUP($A17,'[3]m round robin žrebna lista'!$A$7:$R$128,5)))</f>
        <v/>
      </c>
      <c r="G17" s="151"/>
      <c r="H17" s="151"/>
      <c r="I17" s="151"/>
      <c r="J17" s="150"/>
      <c r="K17" s="152"/>
      <c r="L17" s="152"/>
      <c r="M17" s="153" t="str">
        <f>IF($A17="","",VLOOKUP($A17,'[3]m round robin žrebna lista'!$A$7:$R$128,14))</f>
        <v/>
      </c>
      <c r="N17" s="152" t="str">
        <f>IF(L17="","",IF(L17=1,8,IF(L17=2,6,IF(L17=3,4,2))))</f>
        <v/>
      </c>
      <c r="O17" s="117"/>
      <c r="P17" s="154" t="str">
        <f>UPPER(IF($A17="","",VLOOKUP($A17,'[3]m round robin žrebna lista'!$A$7:$R$128,2)))</f>
        <v/>
      </c>
      <c r="Q17" s="154" t="str">
        <f>UPPER(IF($A17="","",VLOOKUP($A17,'[3]m round robin žrebna lista'!$A$7:$R$128,3)))</f>
        <v/>
      </c>
      <c r="R17" s="154" t="str">
        <f>PROPER(IF($A17="","",VLOOKUP($A17,'[3]m round robin žrebna lista'!$A$7:$R$128,4)))</f>
        <v/>
      </c>
      <c r="S17" s="154" t="str">
        <f>UPPER(IF($A17="","",VLOOKUP($A17,'[3]m round robin žrebna lista'!$A$7:$R$128,5)))</f>
        <v/>
      </c>
      <c r="T17" s="156"/>
      <c r="U17" s="156"/>
      <c r="V17" s="156"/>
      <c r="W17" s="155"/>
      <c r="X17" s="117"/>
      <c r="Y17" s="154" t="str">
        <f>UPPER(IF($A17="","",VLOOKUP($A17,'[3]m round robin žrebna lista'!$A$7:$R$128,2)))</f>
        <v/>
      </c>
      <c r="Z17" s="154" t="str">
        <f>UPPER(IF($A17="","",VLOOKUP($A17,'[3]m round robin žrebna lista'!$A$7:$R$128,3)))</f>
        <v/>
      </c>
      <c r="AA17" s="154" t="str">
        <f>PROPER(IF($A17="","",VLOOKUP($A17,'[3]m round robin žrebna lista'!$A$7:$R$128,4)))</f>
        <v/>
      </c>
      <c r="AB17" s="154" t="str">
        <f>UPPER(IF($A17="","",VLOOKUP($A17,'[3]m round robin žrebna lista'!$A$7:$R$128,5)))</f>
        <v/>
      </c>
      <c r="AC17" s="156" t="str">
        <f>IF(T17="","",IF(T17="1bb","1bb",IF(T17="4bb","4bb",IF(T17=1,0,M14))))</f>
        <v/>
      </c>
      <c r="AD17" s="156" t="str">
        <f>IF(U17="","",IF(U17="2bb","2bb",IF(U17="4bb","4bb",IF(U17=2,0,M15))))</f>
        <v/>
      </c>
      <c r="AE17" s="156" t="str">
        <f>IF(V17="","",IF(V17="3bb","3bb",IF(V17="4bb","4bb",IF(V17=3,0,M16))))</f>
        <v/>
      </c>
      <c r="AF17" s="155"/>
      <c r="AG17" s="162">
        <f>SUM(AC17:AE17)</f>
        <v>0</v>
      </c>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row>
    <row r="18" spans="1:256" ht="90" customHeight="1">
      <c r="A18" s="338"/>
      <c r="B18" s="338"/>
      <c r="C18" s="131" t="s">
        <v>46</v>
      </c>
      <c r="D18" s="131"/>
      <c r="E18" s="132"/>
      <c r="F18" s="133"/>
      <c r="G18" s="339"/>
      <c r="H18" s="339"/>
      <c r="I18" s="339"/>
      <c r="J18" s="339"/>
      <c r="K18" s="340" t="s">
        <v>41</v>
      </c>
      <c r="L18" s="340" t="s">
        <v>42</v>
      </c>
      <c r="M18" s="115"/>
      <c r="N18" s="116"/>
      <c r="O18" s="116"/>
      <c r="P18" s="117"/>
      <c r="Q18" s="117"/>
      <c r="R18" s="117"/>
      <c r="S18" s="117"/>
      <c r="T18" s="117"/>
      <c r="U18" s="117"/>
      <c r="V18" s="117"/>
      <c r="W18" s="117"/>
      <c r="X18" s="117"/>
      <c r="Y18" s="117"/>
      <c r="Z18" s="117"/>
      <c r="AA18" s="117"/>
      <c r="AB18" s="117"/>
      <c r="AC18" s="117"/>
      <c r="AD18" s="117"/>
      <c r="AE18" s="117"/>
      <c r="AF18" s="117"/>
      <c r="AG18" s="117"/>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row>
    <row r="19" spans="1:256" s="144" customFormat="1" ht="40.5" customHeight="1">
      <c r="A19" s="338"/>
      <c r="B19" s="338"/>
      <c r="C19" s="137" t="s">
        <v>26</v>
      </c>
      <c r="D19" s="138" t="s">
        <v>27</v>
      </c>
      <c r="E19" s="161" t="s">
        <v>28</v>
      </c>
      <c r="F19" s="138" t="s">
        <v>25</v>
      </c>
      <c r="G19" s="339"/>
      <c r="H19" s="339"/>
      <c r="I19" s="339"/>
      <c r="J19" s="339"/>
      <c r="K19" s="340"/>
      <c r="L19" s="340"/>
      <c r="M19" s="115"/>
      <c r="N19" s="139" t="s">
        <v>44</v>
      </c>
      <c r="O19" s="140"/>
      <c r="P19" s="141" t="s">
        <v>26</v>
      </c>
      <c r="Q19" s="141" t="s">
        <v>27</v>
      </c>
      <c r="R19" s="141" t="s">
        <v>28</v>
      </c>
      <c r="S19" s="141" t="s">
        <v>25</v>
      </c>
      <c r="T19" s="142"/>
      <c r="U19" s="139"/>
      <c r="V19" s="139"/>
      <c r="W19" s="139"/>
      <c r="X19" s="139"/>
      <c r="Y19" s="141" t="s">
        <v>26</v>
      </c>
      <c r="Z19" s="141" t="s">
        <v>27</v>
      </c>
      <c r="AA19" s="141" t="s">
        <v>28</v>
      </c>
      <c r="AB19" s="141" t="s">
        <v>25</v>
      </c>
      <c r="AC19" s="141"/>
      <c r="AD19" s="141"/>
      <c r="AE19" s="141"/>
      <c r="AF19" s="141"/>
      <c r="AG19" s="143" t="s">
        <v>29</v>
      </c>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row>
    <row r="20" spans="1:256" ht="72.95" customHeight="1">
      <c r="A20" s="145"/>
      <c r="B20" s="146">
        <v>1</v>
      </c>
      <c r="C20" s="147" t="str">
        <f>UPPER(IF($A20="","",VLOOKUP($A20,'[3]m round robin žrebna lista'!$A$7:$R$128,2)))</f>
        <v/>
      </c>
      <c r="D20" s="148" t="str">
        <f>UPPER(IF($A20="","",VLOOKUP($A20,'[3]m round robin žrebna lista'!$A$7:$R$128,3)))</f>
        <v/>
      </c>
      <c r="E20" s="148" t="str">
        <f>PROPER(IF($A20="","",VLOOKUP($A20,'[3]m round robin žrebna lista'!$A$7:$R$128,4)))</f>
        <v/>
      </c>
      <c r="F20" s="149" t="str">
        <f>UPPER(IF($A20="","",VLOOKUP($A20,'[3]m round robin žrebna lista'!$A$7:$R$128,5)))</f>
        <v/>
      </c>
      <c r="G20" s="150"/>
      <c r="H20" s="151"/>
      <c r="I20" s="151"/>
      <c r="J20" s="151"/>
      <c r="K20" s="152"/>
      <c r="L20" s="152"/>
      <c r="M20" s="153" t="str">
        <f>IF($A20="","",VLOOKUP($A20,'[3]m round robin žrebna lista'!$A$7:$R$128,14))</f>
        <v/>
      </c>
      <c r="N20" s="152" t="str">
        <f>IF(L20="","",IF(L20=1,8,IF(L20=2,6,IF(L20=3,4,2))))</f>
        <v/>
      </c>
      <c r="O20" s="117"/>
      <c r="P20" s="154" t="str">
        <f>UPPER(IF($A20="","",VLOOKUP($A20,'[3]m round robin žrebna lista'!$A$7:$R$128,2)))</f>
        <v/>
      </c>
      <c r="Q20" s="154" t="str">
        <f>UPPER(IF($A20="","",VLOOKUP($A20,'[3]m round robin žrebna lista'!$A$7:$R$128,3)))</f>
        <v/>
      </c>
      <c r="R20" s="154" t="str">
        <f>PROPER(IF($A20="","",VLOOKUP($A20,'[3]m round robin žrebna lista'!$A$7:$R$128,4)))</f>
        <v/>
      </c>
      <c r="S20" s="154" t="str">
        <f>UPPER(IF($A20="","",VLOOKUP($A20,'[3]m round robin žrebna lista'!$A$7:$R$128,5)))</f>
        <v/>
      </c>
      <c r="T20" s="155"/>
      <c r="U20" s="156"/>
      <c r="V20" s="156"/>
      <c r="W20" s="156"/>
      <c r="X20" s="117"/>
      <c r="Y20" s="154" t="str">
        <f>UPPER(IF($A20="","",VLOOKUP($A20,'[3]m round robin žrebna lista'!$A$7:$R$128,2)))</f>
        <v/>
      </c>
      <c r="Z20" s="154" t="str">
        <f>UPPER(IF($A20="","",VLOOKUP($A20,'[3]m round robin žrebna lista'!$A$7:$R$128,3)))</f>
        <v/>
      </c>
      <c r="AA20" s="154" t="str">
        <f>PROPER(IF($A20="","",VLOOKUP($A20,'[3]m round robin žrebna lista'!$A$7:$R$128,4)))</f>
        <v/>
      </c>
      <c r="AB20" s="154" t="str">
        <f>UPPER(IF($A20="","",VLOOKUP($A20,'[3]m round robin žrebna lista'!$A$7:$R$128,5)))</f>
        <v/>
      </c>
      <c r="AC20" s="155"/>
      <c r="AD20" s="156" t="str">
        <f>IF(U20="","",IF(U20="1bb","1bb",IF(U20="2bb","2bb",IF(U20=1,$M21,0))))</f>
        <v/>
      </c>
      <c r="AE20" s="156" t="str">
        <f>IF(V20="","",IF(V20="1bb","1bb",IF(V20="3bb","3bb",IF(V20=1,$M22,0))))</f>
        <v/>
      </c>
      <c r="AF20" s="156" t="str">
        <f>IF(W20="","",IF(W20="1bb","1bb",IF(W20="4bb","4bb",IF(W20=1,$M23,0))))</f>
        <v/>
      </c>
      <c r="AG20" s="162">
        <f>SUM(AD20:AF20)</f>
        <v>0</v>
      </c>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row>
    <row r="21" spans="1:256" ht="72.95" customHeight="1">
      <c r="A21" s="145"/>
      <c r="B21" s="146">
        <v>2</v>
      </c>
      <c r="C21" s="147" t="str">
        <f>UPPER(IF($A21="","",VLOOKUP($A21,'[3]m round robin žrebna lista'!$A$7:$R$128,2)))</f>
        <v/>
      </c>
      <c r="D21" s="148" t="str">
        <f>UPPER(IF($A21="","",VLOOKUP($A21,'[3]m round robin žrebna lista'!$A$7:$R$128,3)))</f>
        <v/>
      </c>
      <c r="E21" s="148" t="str">
        <f>PROPER(IF($A21="","",VLOOKUP($A21,'[3]m round robin žrebna lista'!$A$7:$R$128,4)))</f>
        <v/>
      </c>
      <c r="F21" s="149" t="str">
        <f>UPPER(IF($A21="","",VLOOKUP($A21,'[3]m round robin žrebna lista'!$A$7:$R$128,5)))</f>
        <v/>
      </c>
      <c r="G21" s="151"/>
      <c r="H21" s="150"/>
      <c r="I21" s="151"/>
      <c r="J21" s="151"/>
      <c r="K21" s="152"/>
      <c r="L21" s="152"/>
      <c r="M21" s="153" t="str">
        <f>IF($A21="","",VLOOKUP($A21,'[3]m round robin žrebna lista'!$A$7:$R$128,14))</f>
        <v/>
      </c>
      <c r="N21" s="152" t="str">
        <f>IF(L21="","",IF(L21=1,8,IF(L21=2,6,IF(L21=3,4,2))))</f>
        <v/>
      </c>
      <c r="O21" s="117"/>
      <c r="P21" s="154" t="str">
        <f>UPPER(IF($A21="","",VLOOKUP($A21,'[3]m round robin žrebna lista'!$A$7:$R$128,2)))</f>
        <v/>
      </c>
      <c r="Q21" s="154" t="str">
        <f>UPPER(IF($A21="","",VLOOKUP($A21,'[3]m round robin žrebna lista'!$A$7:$R$128,3)))</f>
        <v/>
      </c>
      <c r="R21" s="154" t="str">
        <f>PROPER(IF($A21="","",VLOOKUP($A21,'[3]m round robin žrebna lista'!$A$7:$R$128,4)))</f>
        <v/>
      </c>
      <c r="S21" s="154" t="str">
        <f>UPPER(IF($A21="","",VLOOKUP($A21,'[3]m round robin žrebna lista'!$A$7:$R$128,5)))</f>
        <v/>
      </c>
      <c r="T21" s="156"/>
      <c r="U21" s="155"/>
      <c r="V21" s="156"/>
      <c r="W21" s="156"/>
      <c r="X21" s="117"/>
      <c r="Y21" s="154" t="str">
        <f>UPPER(IF($A21="","",VLOOKUP($A21,'[3]m round robin žrebna lista'!$A$7:$R$128,2)))</f>
        <v/>
      </c>
      <c r="Z21" s="154" t="str">
        <f>UPPER(IF($A21="","",VLOOKUP($A21,'[3]m round robin žrebna lista'!$A$7:$R$128,3)))</f>
        <v/>
      </c>
      <c r="AA21" s="154" t="str">
        <f>PROPER(IF($A21="","",VLOOKUP($A21,'[3]m round robin žrebna lista'!$A$7:$R$128,4)))</f>
        <v/>
      </c>
      <c r="AB21" s="154" t="str">
        <f>UPPER(IF($A21="","",VLOOKUP($A21,'[3]m round robin žrebna lista'!$A$7:$R$128,5)))</f>
        <v/>
      </c>
      <c r="AC21" s="156" t="str">
        <f>IF(T21="","",IF(T21="1bb","1bb",IF(T21="2bb","2bb",IF(T21=1,0,M20))))</f>
        <v/>
      </c>
      <c r="AD21" s="155"/>
      <c r="AE21" s="156" t="str">
        <f>IF(V21="","",IF(V21="2bb","2bb",IF(V21="3bb","3bb",IF(V21=2,M22,0))))</f>
        <v/>
      </c>
      <c r="AF21" s="156" t="str">
        <f>IF(W21="","",IF(W21="2bb","2bb",IF(W21="4bb","4bb",IF(W21=2,M23,0))))</f>
        <v/>
      </c>
      <c r="AG21" s="162">
        <f>SUM(AC21:AF21)</f>
        <v>0</v>
      </c>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row>
    <row r="22" spans="1:256" ht="72.95" customHeight="1">
      <c r="A22" s="145"/>
      <c r="B22" s="146">
        <v>3</v>
      </c>
      <c r="C22" s="147" t="str">
        <f>UPPER(IF($A22="","",VLOOKUP($A22,'[3]m round robin žrebna lista'!$A$7:$R$128,2)))</f>
        <v/>
      </c>
      <c r="D22" s="148" t="str">
        <f>UPPER(IF($A22="","",VLOOKUP($A22,'[3]m round robin žrebna lista'!$A$7:$R$128,3)))</f>
        <v/>
      </c>
      <c r="E22" s="148" t="str">
        <f>PROPER(IF($A22="","",VLOOKUP($A22,'[3]m round robin žrebna lista'!$A$7:$R$128,4)))</f>
        <v/>
      </c>
      <c r="F22" s="149" t="str">
        <f>UPPER(IF($A22="","",VLOOKUP($A22,'[3]m round robin žrebna lista'!$A$7:$R$128,5)))</f>
        <v/>
      </c>
      <c r="G22" s="151"/>
      <c r="H22" s="151"/>
      <c r="I22" s="150"/>
      <c r="J22" s="151"/>
      <c r="K22" s="152"/>
      <c r="L22" s="152"/>
      <c r="M22" s="153" t="str">
        <f>IF($A22="","",VLOOKUP($A22,'[3]m round robin žrebna lista'!$A$7:$R$128,14))</f>
        <v/>
      </c>
      <c r="N22" s="152" t="str">
        <f>IF(L22="","",IF(L22=1,8,IF(L22=2,6,IF(L22=3,4,2))))</f>
        <v/>
      </c>
      <c r="O22" s="117"/>
      <c r="P22" s="154" t="str">
        <f>UPPER(IF($A22="","",VLOOKUP($A22,'[3]m round robin žrebna lista'!$A$7:$R$128,2)))</f>
        <v/>
      </c>
      <c r="Q22" s="154" t="str">
        <f>UPPER(IF($A22="","",VLOOKUP($A22,'[3]m round robin žrebna lista'!$A$7:$R$128,3)))</f>
        <v/>
      </c>
      <c r="R22" s="154" t="str">
        <f>PROPER(IF($A22="","",VLOOKUP($A22,'[3]m round robin žrebna lista'!$A$7:$R$128,4)))</f>
        <v/>
      </c>
      <c r="S22" s="154" t="str">
        <f>UPPER(IF($A22="","",VLOOKUP($A22,'[3]m round robin žrebna lista'!$A$7:$R$128,5)))</f>
        <v/>
      </c>
      <c r="T22" s="156"/>
      <c r="U22" s="156"/>
      <c r="V22" s="155"/>
      <c r="W22" s="156"/>
      <c r="X22" s="117"/>
      <c r="Y22" s="154" t="str">
        <f>UPPER(IF($A22="","",VLOOKUP($A22,'[3]m round robin žrebna lista'!$A$7:$R$128,2)))</f>
        <v/>
      </c>
      <c r="Z22" s="154" t="str">
        <f>UPPER(IF($A22="","",VLOOKUP($A22,'[3]m round robin žrebna lista'!$A$7:$R$128,3)))</f>
        <v/>
      </c>
      <c r="AA22" s="154" t="str">
        <f>PROPER(IF($A22="","",VLOOKUP($A22,'[3]m round robin žrebna lista'!$A$7:$R$128,4)))</f>
        <v/>
      </c>
      <c r="AB22" s="154" t="str">
        <f>UPPER(IF($A22="","",VLOOKUP($A22,'[3]m round robin žrebna lista'!$A$7:$R$128,5)))</f>
        <v/>
      </c>
      <c r="AC22" s="156" t="str">
        <f>IF(T22="","",IF(T22="1bb","1bb",IF(T22="3bb","3bb",IF(T22=1,0,M20))))</f>
        <v/>
      </c>
      <c r="AD22" s="156" t="str">
        <f>IF(U22="","",IF(U22="2bb","2bb",IF(U22="3bb","3bb",IF(U22=2,0,M21))))</f>
        <v/>
      </c>
      <c r="AE22" s="155"/>
      <c r="AF22" s="156" t="str">
        <f>IF(W22="","",IF(W22="3bb","3bb",IF(W22="4bb","4bb",IF(W22=3,M23,0))))</f>
        <v/>
      </c>
      <c r="AG22" s="162">
        <f>SUM(AC22:AF22)</f>
        <v>0</v>
      </c>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c r="IV22" s="116"/>
    </row>
    <row r="23" spans="1:256" ht="72.95" customHeight="1">
      <c r="A23" s="145"/>
      <c r="B23" s="146">
        <v>4</v>
      </c>
      <c r="C23" s="147" t="str">
        <f>UPPER(IF($A23="","",VLOOKUP($A23,'[3]m round robin žrebna lista'!$A$7:$R$128,2)))</f>
        <v/>
      </c>
      <c r="D23" s="148" t="str">
        <f>UPPER(IF($A23="","",VLOOKUP($A23,'[3]m round robin žrebna lista'!$A$7:$R$128,3)))</f>
        <v/>
      </c>
      <c r="E23" s="148" t="str">
        <f>PROPER(IF($A23="","",VLOOKUP($A23,'[3]m round robin žrebna lista'!$A$7:$R$128,4)))</f>
        <v/>
      </c>
      <c r="F23" s="149" t="str">
        <f>UPPER(IF($A23="","",VLOOKUP($A23,'[3]m round robin žrebna lista'!$A$7:$R$128,5)))</f>
        <v/>
      </c>
      <c r="G23" s="151"/>
      <c r="H23" s="151"/>
      <c r="I23" s="151"/>
      <c r="J23" s="150"/>
      <c r="K23" s="152"/>
      <c r="L23" s="152"/>
      <c r="M23" s="153" t="str">
        <f>IF($A23="","",VLOOKUP($A23,'[3]m round robin žrebna lista'!$A$7:$R$128,14))</f>
        <v/>
      </c>
      <c r="N23" s="152" t="str">
        <f>IF(L23="","",IF(L23=1,8,IF(L23=2,6,IF(L23=3,4,2))))</f>
        <v/>
      </c>
      <c r="O23" s="117"/>
      <c r="P23" s="154" t="str">
        <f>UPPER(IF($A23="","",VLOOKUP($A23,'[3]m round robin žrebna lista'!$A$7:$R$128,2)))</f>
        <v/>
      </c>
      <c r="Q23" s="154" t="str">
        <f>UPPER(IF($A23="","",VLOOKUP($A23,'[3]m round robin žrebna lista'!$A$7:$R$128,3)))</f>
        <v/>
      </c>
      <c r="R23" s="154" t="str">
        <f>PROPER(IF($A23="","",VLOOKUP($A23,'[3]m round robin žrebna lista'!$A$7:$R$128,4)))</f>
        <v/>
      </c>
      <c r="S23" s="154" t="str">
        <f>UPPER(IF($A23="","",VLOOKUP($A23,'[3]m round robin žrebna lista'!$A$7:$R$128,5)))</f>
        <v/>
      </c>
      <c r="T23" s="156"/>
      <c r="U23" s="156"/>
      <c r="V23" s="156"/>
      <c r="W23" s="155"/>
      <c r="X23" s="117"/>
      <c r="Y23" s="154" t="str">
        <f>UPPER(IF($A23="","",VLOOKUP($A23,'[3]m round robin žrebna lista'!$A$7:$R$128,2)))</f>
        <v/>
      </c>
      <c r="Z23" s="154" t="str">
        <f>UPPER(IF($A23="","",VLOOKUP($A23,'[3]m round robin žrebna lista'!$A$7:$R$128,3)))</f>
        <v/>
      </c>
      <c r="AA23" s="154" t="str">
        <f>PROPER(IF($A23="","",VLOOKUP($A23,'[3]m round robin žrebna lista'!$A$7:$R$128,4)))</f>
        <v/>
      </c>
      <c r="AB23" s="154" t="str">
        <f>UPPER(IF($A23="","",VLOOKUP($A23,'[3]m round robin žrebna lista'!$A$7:$R$128,5)))</f>
        <v/>
      </c>
      <c r="AC23" s="156" t="str">
        <f>IF(T23="","",IF(T23="1bb","1bb",IF(T23="4bb","4bb",IF(T23=1,0,M20))))</f>
        <v/>
      </c>
      <c r="AD23" s="156" t="str">
        <f>IF(U23="","",IF(U23="2bb","2bb",IF(U23="4bb","4bb",IF(U23=2,0,M21))))</f>
        <v/>
      </c>
      <c r="AE23" s="156" t="str">
        <f>IF(V23="","",IF(V23="3bb","3bb",IF(V23="4bb","4bb",IF(V23=3,0,M22))))</f>
        <v/>
      </c>
      <c r="AF23" s="155"/>
      <c r="AG23" s="162">
        <f>SUM(AC23:AE23)</f>
        <v>0</v>
      </c>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row>
    <row r="24" spans="1:256" ht="112.5" customHeight="1">
      <c r="A24" s="341"/>
      <c r="B24" s="341"/>
      <c r="C24" s="342"/>
      <c r="D24" s="342"/>
      <c r="E24" s="267"/>
      <c r="F24" s="164" t="s">
        <v>31</v>
      </c>
      <c r="G24" s="165" t="str">
        <f>'[3]vnos podatkov'!$B$10</f>
        <v>LUKA ZALAZNIK</v>
      </c>
      <c r="H24" s="165"/>
      <c r="I24" s="165"/>
      <c r="J24" s="166" t="s">
        <v>47</v>
      </c>
      <c r="K24" s="343"/>
      <c r="L24" s="343"/>
      <c r="M24" s="115"/>
      <c r="N24" s="116"/>
      <c r="O24" s="116"/>
      <c r="P24" s="117"/>
      <c r="Q24" s="117"/>
      <c r="R24" s="117"/>
      <c r="S24" s="117"/>
      <c r="T24" s="117"/>
      <c r="U24" s="117"/>
      <c r="V24" s="117"/>
      <c r="W24" s="117"/>
      <c r="X24" s="117"/>
      <c r="Y24" s="117"/>
      <c r="Z24" s="117"/>
      <c r="AA24" s="117"/>
      <c r="AB24" s="117"/>
      <c r="AC24" s="117"/>
      <c r="AD24" s="117"/>
      <c r="AE24" s="117"/>
      <c r="AF24" s="117"/>
      <c r="AG24" s="117"/>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row>
    <row r="25" spans="1:256" s="136" customFormat="1" ht="50.1" customHeight="1">
      <c r="A25" s="341"/>
      <c r="B25" s="341"/>
      <c r="C25" s="167" t="s">
        <v>48</v>
      </c>
      <c r="D25" s="168"/>
      <c r="E25" s="168"/>
      <c r="F25" s="169" t="s">
        <v>32</v>
      </c>
      <c r="G25" s="344" t="str">
        <f>'[3]vnos podatkov'!$E$10</f>
        <v>ANJA REGENT</v>
      </c>
      <c r="H25" s="344" t="str">
        <f>'[3]vnos podatkov'!$E$10</f>
        <v>ANJA REGENT</v>
      </c>
      <c r="I25" s="344" t="str">
        <f>'[3]vnos podatkov'!$E$10</f>
        <v>ANJA REGENT</v>
      </c>
      <c r="J25" s="166" t="s">
        <v>47</v>
      </c>
      <c r="K25" s="336"/>
      <c r="L25" s="336"/>
      <c r="M25" s="115"/>
      <c r="N25" s="134"/>
      <c r="O25" s="134"/>
      <c r="P25" s="170"/>
      <c r="Q25" s="170"/>
      <c r="R25" s="170"/>
      <c r="S25" s="170"/>
      <c r="T25" s="170"/>
      <c r="U25" s="170"/>
      <c r="V25" s="170"/>
      <c r="W25" s="170"/>
      <c r="X25" s="170"/>
      <c r="Y25" s="170"/>
      <c r="Z25" s="170"/>
      <c r="AA25" s="170"/>
      <c r="AB25" s="170"/>
      <c r="AC25" s="170"/>
      <c r="AD25" s="170"/>
      <c r="AE25" s="170"/>
      <c r="AF25" s="170"/>
      <c r="AG25" s="170"/>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13" ht="50.1" customHeight="1">
      <c r="A26" s="341"/>
      <c r="B26" s="341"/>
      <c r="C26" s="171" t="s">
        <v>49</v>
      </c>
      <c r="D26" s="168"/>
      <c r="E26" s="168"/>
      <c r="F26" s="164" t="s">
        <v>30</v>
      </c>
      <c r="G26" s="344"/>
      <c r="H26" s="344"/>
      <c r="I26" s="344"/>
      <c r="J26" s="166" t="s">
        <v>47</v>
      </c>
      <c r="K26" s="336"/>
      <c r="L26" s="336"/>
      <c r="M26" s="115"/>
    </row>
    <row r="27" spans="1:256" s="175" customFormat="1" ht="15">
      <c r="A27" s="337"/>
      <c r="B27" s="337"/>
      <c r="C27" s="337"/>
      <c r="D27" s="337"/>
      <c r="E27" s="337"/>
      <c r="F27" s="337"/>
      <c r="G27" s="337"/>
      <c r="H27" s="337"/>
      <c r="I27" s="337"/>
      <c r="J27" s="337"/>
      <c r="K27" s="337"/>
      <c r="L27" s="337"/>
      <c r="M27" s="115"/>
      <c r="N27" s="173"/>
      <c r="O27" s="173"/>
      <c r="P27" s="174"/>
      <c r="Q27" s="174"/>
      <c r="R27" s="174"/>
      <c r="S27" s="174"/>
      <c r="T27" s="174"/>
      <c r="U27" s="174"/>
      <c r="V27" s="174"/>
      <c r="W27" s="174"/>
      <c r="X27" s="174"/>
      <c r="Y27" s="174"/>
      <c r="Z27" s="174"/>
      <c r="AA27" s="174"/>
      <c r="AB27" s="174"/>
      <c r="AC27" s="174"/>
      <c r="AD27" s="174"/>
      <c r="AE27" s="174"/>
      <c r="AF27" s="174"/>
      <c r="AG27" s="174"/>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73"/>
      <c r="EP27" s="173"/>
      <c r="EQ27" s="173"/>
      <c r="ER27" s="173"/>
      <c r="ES27" s="173"/>
      <c r="ET27" s="173"/>
      <c r="EU27" s="173"/>
      <c r="EV27" s="173"/>
      <c r="EW27" s="173"/>
      <c r="EX27" s="173"/>
      <c r="EY27" s="173"/>
      <c r="EZ27" s="173"/>
      <c r="FA27" s="173"/>
      <c r="FB27" s="173"/>
      <c r="FC27" s="173"/>
      <c r="FD27" s="173"/>
      <c r="FE27" s="173"/>
      <c r="FF27" s="173"/>
      <c r="FG27" s="173"/>
      <c r="FH27" s="173"/>
      <c r="FI27" s="173"/>
      <c r="FJ27" s="173"/>
      <c r="FK27" s="173"/>
      <c r="FL27" s="173"/>
      <c r="FM27" s="173"/>
      <c r="FN27" s="173"/>
      <c r="FO27" s="173"/>
      <c r="FP27" s="173"/>
      <c r="FQ27" s="173"/>
      <c r="FR27" s="173"/>
      <c r="FS27" s="173"/>
      <c r="FT27" s="173"/>
      <c r="FU27" s="173"/>
      <c r="FV27" s="173"/>
      <c r="FW27" s="173"/>
      <c r="FX27" s="173"/>
      <c r="FY27" s="173"/>
      <c r="FZ27" s="173"/>
      <c r="GA27" s="173"/>
      <c r="GB27" s="173"/>
      <c r="GC27" s="173"/>
      <c r="GD27" s="173"/>
      <c r="GE27" s="173"/>
      <c r="GF27" s="173"/>
      <c r="GG27" s="173"/>
      <c r="GH27" s="173"/>
      <c r="GI27" s="173"/>
      <c r="GJ27" s="173"/>
      <c r="GK27" s="173"/>
      <c r="GL27" s="173"/>
      <c r="GM27" s="173"/>
      <c r="GN27" s="173"/>
      <c r="GO27" s="173"/>
      <c r="GP27" s="173"/>
      <c r="GQ27" s="173"/>
      <c r="GR27" s="173"/>
      <c r="GS27" s="173"/>
      <c r="GT27" s="173"/>
      <c r="GU27" s="173"/>
      <c r="GV27" s="173"/>
      <c r="GW27" s="173"/>
      <c r="GX27" s="173"/>
      <c r="GY27" s="173"/>
      <c r="GZ27" s="173"/>
      <c r="HA27" s="173"/>
      <c r="HB27" s="173"/>
      <c r="HC27" s="173"/>
      <c r="HD27" s="173"/>
      <c r="HE27" s="173"/>
      <c r="HF27" s="173"/>
      <c r="HG27" s="173"/>
      <c r="HH27" s="173"/>
      <c r="HI27" s="173"/>
      <c r="HJ27" s="173"/>
      <c r="HK27" s="173"/>
      <c r="HL27" s="173"/>
      <c r="HM27" s="173"/>
      <c r="HN27" s="173"/>
      <c r="HO27" s="173"/>
      <c r="HP27" s="173"/>
      <c r="HQ27" s="173"/>
      <c r="HR27" s="173"/>
      <c r="HS27" s="173"/>
      <c r="HT27" s="173"/>
      <c r="HU27" s="173"/>
      <c r="HV27" s="173"/>
      <c r="HW27" s="173"/>
      <c r="HX27" s="173"/>
      <c r="HY27" s="173"/>
      <c r="HZ27" s="173"/>
      <c r="IA27" s="173"/>
      <c r="IB27" s="173"/>
      <c r="IC27" s="173"/>
      <c r="ID27" s="173"/>
      <c r="IE27" s="173"/>
      <c r="IF27" s="173"/>
      <c r="IG27" s="173"/>
      <c r="IH27" s="173"/>
      <c r="II27" s="173"/>
      <c r="IJ27" s="173"/>
      <c r="IK27" s="173"/>
      <c r="IL27" s="173"/>
      <c r="IM27" s="173"/>
      <c r="IN27" s="173"/>
      <c r="IO27" s="173"/>
      <c r="IP27" s="173"/>
      <c r="IQ27" s="173"/>
      <c r="IR27" s="173"/>
      <c r="IS27" s="173"/>
      <c r="IT27" s="173"/>
      <c r="IU27" s="173"/>
      <c r="IV27" s="173"/>
    </row>
    <row r="28" spans="1:256" s="136" customFormat="1" ht="30.75">
      <c r="A28" s="167"/>
      <c r="B28" s="167"/>
      <c r="C28" s="167"/>
      <c r="D28" s="167"/>
      <c r="E28" s="167"/>
      <c r="F28" s="118"/>
      <c r="G28" s="167"/>
      <c r="H28" s="167"/>
      <c r="I28" s="167"/>
      <c r="J28" s="167"/>
      <c r="K28" s="167"/>
      <c r="L28" s="167"/>
      <c r="M28" s="176"/>
      <c r="N28" s="134"/>
      <c r="O28" s="134"/>
      <c r="P28" s="170"/>
      <c r="Q28" s="170"/>
      <c r="R28" s="170"/>
      <c r="S28" s="170"/>
      <c r="T28" s="170"/>
      <c r="U28" s="170"/>
      <c r="V28" s="170"/>
      <c r="W28" s="170"/>
      <c r="X28" s="170"/>
      <c r="Y28" s="170"/>
      <c r="Z28" s="170"/>
      <c r="AA28" s="170"/>
      <c r="AB28" s="170"/>
      <c r="AC28" s="170"/>
      <c r="AD28" s="170"/>
      <c r="AE28" s="170"/>
      <c r="AF28" s="170"/>
      <c r="AG28" s="170"/>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c r="IR28" s="134"/>
      <c r="IS28" s="134"/>
      <c r="IT28" s="134"/>
      <c r="IU28" s="134"/>
      <c r="IV28" s="134"/>
    </row>
    <row r="29" spans="1:256" ht="15">
      <c r="A29" s="268"/>
      <c r="B29" s="178"/>
      <c r="C29" s="178"/>
      <c r="D29" s="178"/>
      <c r="E29" s="178"/>
      <c r="F29" s="178"/>
      <c r="G29" s="178"/>
      <c r="H29" s="178"/>
      <c r="I29" s="178"/>
      <c r="J29" s="178"/>
      <c r="K29" s="178"/>
      <c r="L29" s="178"/>
      <c r="M29" s="179"/>
      <c r="N29" s="180"/>
      <c r="O29" s="180"/>
      <c r="P29" s="181"/>
      <c r="Q29" s="181"/>
      <c r="R29" s="181"/>
      <c r="S29" s="181"/>
      <c r="T29" s="181"/>
      <c r="U29" s="181"/>
      <c r="V29" s="181"/>
      <c r="W29" s="181"/>
      <c r="X29" s="181"/>
      <c r="Y29" s="181"/>
      <c r="Z29" s="181"/>
      <c r="AA29" s="181"/>
      <c r="AB29" s="181"/>
      <c r="AC29" s="181"/>
      <c r="AD29" s="181"/>
      <c r="AE29" s="181"/>
      <c r="AF29" s="181"/>
      <c r="AG29" s="181"/>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0"/>
      <c r="GW29" s="180"/>
      <c r="GX29" s="180"/>
      <c r="GY29" s="180"/>
      <c r="GZ29" s="180"/>
      <c r="HA29" s="180"/>
      <c r="HB29" s="180"/>
      <c r="HC29" s="180"/>
      <c r="HD29" s="180"/>
      <c r="HE29" s="180"/>
      <c r="HF29" s="180"/>
      <c r="HG29" s="180"/>
      <c r="HH29" s="180"/>
      <c r="HI29" s="180"/>
      <c r="HJ29" s="180"/>
      <c r="HK29" s="180"/>
      <c r="HL29" s="180"/>
      <c r="HM29" s="180"/>
      <c r="HN29" s="180"/>
      <c r="HO29" s="180"/>
      <c r="HP29" s="180"/>
      <c r="HQ29" s="180"/>
      <c r="HR29" s="180"/>
      <c r="HS29" s="180"/>
      <c r="HT29" s="180"/>
      <c r="HU29" s="180"/>
      <c r="HV29" s="180"/>
      <c r="HW29" s="180"/>
      <c r="HX29" s="180"/>
      <c r="HY29" s="180"/>
      <c r="HZ29" s="180"/>
      <c r="IA29" s="180"/>
      <c r="IB29" s="180"/>
      <c r="IC29" s="180"/>
      <c r="ID29" s="180"/>
      <c r="IE29" s="180"/>
      <c r="IF29" s="180"/>
      <c r="IG29" s="180"/>
      <c r="IH29" s="180"/>
      <c r="II29" s="180"/>
      <c r="IJ29" s="180"/>
      <c r="IK29" s="180"/>
      <c r="IL29" s="180"/>
      <c r="IM29" s="180"/>
      <c r="IN29" s="180"/>
      <c r="IO29" s="180"/>
      <c r="IP29" s="180"/>
      <c r="IQ29" s="180"/>
      <c r="IR29" s="180"/>
      <c r="IS29" s="180"/>
      <c r="IT29" s="180"/>
      <c r="IU29" s="180"/>
      <c r="IV29" s="180"/>
    </row>
    <row r="30" spans="14:256" ht="15">
      <c r="N30" s="116"/>
      <c r="O30" s="116"/>
      <c r="P30" s="117"/>
      <c r="Q30" s="117"/>
      <c r="R30" s="117"/>
      <c r="S30" s="117"/>
      <c r="T30" s="117"/>
      <c r="U30" s="117"/>
      <c r="V30" s="117"/>
      <c r="W30" s="117"/>
      <c r="X30" s="117"/>
      <c r="Y30" s="117"/>
      <c r="Z30" s="117"/>
      <c r="AA30" s="117"/>
      <c r="AB30" s="117"/>
      <c r="AC30" s="117"/>
      <c r="AD30" s="117"/>
      <c r="AE30" s="117"/>
      <c r="AF30" s="117"/>
      <c r="AG30" s="117"/>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row>
    <row r="31" spans="14:256" ht="15">
      <c r="N31" s="116"/>
      <c r="O31" s="116"/>
      <c r="P31" s="117"/>
      <c r="Q31" s="117"/>
      <c r="R31" s="117"/>
      <c r="S31" s="117"/>
      <c r="T31" s="117"/>
      <c r="U31" s="117"/>
      <c r="V31" s="117"/>
      <c r="W31" s="117"/>
      <c r="X31" s="117"/>
      <c r="Y31" s="117"/>
      <c r="Z31" s="117"/>
      <c r="AA31" s="117"/>
      <c r="AB31" s="117"/>
      <c r="AC31" s="117"/>
      <c r="AD31" s="117"/>
      <c r="AE31" s="117"/>
      <c r="AF31" s="117"/>
      <c r="AG31" s="117"/>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row>
    <row r="32" spans="10:256" ht="30">
      <c r="J32" s="184"/>
      <c r="K32" s="184"/>
      <c r="N32" s="116"/>
      <c r="O32" s="116"/>
      <c r="P32" s="117"/>
      <c r="Q32" s="117"/>
      <c r="R32" s="117"/>
      <c r="S32" s="117"/>
      <c r="T32" s="117"/>
      <c r="U32" s="117"/>
      <c r="V32" s="117"/>
      <c r="W32" s="117"/>
      <c r="X32" s="117"/>
      <c r="Y32" s="117"/>
      <c r="Z32" s="117"/>
      <c r="AA32" s="117"/>
      <c r="AB32" s="117"/>
      <c r="AC32" s="117"/>
      <c r="AD32" s="117"/>
      <c r="AE32" s="117"/>
      <c r="AF32" s="117"/>
      <c r="AG32" s="117"/>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row>
    <row r="33" spans="10:256" ht="30">
      <c r="J33" s="184"/>
      <c r="K33" s="184"/>
      <c r="N33" s="116"/>
      <c r="O33" s="116"/>
      <c r="P33" s="117"/>
      <c r="Q33" s="117"/>
      <c r="R33" s="117"/>
      <c r="S33" s="117"/>
      <c r="T33" s="117"/>
      <c r="U33" s="117"/>
      <c r="V33" s="117"/>
      <c r="W33" s="117"/>
      <c r="X33" s="117"/>
      <c r="Y33" s="117"/>
      <c r="Z33" s="117"/>
      <c r="AA33" s="117"/>
      <c r="AB33" s="117"/>
      <c r="AC33" s="117"/>
      <c r="AD33" s="117"/>
      <c r="AE33" s="117"/>
      <c r="AF33" s="117"/>
      <c r="AG33" s="117"/>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0:256" ht="30">
      <c r="J34" s="184"/>
      <c r="K34" s="184"/>
      <c r="N34" s="116"/>
      <c r="O34" s="116"/>
      <c r="P34" s="117"/>
      <c r="Q34" s="117"/>
      <c r="R34" s="117"/>
      <c r="S34" s="117"/>
      <c r="T34" s="117"/>
      <c r="U34" s="117"/>
      <c r="V34" s="117"/>
      <c r="W34" s="117"/>
      <c r="X34" s="117"/>
      <c r="Y34" s="117"/>
      <c r="Z34" s="117"/>
      <c r="AA34" s="117"/>
      <c r="AB34" s="117"/>
      <c r="AC34" s="117"/>
      <c r="AD34" s="117"/>
      <c r="AE34" s="117"/>
      <c r="AF34" s="117"/>
      <c r="AG34" s="117"/>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row>
    <row r="35" spans="10:256" ht="30">
      <c r="J35" s="184"/>
      <c r="K35" s="184"/>
      <c r="N35" s="116"/>
      <c r="O35" s="116"/>
      <c r="P35" s="117"/>
      <c r="Q35" s="117"/>
      <c r="R35" s="117"/>
      <c r="S35" s="117"/>
      <c r="T35" s="117"/>
      <c r="U35" s="117"/>
      <c r="V35" s="117"/>
      <c r="W35" s="117"/>
      <c r="X35" s="117"/>
      <c r="Y35" s="117"/>
      <c r="Z35" s="117"/>
      <c r="AA35" s="117"/>
      <c r="AB35" s="117"/>
      <c r="AC35" s="117"/>
      <c r="AD35" s="117"/>
      <c r="AE35" s="117"/>
      <c r="AF35" s="117"/>
      <c r="AG35" s="117"/>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row>
    <row r="36" spans="10:256" ht="30">
      <c r="J36" s="184"/>
      <c r="K36" s="184"/>
      <c r="N36" s="116"/>
      <c r="O36" s="116"/>
      <c r="P36" s="117"/>
      <c r="Q36" s="117"/>
      <c r="R36" s="117"/>
      <c r="S36" s="117"/>
      <c r="T36" s="117"/>
      <c r="U36" s="117"/>
      <c r="V36" s="117"/>
      <c r="W36" s="117"/>
      <c r="X36" s="117"/>
      <c r="Y36" s="117"/>
      <c r="Z36" s="117"/>
      <c r="AA36" s="117"/>
      <c r="AB36" s="117"/>
      <c r="AC36" s="117"/>
      <c r="AD36" s="117"/>
      <c r="AE36" s="117"/>
      <c r="AF36" s="117"/>
      <c r="AG36" s="117"/>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row>
    <row r="37" spans="10:256" ht="30">
      <c r="J37" s="184"/>
      <c r="K37" s="184"/>
      <c r="N37" s="116"/>
      <c r="O37" s="116"/>
      <c r="P37" s="117"/>
      <c r="Q37" s="117"/>
      <c r="R37" s="117"/>
      <c r="S37" s="117"/>
      <c r="T37" s="117"/>
      <c r="U37" s="117"/>
      <c r="V37" s="117"/>
      <c r="W37" s="117"/>
      <c r="X37" s="117"/>
      <c r="Y37" s="117"/>
      <c r="Z37" s="117"/>
      <c r="AA37" s="117"/>
      <c r="AB37" s="117"/>
      <c r="AC37" s="117"/>
      <c r="AD37" s="117"/>
      <c r="AE37" s="117"/>
      <c r="AF37" s="117"/>
      <c r="AG37" s="117"/>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row>
    <row r="38" spans="10:256" ht="30">
      <c r="J38" s="184"/>
      <c r="K38" s="184"/>
      <c r="N38" s="116"/>
      <c r="O38" s="116"/>
      <c r="P38" s="117"/>
      <c r="Q38" s="117"/>
      <c r="R38" s="117"/>
      <c r="S38" s="117"/>
      <c r="T38" s="117"/>
      <c r="U38" s="117"/>
      <c r="V38" s="117"/>
      <c r="W38" s="117"/>
      <c r="X38" s="117"/>
      <c r="Y38" s="117"/>
      <c r="Z38" s="117"/>
      <c r="AA38" s="117"/>
      <c r="AB38" s="117"/>
      <c r="AC38" s="117"/>
      <c r="AD38" s="117"/>
      <c r="AE38" s="117"/>
      <c r="AF38" s="117"/>
      <c r="AG38" s="117"/>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row>
    <row r="39" spans="10:21" ht="30">
      <c r="J39" s="184"/>
      <c r="K39" s="184"/>
      <c r="N39" s="185"/>
      <c r="O39" s="185"/>
      <c r="P39" s="186"/>
      <c r="Q39" s="186"/>
      <c r="R39" s="186"/>
      <c r="S39" s="186"/>
      <c r="T39" s="186"/>
      <c r="U39" s="186"/>
    </row>
    <row r="40" spans="10:21" ht="30">
      <c r="J40" s="184"/>
      <c r="K40" s="184"/>
      <c r="N40" s="185"/>
      <c r="O40" s="185"/>
      <c r="P40" s="186"/>
      <c r="Q40" s="186"/>
      <c r="R40" s="186"/>
      <c r="S40" s="186"/>
      <c r="T40" s="186"/>
      <c r="U40" s="186"/>
    </row>
    <row r="41" spans="10:21" ht="30">
      <c r="J41" s="184"/>
      <c r="K41" s="184"/>
      <c r="N41" s="185"/>
      <c r="O41" s="185"/>
      <c r="P41" s="186"/>
      <c r="Q41" s="186"/>
      <c r="R41" s="186"/>
      <c r="S41" s="186"/>
      <c r="T41" s="186"/>
      <c r="U41" s="186"/>
    </row>
    <row r="42" spans="10:21" ht="30">
      <c r="J42" s="184"/>
      <c r="K42" s="184"/>
      <c r="N42" s="185"/>
      <c r="O42" s="185"/>
      <c r="P42" s="186"/>
      <c r="Q42" s="186"/>
      <c r="R42" s="186"/>
      <c r="S42" s="186"/>
      <c r="T42" s="186"/>
      <c r="U42" s="186"/>
    </row>
    <row r="43" spans="10:21" ht="30">
      <c r="J43" s="184"/>
      <c r="K43" s="184"/>
      <c r="N43" s="185"/>
      <c r="O43" s="185"/>
      <c r="P43" s="186"/>
      <c r="Q43" s="186"/>
      <c r="R43" s="186"/>
      <c r="S43" s="186"/>
      <c r="T43" s="186"/>
      <c r="U43" s="186"/>
    </row>
    <row r="44" spans="10:21" ht="30">
      <c r="J44" s="184"/>
      <c r="K44" s="184"/>
      <c r="N44" s="185"/>
      <c r="O44" s="185"/>
      <c r="P44" s="186"/>
      <c r="Q44" s="186"/>
      <c r="R44" s="186"/>
      <c r="S44" s="186"/>
      <c r="T44" s="186"/>
      <c r="U44" s="186"/>
    </row>
    <row r="45" spans="10:21" ht="30">
      <c r="J45" s="184"/>
      <c r="K45" s="184"/>
      <c r="N45" s="185"/>
      <c r="O45" s="185"/>
      <c r="P45" s="186"/>
      <c r="Q45" s="186"/>
      <c r="R45" s="186"/>
      <c r="S45" s="186"/>
      <c r="T45" s="186"/>
      <c r="U45" s="186"/>
    </row>
    <row r="46" spans="10:21" ht="30">
      <c r="J46" s="184"/>
      <c r="K46" s="184"/>
      <c r="N46" s="185"/>
      <c r="O46" s="185"/>
      <c r="P46" s="186"/>
      <c r="Q46" s="186"/>
      <c r="R46" s="186"/>
      <c r="S46" s="186"/>
      <c r="T46" s="186"/>
      <c r="U46" s="186"/>
    </row>
    <row r="47" spans="10:21" ht="30">
      <c r="J47" s="184"/>
      <c r="K47" s="184"/>
      <c r="N47" s="185"/>
      <c r="O47" s="185"/>
      <c r="P47" s="186"/>
      <c r="Q47" s="186"/>
      <c r="R47" s="186"/>
      <c r="S47" s="186"/>
      <c r="T47" s="186"/>
      <c r="U47" s="186"/>
    </row>
    <row r="48" spans="10:21" ht="30">
      <c r="J48" s="184"/>
      <c r="K48" s="184"/>
      <c r="N48" s="185"/>
      <c r="O48" s="185"/>
      <c r="P48" s="186"/>
      <c r="Q48" s="186"/>
      <c r="R48" s="186"/>
      <c r="S48" s="186"/>
      <c r="T48" s="186"/>
      <c r="U48" s="186"/>
    </row>
    <row r="49" spans="10:21" ht="30">
      <c r="J49" s="184"/>
      <c r="K49" s="184"/>
      <c r="N49" s="185"/>
      <c r="O49" s="185"/>
      <c r="P49" s="186"/>
      <c r="Q49" s="186"/>
      <c r="R49" s="186"/>
      <c r="S49" s="186"/>
      <c r="T49" s="186"/>
      <c r="U49" s="186"/>
    </row>
    <row r="50" spans="10:21" ht="30">
      <c r="J50" s="184"/>
      <c r="K50" s="184"/>
      <c r="N50" s="185"/>
      <c r="O50" s="185"/>
      <c r="P50" s="186"/>
      <c r="Q50" s="186"/>
      <c r="R50" s="186"/>
      <c r="S50" s="186"/>
      <c r="T50" s="186"/>
      <c r="U50" s="186"/>
    </row>
    <row r="51" spans="10:21" ht="30">
      <c r="J51" s="184"/>
      <c r="K51" s="184"/>
      <c r="N51" s="185"/>
      <c r="O51" s="185"/>
      <c r="P51" s="186"/>
      <c r="Q51" s="186"/>
      <c r="R51" s="186"/>
      <c r="S51" s="186"/>
      <c r="T51" s="186"/>
      <c r="U51" s="186"/>
    </row>
    <row r="52" spans="10:21" ht="30">
      <c r="J52" s="184"/>
      <c r="K52" s="184"/>
      <c r="N52" s="185"/>
      <c r="O52" s="185"/>
      <c r="P52" s="186"/>
      <c r="Q52" s="186"/>
      <c r="R52" s="186"/>
      <c r="S52" s="186"/>
      <c r="T52" s="186"/>
      <c r="U52" s="186"/>
    </row>
    <row r="53" spans="10:21" ht="30">
      <c r="J53" s="184"/>
      <c r="K53" s="184"/>
      <c r="N53" s="185"/>
      <c r="O53" s="185"/>
      <c r="P53" s="186"/>
      <c r="Q53" s="186"/>
      <c r="R53" s="186"/>
      <c r="S53" s="186"/>
      <c r="T53" s="186"/>
      <c r="U53" s="186"/>
    </row>
    <row r="54" spans="10:21" ht="30">
      <c r="J54" s="184"/>
      <c r="K54" s="184"/>
      <c r="N54" s="185"/>
      <c r="O54" s="185"/>
      <c r="P54" s="186"/>
      <c r="Q54" s="186"/>
      <c r="R54" s="186"/>
      <c r="S54" s="186"/>
      <c r="T54" s="186"/>
      <c r="U54" s="186"/>
    </row>
    <row r="55" spans="10:21" ht="30">
      <c r="J55" s="184"/>
      <c r="K55" s="184"/>
      <c r="N55" s="185"/>
      <c r="O55" s="185"/>
      <c r="P55" s="186"/>
      <c r="Q55" s="186"/>
      <c r="R55" s="186"/>
      <c r="S55" s="186"/>
      <c r="T55" s="186"/>
      <c r="U55" s="186"/>
    </row>
    <row r="56" spans="10:21" ht="30">
      <c r="J56" s="184"/>
      <c r="K56" s="184"/>
      <c r="N56" s="185"/>
      <c r="O56" s="185"/>
      <c r="P56" s="186"/>
      <c r="Q56" s="186"/>
      <c r="R56" s="186"/>
      <c r="S56" s="186"/>
      <c r="T56" s="186"/>
      <c r="U56" s="186"/>
    </row>
    <row r="57" spans="10:21" ht="30">
      <c r="J57" s="184"/>
      <c r="K57" s="184"/>
      <c r="N57" s="185"/>
      <c r="O57" s="185"/>
      <c r="P57" s="186"/>
      <c r="Q57" s="186"/>
      <c r="R57" s="186"/>
      <c r="S57" s="186"/>
      <c r="T57" s="186"/>
      <c r="U57" s="186"/>
    </row>
    <row r="58" spans="10:21" ht="30">
      <c r="J58" s="184"/>
      <c r="K58" s="184"/>
      <c r="N58" s="185"/>
      <c r="O58" s="185"/>
      <c r="P58" s="186"/>
      <c r="Q58" s="186"/>
      <c r="R58" s="186"/>
      <c r="S58" s="186"/>
      <c r="T58" s="186"/>
      <c r="U58" s="186"/>
    </row>
    <row r="59" spans="10:21" ht="30">
      <c r="J59" s="184"/>
      <c r="K59" s="184"/>
      <c r="N59" s="185"/>
      <c r="O59" s="185"/>
      <c r="P59" s="186"/>
      <c r="Q59" s="186"/>
      <c r="R59" s="186"/>
      <c r="S59" s="186"/>
      <c r="T59" s="186"/>
      <c r="U59" s="186"/>
    </row>
    <row r="60" spans="10:21" ht="30">
      <c r="J60" s="184"/>
      <c r="K60" s="184"/>
      <c r="N60" s="185"/>
      <c r="O60" s="185"/>
      <c r="P60" s="186"/>
      <c r="Q60" s="186"/>
      <c r="R60" s="186"/>
      <c r="S60" s="186"/>
      <c r="T60" s="186"/>
      <c r="U60" s="186"/>
    </row>
    <row r="61" spans="10:21" ht="30">
      <c r="J61" s="184"/>
      <c r="K61" s="184"/>
      <c r="N61" s="185"/>
      <c r="O61" s="185"/>
      <c r="P61" s="186"/>
      <c r="Q61" s="186"/>
      <c r="R61" s="186"/>
      <c r="S61" s="186"/>
      <c r="T61" s="186"/>
      <c r="U61" s="186"/>
    </row>
    <row r="62" spans="10:21" ht="30">
      <c r="J62" s="184"/>
      <c r="K62" s="184"/>
      <c r="N62" s="185"/>
      <c r="O62" s="185"/>
      <c r="P62" s="186"/>
      <c r="Q62" s="186"/>
      <c r="R62" s="186"/>
      <c r="S62" s="186"/>
      <c r="T62" s="186"/>
      <c r="U62" s="186"/>
    </row>
    <row r="63" spans="10:21" ht="30">
      <c r="J63" s="184"/>
      <c r="K63" s="184"/>
      <c r="N63" s="185"/>
      <c r="O63" s="185"/>
      <c r="P63" s="186"/>
      <c r="Q63" s="186"/>
      <c r="R63" s="186"/>
      <c r="S63" s="186"/>
      <c r="T63" s="186"/>
      <c r="U63" s="186"/>
    </row>
    <row r="64" spans="10:21" ht="30">
      <c r="J64" s="184"/>
      <c r="K64" s="184"/>
      <c r="N64" s="185"/>
      <c r="O64" s="185"/>
      <c r="P64" s="186"/>
      <c r="Q64" s="186"/>
      <c r="R64" s="186"/>
      <c r="S64" s="186"/>
      <c r="T64" s="186"/>
      <c r="U64" s="186"/>
    </row>
    <row r="65" spans="10:21" ht="30">
      <c r="J65" s="184"/>
      <c r="K65" s="184"/>
      <c r="N65" s="185"/>
      <c r="O65" s="185"/>
      <c r="P65" s="186"/>
      <c r="Q65" s="186"/>
      <c r="R65" s="186"/>
      <c r="S65" s="186"/>
      <c r="T65" s="186"/>
      <c r="U65" s="186"/>
    </row>
    <row r="66" spans="10:21" ht="30">
      <c r="J66" s="184"/>
      <c r="K66" s="184"/>
      <c r="N66" s="185"/>
      <c r="O66" s="185"/>
      <c r="P66" s="186"/>
      <c r="Q66" s="186"/>
      <c r="R66" s="186"/>
      <c r="S66" s="186"/>
      <c r="T66" s="186"/>
      <c r="U66" s="186"/>
    </row>
    <row r="67" spans="10:21" ht="30">
      <c r="J67" s="184"/>
      <c r="K67" s="184"/>
      <c r="N67" s="185"/>
      <c r="O67" s="185"/>
      <c r="P67" s="186"/>
      <c r="Q67" s="186"/>
      <c r="R67" s="186"/>
      <c r="S67" s="186"/>
      <c r="T67" s="186"/>
      <c r="U67" s="186"/>
    </row>
    <row r="68" spans="10:21" ht="30">
      <c r="J68" s="184"/>
      <c r="K68" s="184"/>
      <c r="N68" s="185"/>
      <c r="O68" s="185"/>
      <c r="P68" s="186"/>
      <c r="Q68" s="186"/>
      <c r="R68" s="186"/>
      <c r="S68" s="186"/>
      <c r="T68" s="186"/>
      <c r="U68" s="186"/>
    </row>
    <row r="69" spans="10:21" ht="30">
      <c r="J69" s="184"/>
      <c r="K69" s="184"/>
      <c r="N69" s="185"/>
      <c r="O69" s="185"/>
      <c r="P69" s="186"/>
      <c r="Q69" s="186"/>
      <c r="R69" s="186"/>
      <c r="S69" s="186"/>
      <c r="T69" s="186"/>
      <c r="U69" s="186"/>
    </row>
    <row r="70" spans="10:21" ht="30">
      <c r="J70" s="184"/>
      <c r="K70" s="184"/>
      <c r="N70" s="185"/>
      <c r="O70" s="185"/>
      <c r="P70" s="186"/>
      <c r="Q70" s="186"/>
      <c r="R70" s="186"/>
      <c r="S70" s="186"/>
      <c r="T70" s="186"/>
      <c r="U70" s="186"/>
    </row>
    <row r="71" spans="10:21" ht="30">
      <c r="J71" s="184"/>
      <c r="K71" s="184"/>
      <c r="N71" s="185"/>
      <c r="O71" s="185"/>
      <c r="P71" s="186"/>
      <c r="Q71" s="186"/>
      <c r="R71" s="186"/>
      <c r="S71" s="186"/>
      <c r="T71" s="186"/>
      <c r="U71" s="186"/>
    </row>
    <row r="72" spans="10:21" ht="30">
      <c r="J72" s="184"/>
      <c r="K72" s="184"/>
      <c r="N72" s="185"/>
      <c r="O72" s="185"/>
      <c r="P72" s="186"/>
      <c r="Q72" s="186"/>
      <c r="R72" s="186"/>
      <c r="S72" s="186"/>
      <c r="T72" s="186"/>
      <c r="U72" s="186"/>
    </row>
    <row r="73" spans="10:21" ht="30">
      <c r="J73" s="184"/>
      <c r="K73" s="184"/>
      <c r="N73" s="185"/>
      <c r="O73" s="185"/>
      <c r="P73" s="186"/>
      <c r="Q73" s="186"/>
      <c r="R73" s="186"/>
      <c r="S73" s="186"/>
      <c r="T73" s="186"/>
      <c r="U73" s="186"/>
    </row>
    <row r="74" spans="10:21" ht="30">
      <c r="J74" s="184"/>
      <c r="K74" s="184"/>
      <c r="N74" s="185"/>
      <c r="O74" s="185"/>
      <c r="P74" s="186"/>
      <c r="Q74" s="186"/>
      <c r="R74" s="186"/>
      <c r="S74" s="186"/>
      <c r="T74" s="186"/>
      <c r="U74" s="186"/>
    </row>
    <row r="75" spans="10:21" ht="30">
      <c r="J75" s="184"/>
      <c r="K75" s="184"/>
      <c r="N75" s="185"/>
      <c r="O75" s="185"/>
      <c r="P75" s="186"/>
      <c r="Q75" s="186"/>
      <c r="R75" s="186"/>
      <c r="S75" s="186"/>
      <c r="T75" s="186"/>
      <c r="U75" s="186"/>
    </row>
    <row r="76" spans="10:21" ht="30">
      <c r="J76" s="184"/>
      <c r="K76" s="184"/>
      <c r="N76" s="185"/>
      <c r="O76" s="185"/>
      <c r="P76" s="186"/>
      <c r="Q76" s="186"/>
      <c r="R76" s="186"/>
      <c r="S76" s="186"/>
      <c r="T76" s="186"/>
      <c r="U76" s="186"/>
    </row>
    <row r="77" spans="10:21" ht="30">
      <c r="J77" s="184"/>
      <c r="K77" s="184"/>
      <c r="N77" s="185"/>
      <c r="O77" s="185"/>
      <c r="P77" s="186"/>
      <c r="Q77" s="186"/>
      <c r="R77" s="186"/>
      <c r="S77" s="186"/>
      <c r="T77" s="186"/>
      <c r="U77" s="186"/>
    </row>
    <row r="78" spans="10:21" ht="30">
      <c r="J78" s="184"/>
      <c r="K78" s="184"/>
      <c r="N78" s="185"/>
      <c r="O78" s="185"/>
      <c r="P78" s="186"/>
      <c r="Q78" s="186"/>
      <c r="R78" s="186"/>
      <c r="S78" s="186"/>
      <c r="T78" s="186"/>
      <c r="U78" s="186"/>
    </row>
    <row r="79" spans="10:21" ht="30">
      <c r="J79" s="184"/>
      <c r="K79" s="184"/>
      <c r="N79" s="185"/>
      <c r="O79" s="185"/>
      <c r="P79" s="186"/>
      <c r="Q79" s="186"/>
      <c r="R79" s="186"/>
      <c r="S79" s="186"/>
      <c r="T79" s="186"/>
      <c r="U79" s="186"/>
    </row>
    <row r="80" spans="10:21" ht="30">
      <c r="J80" s="184"/>
      <c r="K80" s="187"/>
      <c r="N80" s="185"/>
      <c r="O80" s="185"/>
      <c r="P80" s="186"/>
      <c r="Q80" s="186"/>
      <c r="R80" s="186"/>
      <c r="S80" s="186"/>
      <c r="T80" s="186"/>
      <c r="U80" s="186"/>
    </row>
    <row r="81" spans="10:21" ht="30">
      <c r="J81" s="184"/>
      <c r="K81" s="184"/>
      <c r="N81" s="185"/>
      <c r="O81" s="185"/>
      <c r="P81" s="186"/>
      <c r="Q81" s="186"/>
      <c r="R81" s="186"/>
      <c r="S81" s="186"/>
      <c r="T81" s="186"/>
      <c r="U81" s="186"/>
    </row>
    <row r="82" spans="10:21" ht="30">
      <c r="J82" s="184"/>
      <c r="K82" s="184"/>
      <c r="N82" s="185"/>
      <c r="O82" s="185"/>
      <c r="P82" s="186"/>
      <c r="Q82" s="186"/>
      <c r="R82" s="186"/>
      <c r="S82" s="186"/>
      <c r="T82" s="186"/>
      <c r="U82" s="186"/>
    </row>
    <row r="83" spans="10:21" ht="30">
      <c r="J83" s="184"/>
      <c r="K83" s="184"/>
      <c r="N83" s="185"/>
      <c r="O83" s="185"/>
      <c r="P83" s="186"/>
      <c r="Q83" s="186"/>
      <c r="R83" s="186"/>
      <c r="S83" s="186"/>
      <c r="T83" s="186"/>
      <c r="U83" s="186"/>
    </row>
    <row r="84" spans="10:21" ht="30">
      <c r="J84" s="184"/>
      <c r="K84" s="184"/>
      <c r="N84" s="185"/>
      <c r="O84" s="185"/>
      <c r="P84" s="186"/>
      <c r="Q84" s="186"/>
      <c r="R84" s="186"/>
      <c r="S84" s="186"/>
      <c r="T84" s="186"/>
      <c r="U84" s="186"/>
    </row>
    <row r="85" spans="10:21" ht="30">
      <c r="J85" s="184"/>
      <c r="K85" s="184"/>
      <c r="N85" s="185"/>
      <c r="O85" s="185"/>
      <c r="P85" s="186"/>
      <c r="Q85" s="186"/>
      <c r="R85" s="186"/>
      <c r="S85" s="186"/>
      <c r="T85" s="186"/>
      <c r="U85" s="186"/>
    </row>
    <row r="86" spans="10:21" ht="30">
      <c r="J86" s="184"/>
      <c r="K86" s="184"/>
      <c r="N86" s="185"/>
      <c r="O86" s="185"/>
      <c r="P86" s="186"/>
      <c r="Q86" s="186"/>
      <c r="R86" s="186"/>
      <c r="S86" s="186"/>
      <c r="T86" s="186"/>
      <c r="U86" s="186"/>
    </row>
    <row r="87" spans="10:21" ht="30">
      <c r="J87" s="184"/>
      <c r="K87" s="184"/>
      <c r="N87" s="185"/>
      <c r="O87" s="185"/>
      <c r="P87" s="186"/>
      <c r="Q87" s="186"/>
      <c r="R87" s="186"/>
      <c r="S87" s="186"/>
      <c r="T87" s="186"/>
      <c r="U87" s="186"/>
    </row>
    <row r="88" spans="10:21" ht="30">
      <c r="J88" s="184"/>
      <c r="K88" s="184"/>
      <c r="N88" s="185"/>
      <c r="O88" s="185"/>
      <c r="P88" s="186"/>
      <c r="Q88" s="186"/>
      <c r="R88" s="186"/>
      <c r="S88" s="186"/>
      <c r="T88" s="186"/>
      <c r="U88" s="186"/>
    </row>
    <row r="89" spans="10:21" ht="30">
      <c r="J89" s="184"/>
      <c r="K89" s="184"/>
      <c r="N89" s="185"/>
      <c r="O89" s="185"/>
      <c r="P89" s="186"/>
      <c r="Q89" s="186"/>
      <c r="R89" s="186"/>
      <c r="S89" s="186"/>
      <c r="T89" s="186"/>
      <c r="U89" s="186"/>
    </row>
    <row r="90" spans="10:21" ht="30">
      <c r="J90" s="184"/>
      <c r="K90" s="184"/>
      <c r="N90" s="185"/>
      <c r="O90" s="185"/>
      <c r="P90" s="186"/>
      <c r="Q90" s="186"/>
      <c r="R90" s="186"/>
      <c r="S90" s="186"/>
      <c r="T90" s="186"/>
      <c r="U90" s="186"/>
    </row>
    <row r="91" spans="10:21" ht="30">
      <c r="J91" s="184"/>
      <c r="K91" s="184"/>
      <c r="N91" s="185"/>
      <c r="O91" s="185"/>
      <c r="P91" s="186"/>
      <c r="Q91" s="186"/>
      <c r="R91" s="186"/>
      <c r="S91" s="186"/>
      <c r="T91" s="186"/>
      <c r="U91" s="186"/>
    </row>
    <row r="92" spans="10:21" ht="30">
      <c r="J92" s="184"/>
      <c r="K92" s="184"/>
      <c r="N92" s="185"/>
      <c r="O92" s="185"/>
      <c r="P92" s="186"/>
      <c r="Q92" s="186"/>
      <c r="R92" s="186"/>
      <c r="S92" s="186"/>
      <c r="T92" s="186"/>
      <c r="U92" s="186"/>
    </row>
    <row r="93" spans="10:21" ht="30">
      <c r="J93" s="184"/>
      <c r="K93" s="184"/>
      <c r="N93" s="185"/>
      <c r="O93" s="185"/>
      <c r="P93" s="186"/>
      <c r="Q93" s="186"/>
      <c r="R93" s="186"/>
      <c r="S93" s="186"/>
      <c r="T93" s="186"/>
      <c r="U93" s="186"/>
    </row>
    <row r="94" spans="10:21" ht="30">
      <c r="J94" s="184"/>
      <c r="K94" s="184"/>
      <c r="N94" s="185"/>
      <c r="O94" s="185"/>
      <c r="P94" s="186"/>
      <c r="Q94" s="186"/>
      <c r="R94" s="186"/>
      <c r="S94" s="186"/>
      <c r="T94" s="186"/>
      <c r="U94" s="186"/>
    </row>
    <row r="95" spans="10:21" ht="30">
      <c r="J95" s="184"/>
      <c r="K95" s="184"/>
      <c r="N95" s="185"/>
      <c r="O95" s="185"/>
      <c r="P95" s="186"/>
      <c r="Q95" s="186"/>
      <c r="R95" s="186"/>
      <c r="S95" s="186"/>
      <c r="T95" s="186"/>
      <c r="U95" s="186"/>
    </row>
    <row r="96" spans="10:21" ht="30">
      <c r="J96" s="184"/>
      <c r="K96" s="184"/>
      <c r="N96" s="185"/>
      <c r="O96" s="185"/>
      <c r="P96" s="186"/>
      <c r="Q96" s="186"/>
      <c r="R96" s="186"/>
      <c r="S96" s="186"/>
      <c r="T96" s="186"/>
      <c r="U96" s="186"/>
    </row>
    <row r="97" spans="10:21" ht="30">
      <c r="J97" s="184"/>
      <c r="K97" s="184"/>
      <c r="N97" s="185"/>
      <c r="O97" s="185"/>
      <c r="P97" s="186"/>
      <c r="Q97" s="186"/>
      <c r="R97" s="186"/>
      <c r="S97" s="186"/>
      <c r="T97" s="186"/>
      <c r="U97" s="186"/>
    </row>
    <row r="98" spans="10:21" ht="30">
      <c r="J98" s="184"/>
      <c r="K98" s="184"/>
      <c r="N98" s="185"/>
      <c r="O98" s="185"/>
      <c r="P98" s="186"/>
      <c r="Q98" s="186"/>
      <c r="R98" s="186"/>
      <c r="S98" s="186"/>
      <c r="T98" s="186"/>
      <c r="U98" s="186"/>
    </row>
    <row r="99" spans="10:21" ht="30">
      <c r="J99" s="184"/>
      <c r="K99" s="184"/>
      <c r="N99" s="185"/>
      <c r="O99" s="185"/>
      <c r="P99" s="186"/>
      <c r="Q99" s="186"/>
      <c r="R99" s="186"/>
      <c r="S99" s="186"/>
      <c r="T99" s="186"/>
      <c r="U99" s="186"/>
    </row>
    <row r="100" spans="10:21" ht="30">
      <c r="J100" s="184"/>
      <c r="K100" s="184"/>
      <c r="N100" s="185"/>
      <c r="O100" s="185"/>
      <c r="P100" s="186"/>
      <c r="Q100" s="186"/>
      <c r="R100" s="186"/>
      <c r="S100" s="186"/>
      <c r="T100" s="186"/>
      <c r="U100" s="186"/>
    </row>
    <row r="101" spans="10:21" ht="30">
      <c r="J101" s="184"/>
      <c r="K101" s="184"/>
      <c r="N101" s="185"/>
      <c r="O101" s="185"/>
      <c r="P101" s="186"/>
      <c r="Q101" s="186"/>
      <c r="R101" s="186"/>
      <c r="S101" s="186"/>
      <c r="T101" s="186"/>
      <c r="U101" s="186"/>
    </row>
    <row r="102" spans="10:21" ht="30">
      <c r="J102" s="184"/>
      <c r="K102" s="184"/>
      <c r="N102" s="185"/>
      <c r="O102" s="185"/>
      <c r="P102" s="186"/>
      <c r="Q102" s="186"/>
      <c r="R102" s="186"/>
      <c r="S102" s="186"/>
      <c r="T102" s="186"/>
      <c r="U102" s="186"/>
    </row>
    <row r="103" spans="10:21" ht="30">
      <c r="J103" s="184"/>
      <c r="K103" s="184"/>
      <c r="N103" s="185"/>
      <c r="O103" s="185"/>
      <c r="P103" s="186"/>
      <c r="Q103" s="186"/>
      <c r="R103" s="186"/>
      <c r="S103" s="186"/>
      <c r="T103" s="186"/>
      <c r="U103" s="186"/>
    </row>
    <row r="104" spans="10:21" ht="30">
      <c r="J104" s="184"/>
      <c r="K104" s="184"/>
      <c r="N104" s="185"/>
      <c r="O104" s="185"/>
      <c r="P104" s="186"/>
      <c r="Q104" s="186"/>
      <c r="R104" s="186"/>
      <c r="S104" s="186"/>
      <c r="T104" s="186"/>
      <c r="U104" s="186"/>
    </row>
    <row r="105" spans="10:21" ht="30">
      <c r="J105" s="184"/>
      <c r="K105" s="184"/>
      <c r="N105" s="185"/>
      <c r="O105" s="185"/>
      <c r="P105" s="186"/>
      <c r="Q105" s="186"/>
      <c r="R105" s="186"/>
      <c r="S105" s="186"/>
      <c r="T105" s="186"/>
      <c r="U105" s="186"/>
    </row>
    <row r="106" spans="10:21" ht="30">
      <c r="J106" s="184"/>
      <c r="K106" s="184"/>
      <c r="N106" s="185"/>
      <c r="O106" s="185"/>
      <c r="P106" s="186"/>
      <c r="Q106" s="186"/>
      <c r="R106" s="186"/>
      <c r="S106" s="186"/>
      <c r="T106" s="186"/>
      <c r="U106" s="186"/>
    </row>
    <row r="107" spans="10:21" ht="30">
      <c r="J107" s="184"/>
      <c r="K107" s="184"/>
      <c r="N107" s="185"/>
      <c r="O107" s="185"/>
      <c r="P107" s="186"/>
      <c r="Q107" s="186"/>
      <c r="R107" s="186"/>
      <c r="S107" s="186"/>
      <c r="T107" s="186"/>
      <c r="U107" s="186"/>
    </row>
    <row r="108" spans="10:21" ht="30">
      <c r="J108" s="184"/>
      <c r="K108" s="184"/>
      <c r="N108" s="185"/>
      <c r="O108" s="185"/>
      <c r="P108" s="186"/>
      <c r="Q108" s="186"/>
      <c r="R108" s="186"/>
      <c r="S108" s="186"/>
      <c r="T108" s="186"/>
      <c r="U108" s="186"/>
    </row>
    <row r="109" spans="10:21" ht="30">
      <c r="J109" s="184"/>
      <c r="K109" s="184"/>
      <c r="N109" s="185"/>
      <c r="O109" s="185"/>
      <c r="P109" s="186"/>
      <c r="Q109" s="186"/>
      <c r="R109" s="186"/>
      <c r="S109" s="186"/>
      <c r="T109" s="186"/>
      <c r="U109" s="186"/>
    </row>
    <row r="110" spans="10:21" ht="30">
      <c r="J110" s="184"/>
      <c r="K110" s="184"/>
      <c r="N110" s="185"/>
      <c r="O110" s="185"/>
      <c r="P110" s="186"/>
      <c r="Q110" s="186"/>
      <c r="R110" s="186"/>
      <c r="S110" s="186"/>
      <c r="T110" s="186"/>
      <c r="U110" s="186"/>
    </row>
    <row r="111" spans="10:21" ht="30">
      <c r="J111" s="184"/>
      <c r="K111" s="184"/>
      <c r="N111" s="185"/>
      <c r="O111" s="185"/>
      <c r="P111" s="186"/>
      <c r="Q111" s="186"/>
      <c r="R111" s="186"/>
      <c r="S111" s="186"/>
      <c r="T111" s="186"/>
      <c r="U111" s="186"/>
    </row>
    <row r="112" spans="10:21" ht="30">
      <c r="J112" s="184"/>
      <c r="K112" s="184"/>
      <c r="N112" s="185"/>
      <c r="O112" s="185"/>
      <c r="P112" s="186"/>
      <c r="Q112" s="186"/>
      <c r="R112" s="186"/>
      <c r="S112" s="186"/>
      <c r="T112" s="186"/>
      <c r="U112" s="186"/>
    </row>
    <row r="113" spans="10:21" ht="30">
      <c r="J113" s="184"/>
      <c r="K113" s="184"/>
      <c r="N113" s="185"/>
      <c r="O113" s="185"/>
      <c r="P113" s="186"/>
      <c r="Q113" s="186"/>
      <c r="R113" s="186"/>
      <c r="S113" s="186"/>
      <c r="T113" s="186"/>
      <c r="U113" s="186"/>
    </row>
    <row r="114" spans="10:21" ht="30">
      <c r="J114" s="184"/>
      <c r="K114" s="184"/>
      <c r="N114" s="185"/>
      <c r="O114" s="185"/>
      <c r="P114" s="186"/>
      <c r="Q114" s="186"/>
      <c r="R114" s="186"/>
      <c r="S114" s="186"/>
      <c r="T114" s="186"/>
      <c r="U114" s="186"/>
    </row>
    <row r="115" spans="10:21" ht="30">
      <c r="J115" s="184"/>
      <c r="K115" s="184"/>
      <c r="N115" s="185"/>
      <c r="O115" s="185"/>
      <c r="P115" s="186"/>
      <c r="Q115" s="186"/>
      <c r="R115" s="186"/>
      <c r="S115" s="186"/>
      <c r="T115" s="186"/>
      <c r="U115" s="186"/>
    </row>
    <row r="116" spans="10:21" ht="30">
      <c r="J116" s="184"/>
      <c r="K116" s="184"/>
      <c r="N116" s="185"/>
      <c r="O116" s="185"/>
      <c r="P116" s="186"/>
      <c r="Q116" s="186"/>
      <c r="R116" s="186"/>
      <c r="S116" s="186"/>
      <c r="T116" s="186"/>
      <c r="U116" s="186"/>
    </row>
    <row r="117" spans="10:21" ht="30">
      <c r="J117" s="184"/>
      <c r="K117" s="184"/>
      <c r="N117" s="185"/>
      <c r="O117" s="185"/>
      <c r="P117" s="186"/>
      <c r="Q117" s="186"/>
      <c r="R117" s="186"/>
      <c r="S117" s="186"/>
      <c r="T117" s="186"/>
      <c r="U117" s="186"/>
    </row>
    <row r="118" spans="10:21" ht="30">
      <c r="J118" s="184"/>
      <c r="K118" s="184"/>
      <c r="N118" s="185"/>
      <c r="O118" s="185"/>
      <c r="P118" s="186"/>
      <c r="Q118" s="186"/>
      <c r="R118" s="186"/>
      <c r="S118" s="186"/>
      <c r="T118" s="186"/>
      <c r="U118" s="186"/>
    </row>
    <row r="119" spans="10:21" ht="30">
      <c r="J119" s="184"/>
      <c r="K119" s="184"/>
      <c r="N119" s="185"/>
      <c r="O119" s="185"/>
      <c r="P119" s="186"/>
      <c r="Q119" s="186"/>
      <c r="R119" s="186"/>
      <c r="S119" s="186"/>
      <c r="T119" s="186"/>
      <c r="U119" s="186"/>
    </row>
    <row r="120" spans="10:21" ht="30">
      <c r="J120" s="184"/>
      <c r="K120" s="184"/>
      <c r="N120" s="185"/>
      <c r="O120" s="185"/>
      <c r="P120" s="186"/>
      <c r="Q120" s="186"/>
      <c r="R120" s="186"/>
      <c r="S120" s="186"/>
      <c r="T120" s="186"/>
      <c r="U120" s="186"/>
    </row>
    <row r="121" spans="10:21" ht="30">
      <c r="J121" s="184"/>
      <c r="K121" s="184"/>
      <c r="N121" s="185"/>
      <c r="O121" s="185"/>
      <c r="P121" s="186"/>
      <c r="Q121" s="186"/>
      <c r="R121" s="186"/>
      <c r="S121" s="186"/>
      <c r="T121" s="186"/>
      <c r="U121" s="186"/>
    </row>
    <row r="122" spans="10:21" ht="30">
      <c r="J122" s="184"/>
      <c r="K122" s="184"/>
      <c r="N122" s="185"/>
      <c r="O122" s="185"/>
      <c r="P122" s="186"/>
      <c r="Q122" s="186"/>
      <c r="R122" s="186"/>
      <c r="S122" s="186"/>
      <c r="T122" s="186"/>
      <c r="U122" s="186"/>
    </row>
    <row r="123" spans="10:21" ht="30">
      <c r="J123" s="184"/>
      <c r="K123" s="184"/>
      <c r="N123" s="185"/>
      <c r="O123" s="185"/>
      <c r="P123" s="186"/>
      <c r="Q123" s="186"/>
      <c r="R123" s="186"/>
      <c r="S123" s="186"/>
      <c r="T123" s="186"/>
      <c r="U123" s="186"/>
    </row>
    <row r="124" spans="10:21" ht="30">
      <c r="J124" s="184"/>
      <c r="K124" s="184"/>
      <c r="N124" s="185"/>
      <c r="O124" s="185"/>
      <c r="P124" s="186"/>
      <c r="Q124" s="186"/>
      <c r="R124" s="186"/>
      <c r="S124" s="186"/>
      <c r="T124" s="186"/>
      <c r="U124" s="186"/>
    </row>
    <row r="125" spans="10:21" ht="30">
      <c r="J125" s="184"/>
      <c r="K125" s="184"/>
      <c r="N125" s="185"/>
      <c r="O125" s="185"/>
      <c r="P125" s="186"/>
      <c r="Q125" s="186"/>
      <c r="R125" s="186"/>
      <c r="S125" s="186"/>
      <c r="T125" s="186"/>
      <c r="U125" s="186"/>
    </row>
    <row r="126" spans="10:21" ht="30">
      <c r="J126" s="184"/>
      <c r="K126" s="184"/>
      <c r="N126" s="185"/>
      <c r="O126" s="185"/>
      <c r="P126" s="186"/>
      <c r="Q126" s="186"/>
      <c r="R126" s="186"/>
      <c r="S126" s="186"/>
      <c r="T126" s="186"/>
      <c r="U126" s="186"/>
    </row>
    <row r="127" spans="10:21" ht="30">
      <c r="J127" s="184"/>
      <c r="K127" s="184"/>
      <c r="N127" s="185"/>
      <c r="O127" s="185"/>
      <c r="P127" s="186"/>
      <c r="Q127" s="186"/>
      <c r="R127" s="186"/>
      <c r="S127" s="186"/>
      <c r="T127" s="186"/>
      <c r="U127" s="186"/>
    </row>
    <row r="128" spans="10:21" ht="30">
      <c r="J128" s="184"/>
      <c r="K128" s="184"/>
      <c r="N128" s="185"/>
      <c r="O128" s="185"/>
      <c r="P128" s="186"/>
      <c r="Q128" s="186"/>
      <c r="R128" s="186"/>
      <c r="S128" s="186"/>
      <c r="T128" s="186"/>
      <c r="U128" s="186"/>
    </row>
    <row r="129" spans="10:21" ht="30">
      <c r="J129" s="184"/>
      <c r="K129" s="184"/>
      <c r="N129" s="185"/>
      <c r="O129" s="185"/>
      <c r="P129" s="186"/>
      <c r="Q129" s="186"/>
      <c r="R129" s="186"/>
      <c r="S129" s="186"/>
      <c r="T129" s="186"/>
      <c r="U129" s="186"/>
    </row>
    <row r="130" spans="10:21" ht="30">
      <c r="J130" s="184"/>
      <c r="K130" s="184"/>
      <c r="N130" s="185"/>
      <c r="O130" s="185"/>
      <c r="P130" s="186"/>
      <c r="Q130" s="186"/>
      <c r="R130" s="186"/>
      <c r="S130" s="186"/>
      <c r="T130" s="186"/>
      <c r="U130" s="186"/>
    </row>
    <row r="131" spans="10:21" ht="30">
      <c r="J131" s="184"/>
      <c r="K131" s="184"/>
      <c r="N131" s="185"/>
      <c r="O131" s="185"/>
      <c r="P131" s="186"/>
      <c r="Q131" s="186"/>
      <c r="R131" s="186"/>
      <c r="S131" s="186"/>
      <c r="T131" s="186"/>
      <c r="U131" s="186"/>
    </row>
    <row r="132" spans="10:21" ht="30">
      <c r="J132" s="184"/>
      <c r="K132" s="184"/>
      <c r="N132" s="185"/>
      <c r="O132" s="185"/>
      <c r="P132" s="186"/>
      <c r="Q132" s="186"/>
      <c r="R132" s="186"/>
      <c r="S132" s="186"/>
      <c r="T132" s="186"/>
      <c r="U132" s="186"/>
    </row>
    <row r="133" spans="10:21" ht="30">
      <c r="J133" s="184"/>
      <c r="K133" s="184"/>
      <c r="N133" s="185"/>
      <c r="O133" s="185"/>
      <c r="P133" s="186"/>
      <c r="Q133" s="186"/>
      <c r="R133" s="186"/>
      <c r="S133" s="186"/>
      <c r="T133" s="186"/>
      <c r="U133" s="186"/>
    </row>
    <row r="134" spans="10:21" ht="30">
      <c r="J134" s="184"/>
      <c r="K134" s="184"/>
      <c r="N134" s="185"/>
      <c r="O134" s="185"/>
      <c r="P134" s="186"/>
      <c r="Q134" s="186"/>
      <c r="R134" s="186"/>
      <c r="S134" s="186"/>
      <c r="T134" s="186"/>
      <c r="U134" s="186"/>
    </row>
    <row r="135" spans="10:21" ht="30">
      <c r="J135" s="184"/>
      <c r="K135" s="184"/>
      <c r="N135" s="185"/>
      <c r="O135" s="185"/>
      <c r="P135" s="186"/>
      <c r="Q135" s="186"/>
      <c r="R135" s="186"/>
      <c r="S135" s="186"/>
      <c r="T135" s="186"/>
      <c r="U135" s="186"/>
    </row>
    <row r="136" spans="10:21" ht="30">
      <c r="J136" s="184"/>
      <c r="K136" s="184"/>
      <c r="N136" s="185"/>
      <c r="O136" s="185"/>
      <c r="P136" s="186"/>
      <c r="Q136" s="186"/>
      <c r="R136" s="186"/>
      <c r="S136" s="186"/>
      <c r="T136" s="186"/>
      <c r="U136" s="186"/>
    </row>
    <row r="137" spans="10:21" ht="30">
      <c r="J137" s="184"/>
      <c r="K137" s="184"/>
      <c r="N137" s="185"/>
      <c r="O137" s="185"/>
      <c r="P137" s="186"/>
      <c r="Q137" s="186"/>
      <c r="R137" s="186"/>
      <c r="S137" s="186"/>
      <c r="T137" s="186"/>
      <c r="U137" s="186"/>
    </row>
    <row r="138" spans="10:21" ht="30">
      <c r="J138" s="184"/>
      <c r="K138" s="184"/>
      <c r="N138" s="185"/>
      <c r="O138" s="185"/>
      <c r="P138" s="186"/>
      <c r="Q138" s="186"/>
      <c r="R138" s="186"/>
      <c r="S138" s="186"/>
      <c r="T138" s="186"/>
      <c r="U138" s="186"/>
    </row>
    <row r="139" spans="10:21" ht="30">
      <c r="J139" s="184"/>
      <c r="K139" s="184"/>
      <c r="N139" s="185"/>
      <c r="O139" s="185"/>
      <c r="P139" s="186"/>
      <c r="Q139" s="186"/>
      <c r="R139" s="186"/>
      <c r="S139" s="186"/>
      <c r="T139" s="186"/>
      <c r="U139" s="186"/>
    </row>
    <row r="140" spans="10:21" ht="30">
      <c r="J140" s="184"/>
      <c r="K140" s="184"/>
      <c r="N140" s="185"/>
      <c r="O140" s="185"/>
      <c r="P140" s="186"/>
      <c r="Q140" s="186"/>
      <c r="R140" s="186"/>
      <c r="S140" s="186"/>
      <c r="T140" s="186"/>
      <c r="U140" s="186"/>
    </row>
    <row r="141" spans="10:21" ht="30">
      <c r="J141" s="184"/>
      <c r="K141" s="184"/>
      <c r="N141" s="185"/>
      <c r="O141" s="185"/>
      <c r="P141" s="186"/>
      <c r="Q141" s="186"/>
      <c r="R141" s="186"/>
      <c r="S141" s="186"/>
      <c r="T141" s="186"/>
      <c r="U141" s="186"/>
    </row>
    <row r="142" spans="10:21" ht="30">
      <c r="J142" s="184"/>
      <c r="K142" s="184"/>
      <c r="N142" s="185"/>
      <c r="O142" s="185"/>
      <c r="P142" s="186"/>
      <c r="Q142" s="186"/>
      <c r="R142" s="186"/>
      <c r="S142" s="186"/>
      <c r="T142" s="186"/>
      <c r="U142" s="186"/>
    </row>
    <row r="143" spans="10:21" ht="30">
      <c r="J143" s="184"/>
      <c r="K143" s="184"/>
      <c r="N143" s="185"/>
      <c r="O143" s="185"/>
      <c r="P143" s="186"/>
      <c r="Q143" s="186"/>
      <c r="R143" s="186"/>
      <c r="S143" s="186"/>
      <c r="T143" s="186"/>
      <c r="U143" s="186"/>
    </row>
    <row r="144" spans="10:21" ht="30">
      <c r="J144" s="184"/>
      <c r="K144" s="184"/>
      <c r="N144" s="185"/>
      <c r="O144" s="185"/>
      <c r="P144" s="186"/>
      <c r="Q144" s="186"/>
      <c r="R144" s="186"/>
      <c r="S144" s="186"/>
      <c r="T144" s="186"/>
      <c r="U144" s="186"/>
    </row>
    <row r="145" spans="10:21" ht="30">
      <c r="J145" s="184"/>
      <c r="K145" s="184"/>
      <c r="N145" s="185"/>
      <c r="O145" s="185"/>
      <c r="P145" s="186"/>
      <c r="Q145" s="186"/>
      <c r="R145" s="186"/>
      <c r="S145" s="186"/>
      <c r="T145" s="186"/>
      <c r="U145" s="186"/>
    </row>
    <row r="146" spans="10:21" ht="30">
      <c r="J146" s="184"/>
      <c r="K146" s="184"/>
      <c r="N146" s="185"/>
      <c r="O146" s="185"/>
      <c r="P146" s="186"/>
      <c r="Q146" s="186"/>
      <c r="R146" s="186"/>
      <c r="S146" s="186"/>
      <c r="T146" s="186"/>
      <c r="U146" s="186"/>
    </row>
    <row r="147" spans="10:21" ht="30">
      <c r="J147" s="184"/>
      <c r="K147" s="184"/>
      <c r="N147" s="185"/>
      <c r="O147" s="185"/>
      <c r="P147" s="186"/>
      <c r="Q147" s="186"/>
      <c r="R147" s="186"/>
      <c r="S147" s="186"/>
      <c r="T147" s="186"/>
      <c r="U147" s="186"/>
    </row>
    <row r="148" spans="10:21" ht="30">
      <c r="J148" s="184"/>
      <c r="K148" s="184"/>
      <c r="N148" s="185"/>
      <c r="O148" s="185"/>
      <c r="P148" s="186"/>
      <c r="Q148" s="186"/>
      <c r="R148" s="186"/>
      <c r="S148" s="186"/>
      <c r="T148" s="186"/>
      <c r="U148" s="186"/>
    </row>
    <row r="149" spans="10:21" ht="30">
      <c r="J149" s="184"/>
      <c r="K149" s="184"/>
      <c r="N149" s="185"/>
      <c r="O149" s="185"/>
      <c r="P149" s="186"/>
      <c r="Q149" s="186"/>
      <c r="R149" s="186"/>
      <c r="S149" s="186"/>
      <c r="T149" s="186"/>
      <c r="U149" s="186"/>
    </row>
    <row r="150" spans="10:21" ht="30">
      <c r="J150" s="184"/>
      <c r="K150" s="184"/>
      <c r="N150" s="185"/>
      <c r="O150" s="185"/>
      <c r="P150" s="186"/>
      <c r="Q150" s="186"/>
      <c r="R150" s="186"/>
      <c r="S150" s="186"/>
      <c r="T150" s="186"/>
      <c r="U150" s="186"/>
    </row>
    <row r="151" spans="10:21" ht="30">
      <c r="J151" s="184"/>
      <c r="K151" s="184"/>
      <c r="N151" s="185"/>
      <c r="O151" s="185"/>
      <c r="P151" s="186"/>
      <c r="Q151" s="186"/>
      <c r="R151" s="186"/>
      <c r="S151" s="186"/>
      <c r="T151" s="186"/>
      <c r="U151" s="186"/>
    </row>
    <row r="152" spans="10:21" ht="30">
      <c r="J152" s="184"/>
      <c r="K152" s="184"/>
      <c r="N152" s="185"/>
      <c r="O152" s="185"/>
      <c r="P152" s="186"/>
      <c r="Q152" s="186"/>
      <c r="R152" s="186"/>
      <c r="S152" s="186"/>
      <c r="T152" s="186"/>
      <c r="U152" s="186"/>
    </row>
    <row r="153" spans="10:21" ht="30">
      <c r="J153" s="184"/>
      <c r="K153" s="184"/>
      <c r="N153" s="185"/>
      <c r="O153" s="185"/>
      <c r="P153" s="186"/>
      <c r="Q153" s="186"/>
      <c r="R153" s="186"/>
      <c r="S153" s="186"/>
      <c r="T153" s="186"/>
      <c r="U153" s="186"/>
    </row>
    <row r="154" spans="10:21" ht="30">
      <c r="J154" s="184"/>
      <c r="K154" s="184"/>
      <c r="N154" s="185"/>
      <c r="O154" s="185"/>
      <c r="P154" s="186"/>
      <c r="Q154" s="186"/>
      <c r="R154" s="186"/>
      <c r="S154" s="186"/>
      <c r="T154" s="186"/>
      <c r="U154" s="186"/>
    </row>
    <row r="155" spans="10:21" ht="30">
      <c r="J155" s="184"/>
      <c r="K155" s="184"/>
      <c r="N155" s="185"/>
      <c r="O155" s="185"/>
      <c r="P155" s="186"/>
      <c r="Q155" s="186"/>
      <c r="R155" s="186"/>
      <c r="S155" s="186"/>
      <c r="T155" s="186"/>
      <c r="U155" s="186"/>
    </row>
    <row r="156" spans="10:21" ht="30">
      <c r="J156" s="184"/>
      <c r="K156" s="184"/>
      <c r="N156" s="185"/>
      <c r="O156" s="185"/>
      <c r="P156" s="186"/>
      <c r="Q156" s="186"/>
      <c r="R156" s="186"/>
      <c r="S156" s="186"/>
      <c r="T156" s="186"/>
      <c r="U156" s="186"/>
    </row>
    <row r="157" spans="10:21" ht="30">
      <c r="J157" s="184"/>
      <c r="K157" s="184"/>
      <c r="N157" s="185"/>
      <c r="O157" s="185"/>
      <c r="P157" s="186"/>
      <c r="Q157" s="186"/>
      <c r="R157" s="186"/>
      <c r="S157" s="186"/>
      <c r="T157" s="186"/>
      <c r="U157" s="186"/>
    </row>
    <row r="158" spans="10:21" ht="30">
      <c r="J158" s="184"/>
      <c r="K158" s="184"/>
      <c r="N158" s="185"/>
      <c r="O158" s="185"/>
      <c r="P158" s="186"/>
      <c r="Q158" s="186"/>
      <c r="R158" s="186"/>
      <c r="S158" s="186"/>
      <c r="T158" s="186"/>
      <c r="U158" s="186"/>
    </row>
    <row r="159" spans="10:21" ht="30">
      <c r="J159" s="184"/>
      <c r="K159" s="184"/>
      <c r="N159" s="185"/>
      <c r="O159" s="185"/>
      <c r="P159" s="186"/>
      <c r="Q159" s="186"/>
      <c r="R159" s="186"/>
      <c r="S159" s="186"/>
      <c r="T159" s="186"/>
      <c r="U159" s="186"/>
    </row>
    <row r="160" spans="10:21" ht="30">
      <c r="J160" s="184"/>
      <c r="K160" s="184"/>
      <c r="N160" s="185"/>
      <c r="O160" s="185"/>
      <c r="P160" s="186"/>
      <c r="Q160" s="186"/>
      <c r="R160" s="186"/>
      <c r="S160" s="186"/>
      <c r="T160" s="186"/>
      <c r="U160" s="186"/>
    </row>
    <row r="161" spans="10:21" ht="30">
      <c r="J161" s="184"/>
      <c r="K161" s="184"/>
      <c r="N161" s="185"/>
      <c r="O161" s="185"/>
      <c r="P161" s="186"/>
      <c r="Q161" s="186"/>
      <c r="R161" s="186"/>
      <c r="S161" s="186"/>
      <c r="T161" s="186"/>
      <c r="U161" s="186"/>
    </row>
    <row r="162" spans="10:21" ht="30">
      <c r="J162" s="184"/>
      <c r="K162" s="184"/>
      <c r="N162" s="185"/>
      <c r="O162" s="185"/>
      <c r="P162" s="186"/>
      <c r="Q162" s="186"/>
      <c r="R162" s="186"/>
      <c r="S162" s="186"/>
      <c r="T162" s="186"/>
      <c r="U162" s="186"/>
    </row>
    <row r="163" spans="10:21" ht="30">
      <c r="J163" s="184"/>
      <c r="K163" s="184"/>
      <c r="N163" s="185"/>
      <c r="O163" s="185"/>
      <c r="P163" s="186"/>
      <c r="Q163" s="186"/>
      <c r="R163" s="186"/>
      <c r="S163" s="186"/>
      <c r="T163" s="186"/>
      <c r="U163" s="186"/>
    </row>
    <row r="164" spans="10:21" ht="30">
      <c r="J164" s="184"/>
      <c r="K164" s="184"/>
      <c r="N164" s="185"/>
      <c r="O164" s="185"/>
      <c r="P164" s="186"/>
      <c r="Q164" s="186"/>
      <c r="R164" s="186"/>
      <c r="S164" s="186"/>
      <c r="T164" s="186"/>
      <c r="U164" s="186"/>
    </row>
    <row r="165" spans="10:21" ht="30">
      <c r="J165" s="184"/>
      <c r="K165" s="184"/>
      <c r="N165" s="185"/>
      <c r="O165" s="185"/>
      <c r="P165" s="186"/>
      <c r="Q165" s="186"/>
      <c r="R165" s="186"/>
      <c r="S165" s="186"/>
      <c r="T165" s="186"/>
      <c r="U165" s="186"/>
    </row>
    <row r="166" spans="10:21" ht="30">
      <c r="J166" s="184"/>
      <c r="K166" s="184"/>
      <c r="N166" s="185"/>
      <c r="O166" s="185"/>
      <c r="P166" s="186"/>
      <c r="Q166" s="186"/>
      <c r="R166" s="186"/>
      <c r="S166" s="186"/>
      <c r="T166" s="186"/>
      <c r="U166" s="186"/>
    </row>
    <row r="167" spans="10:21" ht="30">
      <c r="J167" s="184"/>
      <c r="K167" s="184"/>
      <c r="N167" s="185"/>
      <c r="O167" s="185"/>
      <c r="P167" s="186"/>
      <c r="Q167" s="186"/>
      <c r="R167" s="186"/>
      <c r="S167" s="186"/>
      <c r="T167" s="186"/>
      <c r="U167" s="186"/>
    </row>
    <row r="168" spans="10:21" ht="30">
      <c r="J168" s="184"/>
      <c r="K168" s="184"/>
      <c r="N168" s="185"/>
      <c r="O168" s="185"/>
      <c r="P168" s="186"/>
      <c r="Q168" s="186"/>
      <c r="R168" s="186"/>
      <c r="S168" s="186"/>
      <c r="T168" s="186"/>
      <c r="U168" s="186"/>
    </row>
    <row r="169" spans="10:21" ht="30">
      <c r="J169" s="184"/>
      <c r="K169" s="184"/>
      <c r="N169" s="185"/>
      <c r="O169" s="185"/>
      <c r="P169" s="186"/>
      <c r="Q169" s="186"/>
      <c r="R169" s="186"/>
      <c r="S169" s="186"/>
      <c r="T169" s="186"/>
      <c r="U169" s="186"/>
    </row>
    <row r="170" spans="14:21" ht="15">
      <c r="N170" s="185"/>
      <c r="O170" s="185"/>
      <c r="P170" s="186"/>
      <c r="Q170" s="186"/>
      <c r="R170" s="186"/>
      <c r="S170" s="186"/>
      <c r="T170" s="186"/>
      <c r="U170" s="186"/>
    </row>
    <row r="171" spans="14:21" ht="15">
      <c r="N171" s="185"/>
      <c r="O171" s="185"/>
      <c r="P171" s="186"/>
      <c r="Q171" s="186"/>
      <c r="R171" s="186"/>
      <c r="S171" s="186"/>
      <c r="T171" s="186"/>
      <c r="U171" s="186"/>
    </row>
    <row r="172" spans="14:21" ht="15">
      <c r="N172" s="185"/>
      <c r="O172" s="185"/>
      <c r="P172" s="186"/>
      <c r="Q172" s="186"/>
      <c r="R172" s="186"/>
      <c r="S172" s="186"/>
      <c r="T172" s="186"/>
      <c r="U172" s="186"/>
    </row>
    <row r="173" spans="14:21" ht="15">
      <c r="N173" s="185"/>
      <c r="O173" s="185"/>
      <c r="P173" s="186"/>
      <c r="Q173" s="186"/>
      <c r="R173" s="186"/>
      <c r="S173" s="186"/>
      <c r="T173" s="186"/>
      <c r="U173" s="186"/>
    </row>
    <row r="174" spans="14:21" ht="15">
      <c r="N174" s="185"/>
      <c r="O174" s="185"/>
      <c r="P174" s="186"/>
      <c r="Q174" s="186"/>
      <c r="R174" s="186"/>
      <c r="S174" s="186"/>
      <c r="T174" s="186"/>
      <c r="U174" s="186"/>
    </row>
    <row r="175" spans="14:21" ht="15">
      <c r="N175" s="185"/>
      <c r="O175" s="185"/>
      <c r="P175" s="186"/>
      <c r="Q175" s="186"/>
      <c r="R175" s="186"/>
      <c r="S175" s="186"/>
      <c r="T175" s="186"/>
      <c r="U175" s="186"/>
    </row>
    <row r="176" spans="14:21" ht="15">
      <c r="N176" s="185"/>
      <c r="O176" s="185"/>
      <c r="P176" s="186"/>
      <c r="Q176" s="186"/>
      <c r="R176" s="186"/>
      <c r="S176" s="186"/>
      <c r="T176" s="186"/>
      <c r="U176" s="186"/>
    </row>
    <row r="177" spans="14:21" ht="15">
      <c r="N177" s="185"/>
      <c r="O177" s="185"/>
      <c r="P177" s="186"/>
      <c r="Q177" s="186"/>
      <c r="R177" s="186"/>
      <c r="S177" s="186"/>
      <c r="T177" s="186"/>
      <c r="U177" s="186"/>
    </row>
    <row r="178" spans="14:21" ht="15">
      <c r="N178" s="185"/>
      <c r="O178" s="185"/>
      <c r="P178" s="186"/>
      <c r="Q178" s="186"/>
      <c r="R178" s="186"/>
      <c r="S178" s="186"/>
      <c r="T178" s="186"/>
      <c r="U178" s="186"/>
    </row>
    <row r="179" spans="14:21" ht="15">
      <c r="N179" s="185"/>
      <c r="O179" s="185"/>
      <c r="P179" s="186"/>
      <c r="Q179" s="186"/>
      <c r="R179" s="186"/>
      <c r="S179" s="186"/>
      <c r="T179" s="186"/>
      <c r="U179" s="186"/>
    </row>
    <row r="180" spans="14:21" ht="15">
      <c r="N180" s="185"/>
      <c r="O180" s="185"/>
      <c r="P180" s="186"/>
      <c r="Q180" s="186"/>
      <c r="R180" s="186"/>
      <c r="S180" s="186"/>
      <c r="T180" s="186"/>
      <c r="U180" s="186"/>
    </row>
    <row r="181" spans="14:21" ht="15">
      <c r="N181" s="185"/>
      <c r="O181" s="185"/>
      <c r="P181" s="186"/>
      <c r="Q181" s="186"/>
      <c r="R181" s="186"/>
      <c r="S181" s="186"/>
      <c r="T181" s="186"/>
      <c r="U181" s="186"/>
    </row>
    <row r="182" spans="14:21" ht="15">
      <c r="N182" s="185"/>
      <c r="O182" s="185"/>
      <c r="P182" s="186"/>
      <c r="Q182" s="186"/>
      <c r="R182" s="186"/>
      <c r="S182" s="186"/>
      <c r="T182" s="186"/>
      <c r="U182" s="186"/>
    </row>
    <row r="183" spans="14:21" ht="15">
      <c r="N183" s="185"/>
      <c r="O183" s="185"/>
      <c r="P183" s="186"/>
      <c r="Q183" s="186"/>
      <c r="R183" s="186"/>
      <c r="S183" s="186"/>
      <c r="T183" s="186"/>
      <c r="U183" s="186"/>
    </row>
    <row r="184" spans="14:21" ht="15">
      <c r="N184" s="185"/>
      <c r="O184" s="185"/>
      <c r="P184" s="186"/>
      <c r="Q184" s="186"/>
      <c r="R184" s="186"/>
      <c r="S184" s="186"/>
      <c r="T184" s="186"/>
      <c r="U184" s="186"/>
    </row>
    <row r="185" spans="14:21" ht="15">
      <c r="N185" s="185"/>
      <c r="O185" s="185"/>
      <c r="P185" s="186"/>
      <c r="Q185" s="186"/>
      <c r="R185" s="186"/>
      <c r="S185" s="186"/>
      <c r="T185" s="186"/>
      <c r="U185" s="186"/>
    </row>
    <row r="186" spans="14:21" ht="15">
      <c r="N186" s="185"/>
      <c r="O186" s="185"/>
      <c r="P186" s="186"/>
      <c r="Q186" s="186"/>
      <c r="R186" s="186"/>
      <c r="S186" s="186"/>
      <c r="T186" s="186"/>
      <c r="U186" s="186"/>
    </row>
    <row r="187" spans="14:21" ht="15">
      <c r="N187" s="185"/>
      <c r="O187" s="185"/>
      <c r="P187" s="186"/>
      <c r="Q187" s="186"/>
      <c r="R187" s="186"/>
      <c r="S187" s="186"/>
      <c r="T187" s="186"/>
      <c r="U187" s="186"/>
    </row>
    <row r="188" spans="14:21" ht="15">
      <c r="N188" s="185"/>
      <c r="O188" s="185"/>
      <c r="P188" s="186"/>
      <c r="Q188" s="186"/>
      <c r="R188" s="186"/>
      <c r="S188" s="186"/>
      <c r="T188" s="186"/>
      <c r="U188" s="186"/>
    </row>
    <row r="189" spans="14:21" ht="15">
      <c r="N189" s="185"/>
      <c r="O189" s="185"/>
      <c r="P189" s="186"/>
      <c r="Q189" s="186"/>
      <c r="R189" s="186"/>
      <c r="S189" s="186"/>
      <c r="T189" s="186"/>
      <c r="U189" s="186"/>
    </row>
    <row r="190" spans="14:21" ht="15">
      <c r="N190" s="185"/>
      <c r="O190" s="185"/>
      <c r="P190" s="186"/>
      <c r="Q190" s="186"/>
      <c r="R190" s="186"/>
      <c r="S190" s="186"/>
      <c r="T190" s="186"/>
      <c r="U190" s="186"/>
    </row>
    <row r="191" spans="14:21" ht="15">
      <c r="N191" s="185"/>
      <c r="O191" s="185"/>
      <c r="P191" s="186"/>
      <c r="Q191" s="186"/>
      <c r="R191" s="186"/>
      <c r="S191" s="186"/>
      <c r="T191" s="186"/>
      <c r="U191" s="186"/>
    </row>
    <row r="192" spans="14:21" ht="15">
      <c r="N192" s="185"/>
      <c r="O192" s="185"/>
      <c r="P192" s="186"/>
      <c r="Q192" s="186"/>
      <c r="R192" s="186"/>
      <c r="S192" s="186"/>
      <c r="T192" s="186"/>
      <c r="U192" s="186"/>
    </row>
    <row r="193" spans="14:21" ht="15">
      <c r="N193" s="185"/>
      <c r="O193" s="185"/>
      <c r="P193" s="186"/>
      <c r="Q193" s="186"/>
      <c r="R193" s="186"/>
      <c r="S193" s="186"/>
      <c r="T193" s="186"/>
      <c r="U193" s="186"/>
    </row>
    <row r="194" spans="14:21" ht="15">
      <c r="N194" s="185"/>
      <c r="O194" s="185"/>
      <c r="P194" s="186"/>
      <c r="Q194" s="186"/>
      <c r="R194" s="186"/>
      <c r="S194" s="186"/>
      <c r="T194" s="186"/>
      <c r="U194" s="186"/>
    </row>
    <row r="195" spans="14:21" ht="15">
      <c r="N195" s="185"/>
      <c r="O195" s="185"/>
      <c r="P195" s="186"/>
      <c r="Q195" s="186"/>
      <c r="R195" s="186"/>
      <c r="S195" s="186"/>
      <c r="T195" s="186"/>
      <c r="U195" s="186"/>
    </row>
    <row r="196" spans="14:21" ht="15">
      <c r="N196" s="185"/>
      <c r="O196" s="185"/>
      <c r="P196" s="186"/>
      <c r="Q196" s="186"/>
      <c r="R196" s="186"/>
      <c r="S196" s="186"/>
      <c r="T196" s="186"/>
      <c r="U196" s="186"/>
    </row>
    <row r="197" spans="14:21" ht="15">
      <c r="N197" s="185"/>
      <c r="O197" s="185"/>
      <c r="P197" s="186"/>
      <c r="Q197" s="186"/>
      <c r="R197" s="186"/>
      <c r="S197" s="186"/>
      <c r="T197" s="186"/>
      <c r="U197" s="186"/>
    </row>
    <row r="198" spans="14:21" ht="15">
      <c r="N198" s="185"/>
      <c r="O198" s="185"/>
      <c r="P198" s="186"/>
      <c r="Q198" s="186"/>
      <c r="R198" s="186"/>
      <c r="S198" s="186"/>
      <c r="T198" s="186"/>
      <c r="U198" s="186"/>
    </row>
    <row r="199" spans="14:21" ht="15">
      <c r="N199" s="185"/>
      <c r="O199" s="185"/>
      <c r="P199" s="186"/>
      <c r="Q199" s="186"/>
      <c r="R199" s="186"/>
      <c r="S199" s="186"/>
      <c r="T199" s="186"/>
      <c r="U199" s="186"/>
    </row>
    <row r="200" spans="14:21" ht="15">
      <c r="N200" s="185"/>
      <c r="O200" s="185"/>
      <c r="P200" s="186"/>
      <c r="Q200" s="186"/>
      <c r="R200" s="186"/>
      <c r="S200" s="186"/>
      <c r="T200" s="186"/>
      <c r="U200" s="186"/>
    </row>
    <row r="201" spans="14:21" ht="15">
      <c r="N201" s="185"/>
      <c r="O201" s="185"/>
      <c r="P201" s="186"/>
      <c r="Q201" s="186"/>
      <c r="R201" s="186"/>
      <c r="S201" s="186"/>
      <c r="T201" s="186"/>
      <c r="U201" s="186"/>
    </row>
    <row r="202" spans="14:21" ht="15">
      <c r="N202" s="185"/>
      <c r="O202" s="185"/>
      <c r="P202" s="186"/>
      <c r="Q202" s="186"/>
      <c r="R202" s="186"/>
      <c r="S202" s="186"/>
      <c r="T202" s="186"/>
      <c r="U202" s="186"/>
    </row>
    <row r="203" spans="14:21" ht="15">
      <c r="N203" s="185"/>
      <c r="O203" s="185"/>
      <c r="P203" s="186"/>
      <c r="Q203" s="186"/>
      <c r="R203" s="186"/>
      <c r="S203" s="186"/>
      <c r="T203" s="186"/>
      <c r="U203" s="186"/>
    </row>
    <row r="204" spans="14:21" ht="15">
      <c r="N204" s="185"/>
      <c r="O204" s="185"/>
      <c r="P204" s="186"/>
      <c r="Q204" s="186"/>
      <c r="R204" s="186"/>
      <c r="S204" s="186"/>
      <c r="T204" s="186"/>
      <c r="U204" s="186"/>
    </row>
    <row r="205" spans="14:21" ht="15">
      <c r="N205" s="185"/>
      <c r="O205" s="185"/>
      <c r="P205" s="186"/>
      <c r="Q205" s="186"/>
      <c r="R205" s="186"/>
      <c r="S205" s="186"/>
      <c r="T205" s="186"/>
      <c r="U205" s="186"/>
    </row>
    <row r="206" spans="14:21" ht="15">
      <c r="N206" s="185"/>
      <c r="O206" s="185"/>
      <c r="P206" s="186"/>
      <c r="Q206" s="186"/>
      <c r="R206" s="186"/>
      <c r="S206" s="186"/>
      <c r="T206" s="186"/>
      <c r="U206" s="186"/>
    </row>
    <row r="207" spans="14:21" ht="15">
      <c r="N207" s="185"/>
      <c r="O207" s="185"/>
      <c r="P207" s="186"/>
      <c r="Q207" s="186"/>
      <c r="R207" s="186"/>
      <c r="S207" s="186"/>
      <c r="T207" s="186"/>
      <c r="U207" s="186"/>
    </row>
    <row r="208" spans="14:21" ht="15">
      <c r="N208" s="185"/>
      <c r="O208" s="185"/>
      <c r="P208" s="186"/>
      <c r="Q208" s="186"/>
      <c r="R208" s="186"/>
      <c r="S208" s="186"/>
      <c r="T208" s="186"/>
      <c r="U208" s="186"/>
    </row>
    <row r="209" spans="14:21" ht="15">
      <c r="N209" s="185"/>
      <c r="O209" s="185"/>
      <c r="P209" s="186"/>
      <c r="Q209" s="186"/>
      <c r="R209" s="186"/>
      <c r="S209" s="186"/>
      <c r="T209" s="186"/>
      <c r="U209" s="186"/>
    </row>
    <row r="210" spans="14:21" ht="15">
      <c r="N210" s="185"/>
      <c r="O210" s="185"/>
      <c r="P210" s="186"/>
      <c r="Q210" s="186"/>
      <c r="R210" s="186"/>
      <c r="S210" s="186"/>
      <c r="T210" s="186"/>
      <c r="U210" s="186"/>
    </row>
  </sheetData>
  <mergeCells count="25">
    <mergeCell ref="H1:L1"/>
    <mergeCell ref="H2:H3"/>
    <mergeCell ref="C4:D4"/>
    <mergeCell ref="C5:D5"/>
    <mergeCell ref="E5:H5"/>
    <mergeCell ref="I5:J5"/>
    <mergeCell ref="G6:J7"/>
    <mergeCell ref="K6:K7"/>
    <mergeCell ref="L6:L7"/>
    <mergeCell ref="P6:T6"/>
    <mergeCell ref="G12:J13"/>
    <mergeCell ref="K12:K13"/>
    <mergeCell ref="L12:L13"/>
    <mergeCell ref="K26:L26"/>
    <mergeCell ref="A27:L27"/>
    <mergeCell ref="A18:B19"/>
    <mergeCell ref="G18:J19"/>
    <mergeCell ref="K18:K19"/>
    <mergeCell ref="L18:L19"/>
    <mergeCell ref="A24:B26"/>
    <mergeCell ref="C24:D24"/>
    <mergeCell ref="K24:L24"/>
    <mergeCell ref="G25:I25"/>
    <mergeCell ref="K25:L25"/>
    <mergeCell ref="G26:I26"/>
  </mergeCells>
  <conditionalFormatting sqref="E5:H5 K3:K4 G24 G25:I25">
    <cfRule type="cellIs" priority="1" dxfId="20" operator="equal" stopIfTrue="1">
      <formula>0</formula>
    </cfRule>
  </conditionalFormatting>
  <conditionalFormatting sqref="A8:A11 A14:A17 A20:A23">
    <cfRule type="cellIs" priority="2" dxfId="19" operator="greaterThan" stopIfTrue="1">
      <formula>0</formula>
    </cfRule>
  </conditionalFormatting>
  <conditionalFormatting sqref="U8 U20">
    <cfRule type="expression" priority="3" dxfId="3" stopIfTrue="1">
      <formula>T9&lt;&gt;U8</formula>
    </cfRule>
  </conditionalFormatting>
  <conditionalFormatting sqref="T9">
    <cfRule type="expression" priority="4" dxfId="3" stopIfTrue="1">
      <formula>$T$9&lt;&gt;$U$8</formula>
    </cfRule>
  </conditionalFormatting>
  <conditionalFormatting sqref="T10 V8">
    <cfRule type="expression" priority="5" dxfId="5" stopIfTrue="1">
      <formula>$V$8&lt;&gt;$T$10</formula>
    </cfRule>
  </conditionalFormatting>
  <conditionalFormatting sqref="W8 T11">
    <cfRule type="expression" priority="6" dxfId="4" stopIfTrue="1">
      <formula>$W$8&lt;&gt;$T$11</formula>
    </cfRule>
  </conditionalFormatting>
  <conditionalFormatting sqref="U10 V9">
    <cfRule type="expression" priority="7" dxfId="2" stopIfTrue="1">
      <formula>$V$9&lt;&gt;$U$10</formula>
    </cfRule>
  </conditionalFormatting>
  <conditionalFormatting sqref="U11 W9">
    <cfRule type="expression" priority="8" dxfId="1" stopIfTrue="1">
      <formula>$W$9&lt;&gt;$U$11</formula>
    </cfRule>
  </conditionalFormatting>
  <conditionalFormatting sqref="W10 V11">
    <cfRule type="expression" priority="9" dxfId="0" stopIfTrue="1">
      <formula>$W$10&lt;&gt;$V$11</formula>
    </cfRule>
  </conditionalFormatting>
  <conditionalFormatting sqref="U14 T15">
    <cfRule type="expression" priority="10" dxfId="3" stopIfTrue="1">
      <formula>$T$15&lt;&gt;$U$14</formula>
    </cfRule>
  </conditionalFormatting>
  <conditionalFormatting sqref="V14 T16">
    <cfRule type="expression" priority="11" dxfId="5" stopIfTrue="1">
      <formula>$V$14&lt;&gt;$T$16</formula>
    </cfRule>
  </conditionalFormatting>
  <conditionalFormatting sqref="W14 T17">
    <cfRule type="expression" priority="12" dxfId="4" stopIfTrue="1">
      <formula>$W$14&lt;&gt;$T$17</formula>
    </cfRule>
  </conditionalFormatting>
  <conditionalFormatting sqref="V15 U16">
    <cfRule type="expression" priority="13" dxfId="2" stopIfTrue="1">
      <formula>$V$15&lt;&gt;$U$16</formula>
    </cfRule>
  </conditionalFormatting>
  <conditionalFormatting sqref="W15 U17">
    <cfRule type="expression" priority="14" dxfId="1" stopIfTrue="1">
      <formula>$W$15&lt;&gt;$U$17</formula>
    </cfRule>
  </conditionalFormatting>
  <conditionalFormatting sqref="W16 V17">
    <cfRule type="expression" priority="15" dxfId="0" stopIfTrue="1">
      <formula>$W$16&lt;&gt;$V$17</formula>
    </cfRule>
  </conditionalFormatting>
  <conditionalFormatting sqref="V20 T22">
    <cfRule type="expression" priority="16" dxfId="5" stopIfTrue="1">
      <formula>$V$20&lt;&gt;$T$22</formula>
    </cfRule>
  </conditionalFormatting>
  <conditionalFormatting sqref="W20 T23">
    <cfRule type="expression" priority="17" dxfId="4" stopIfTrue="1">
      <formula>$W$20&lt;&gt;$T$23</formula>
    </cfRule>
  </conditionalFormatting>
  <conditionalFormatting sqref="T21">
    <cfRule type="expression" priority="18" dxfId="3" stopIfTrue="1">
      <formula>U20&lt;&gt;T21</formula>
    </cfRule>
  </conditionalFormatting>
  <conditionalFormatting sqref="V21 U22">
    <cfRule type="expression" priority="19" dxfId="2" stopIfTrue="1">
      <formula>$V$21&lt;&gt;$U$22</formula>
    </cfRule>
  </conditionalFormatting>
  <conditionalFormatting sqref="W21 U23">
    <cfRule type="expression" priority="20" dxfId="1" stopIfTrue="1">
      <formula>$W$21&lt;&gt;$U$23</formula>
    </cfRule>
  </conditionalFormatting>
  <conditionalFormatting sqref="W22 V23">
    <cfRule type="expression" priority="21" dxfId="0" stopIfTrue="1">
      <formula>$W$22&lt;&gt;$V$23</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10"/>
  <sheetViews>
    <sheetView showGridLines="0" showZeros="0" zoomScale="50" zoomScaleNormal="50" workbookViewId="0" topLeftCell="A4">
      <selection activeCell="AJ10" sqref="AJ10"/>
    </sheetView>
  </sheetViews>
  <sheetFormatPr defaultColWidth="15.28125" defaultRowHeight="15"/>
  <cols>
    <col min="1" max="1" width="10.421875" style="182" customWidth="1"/>
    <col min="2" max="2" width="5.57421875" style="182" customWidth="1"/>
    <col min="3" max="3" width="18.8515625" style="182" customWidth="1"/>
    <col min="4" max="4" width="46.421875" style="182" customWidth="1"/>
    <col min="5" max="5" width="31.7109375" style="182" customWidth="1"/>
    <col min="6" max="6" width="19.28125" style="182" customWidth="1"/>
    <col min="7" max="11" width="18.57421875" style="182" customWidth="1"/>
    <col min="12" max="12" width="18.8515625" style="182" customWidth="1"/>
    <col min="13" max="13" width="4.140625" style="183" customWidth="1"/>
    <col min="14" max="15" width="14.57421875" style="118" customWidth="1"/>
    <col min="16" max="16" width="11.140625" style="172" hidden="1" customWidth="1"/>
    <col min="17" max="17" width="24.8515625" style="172" hidden="1" customWidth="1"/>
    <col min="18" max="18" width="18.8515625" style="172" hidden="1" customWidth="1"/>
    <col min="19" max="25" width="14.57421875" style="172" hidden="1" customWidth="1"/>
    <col min="26" max="26" width="24.421875" style="172" hidden="1" customWidth="1"/>
    <col min="27" max="27" width="20.421875" style="172" hidden="1" customWidth="1"/>
    <col min="28" max="33" width="15.28125" style="172" hidden="1" customWidth="1"/>
    <col min="34" max="205" width="15.28125" style="118" customWidth="1"/>
    <col min="206" max="206" width="3.140625" style="118" customWidth="1"/>
    <col min="207" max="16384" width="15.28125" style="118" customWidth="1"/>
  </cols>
  <sheetData>
    <row r="1" spans="1:256" ht="45.75" customHeight="1">
      <c r="A1" s="114"/>
      <c r="B1" s="114"/>
      <c r="C1" s="114"/>
      <c r="D1" s="114"/>
      <c r="E1" s="114"/>
      <c r="F1" s="114"/>
      <c r="G1" s="114"/>
      <c r="H1" s="348" t="s">
        <v>34</v>
      </c>
      <c r="I1" s="348"/>
      <c r="J1" s="348"/>
      <c r="K1" s="348"/>
      <c r="L1" s="348"/>
      <c r="M1" s="115"/>
      <c r="N1" s="116"/>
      <c r="O1" s="116"/>
      <c r="P1" s="117"/>
      <c r="Q1" s="117"/>
      <c r="R1" s="117"/>
      <c r="S1" s="117"/>
      <c r="T1" s="117"/>
      <c r="U1" s="117"/>
      <c r="V1" s="117"/>
      <c r="W1" s="117"/>
      <c r="X1" s="117"/>
      <c r="Y1" s="117"/>
      <c r="Z1" s="117"/>
      <c r="AA1" s="117"/>
      <c r="AB1" s="117"/>
      <c r="AC1" s="117"/>
      <c r="AD1" s="117"/>
      <c r="AE1" s="117"/>
      <c r="AF1" s="117"/>
      <c r="AG1" s="117"/>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c r="IV1" s="116"/>
    </row>
    <row r="2" spans="1:256" ht="50.1" customHeight="1">
      <c r="A2" s="114"/>
      <c r="B2" s="114"/>
      <c r="C2" s="114"/>
      <c r="D2" s="114"/>
      <c r="E2" s="114"/>
      <c r="F2" s="114"/>
      <c r="G2" s="114"/>
      <c r="H2" s="349"/>
      <c r="I2" s="119" t="s">
        <v>35</v>
      </c>
      <c r="J2" s="119"/>
      <c r="K2" s="120"/>
      <c r="L2" s="121"/>
      <c r="M2" s="115"/>
      <c r="N2" s="116"/>
      <c r="O2" s="116"/>
      <c r="P2" s="122" t="str">
        <f>'[3]vnos podatkov'!$A$6</f>
        <v>RVO - DRŽAVNO PRVENSTVO</v>
      </c>
      <c r="Q2" s="123"/>
      <c r="R2" s="123"/>
      <c r="S2" s="117"/>
      <c r="T2" s="117"/>
      <c r="U2" s="117"/>
      <c r="V2" s="117"/>
      <c r="W2" s="117"/>
      <c r="X2" s="117"/>
      <c r="Y2" s="117"/>
      <c r="Z2" s="117"/>
      <c r="AA2" s="117"/>
      <c r="AB2" s="117"/>
      <c r="AC2" s="117"/>
      <c r="AD2" s="117"/>
      <c r="AE2" s="117"/>
      <c r="AF2" s="117"/>
      <c r="AG2" s="117"/>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row>
    <row r="3" spans="1:256" ht="50.1" customHeight="1">
      <c r="A3" s="114"/>
      <c r="B3" s="114"/>
      <c r="C3" s="114"/>
      <c r="D3" s="114"/>
      <c r="E3" s="114"/>
      <c r="F3" s="114"/>
      <c r="G3" s="114"/>
      <c r="H3" s="349"/>
      <c r="I3" s="124" t="s">
        <v>36</v>
      </c>
      <c r="J3" s="124"/>
      <c r="K3" s="125">
        <f>'[3]vnos podatkov'!$A$8</f>
        <v>0</v>
      </c>
      <c r="L3" s="120">
        <f>'[3]vnos podatkov'!$B$8</f>
        <v>0</v>
      </c>
      <c r="M3" s="115"/>
      <c r="N3" s="116"/>
      <c r="O3" s="116"/>
      <c r="P3" s="126">
        <f>'[3]vnos podatkov'!$A$8</f>
        <v>0</v>
      </c>
      <c r="Q3" s="126">
        <f>'[3]vnos podatkov'!$B$8</f>
        <v>0</v>
      </c>
      <c r="R3" s="126">
        <f>'[3]vnos podatkov'!$A$10</f>
        <v>0</v>
      </c>
      <c r="S3" s="117"/>
      <c r="T3" s="117"/>
      <c r="U3" s="117"/>
      <c r="V3" s="117"/>
      <c r="W3" s="117"/>
      <c r="X3" s="117"/>
      <c r="Y3" s="117"/>
      <c r="Z3" s="117"/>
      <c r="AA3" s="117"/>
      <c r="AB3" s="117"/>
      <c r="AC3" s="117"/>
      <c r="AD3" s="117"/>
      <c r="AE3" s="117"/>
      <c r="AF3" s="117"/>
      <c r="AG3" s="117"/>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row>
    <row r="4" spans="1:256" ht="50.1" customHeight="1">
      <c r="A4" s="114"/>
      <c r="B4" s="114"/>
      <c r="C4" s="350" t="s">
        <v>37</v>
      </c>
      <c r="D4" s="350"/>
      <c r="I4" s="269" t="s">
        <v>38</v>
      </c>
      <c r="J4" s="128"/>
      <c r="K4" s="129">
        <f>'[3]vnos podatkov'!$A$10</f>
        <v>0</v>
      </c>
      <c r="L4" s="130"/>
      <c r="M4" s="115"/>
      <c r="N4" s="116"/>
      <c r="O4" s="116"/>
      <c r="P4" s="117"/>
      <c r="Q4" s="117"/>
      <c r="R4" s="117"/>
      <c r="S4" s="117"/>
      <c r="T4" s="117"/>
      <c r="U4" s="117"/>
      <c r="V4" s="117"/>
      <c r="W4" s="117"/>
      <c r="X4" s="117"/>
      <c r="Y4" s="117"/>
      <c r="Z4" s="117"/>
      <c r="AA4" s="117"/>
      <c r="AB4" s="117"/>
      <c r="AC4" s="117"/>
      <c r="AD4" s="117"/>
      <c r="AE4" s="117"/>
      <c r="AF4" s="117"/>
      <c r="AG4" s="117"/>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row>
    <row r="5" spans="1:256" ht="50.1" customHeight="1">
      <c r="A5" s="114"/>
      <c r="B5" s="114"/>
      <c r="C5" s="350" t="s">
        <v>39</v>
      </c>
      <c r="D5" s="350"/>
      <c r="E5" s="351" t="s">
        <v>178</v>
      </c>
      <c r="F5" s="351">
        <f>'[3]vnos podatkov'!$C$10</f>
        <v>0</v>
      </c>
      <c r="G5" s="352">
        <f>'[3]vnos podatkov'!$C$10</f>
        <v>0</v>
      </c>
      <c r="H5" s="352">
        <f>'[3]vnos podatkov'!$C$10</f>
        <v>0</v>
      </c>
      <c r="I5" s="353" t="s">
        <v>40</v>
      </c>
      <c r="J5" s="353"/>
      <c r="K5" s="129"/>
      <c r="L5" s="121"/>
      <c r="M5" s="115"/>
      <c r="N5" s="116"/>
      <c r="O5" s="116"/>
      <c r="P5" s="117"/>
      <c r="Q5" s="117"/>
      <c r="R5" s="117"/>
      <c r="S5" s="117"/>
      <c r="T5" s="117"/>
      <c r="U5" s="117"/>
      <c r="V5" s="117"/>
      <c r="W5" s="117"/>
      <c r="X5" s="117"/>
      <c r="Y5" s="117"/>
      <c r="Z5" s="117"/>
      <c r="AA5" s="117"/>
      <c r="AB5" s="117"/>
      <c r="AC5" s="117"/>
      <c r="AD5" s="117"/>
      <c r="AE5" s="117"/>
      <c r="AF5" s="117"/>
      <c r="AG5" s="117"/>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row>
    <row r="6" spans="1:256" s="136" customFormat="1" ht="90" customHeight="1">
      <c r="A6" s="114"/>
      <c r="B6" s="114"/>
      <c r="C6" s="131" t="s">
        <v>203</v>
      </c>
      <c r="D6" s="131"/>
      <c r="E6" s="132"/>
      <c r="F6" s="133"/>
      <c r="G6" s="339"/>
      <c r="H6" s="339"/>
      <c r="I6" s="339"/>
      <c r="J6" s="339"/>
      <c r="K6" s="340" t="s">
        <v>41</v>
      </c>
      <c r="L6" s="340" t="s">
        <v>42</v>
      </c>
      <c r="M6" s="115"/>
      <c r="N6" s="134"/>
      <c r="O6" s="134"/>
      <c r="P6" s="345" t="s">
        <v>43</v>
      </c>
      <c r="Q6" s="346"/>
      <c r="R6" s="346"/>
      <c r="S6" s="346"/>
      <c r="T6" s="347"/>
      <c r="U6" s="135"/>
      <c r="V6" s="126"/>
      <c r="W6" s="126"/>
      <c r="X6" s="126"/>
      <c r="Y6" s="126"/>
      <c r="Z6" s="126"/>
      <c r="AA6" s="126"/>
      <c r="AB6" s="126"/>
      <c r="AC6" s="126"/>
      <c r="AD6" s="126"/>
      <c r="AE6" s="126"/>
      <c r="AF6" s="126"/>
      <c r="AG6" s="126"/>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s="144" customFormat="1" ht="40.5" customHeight="1">
      <c r="A7" s="114"/>
      <c r="B7" s="114"/>
      <c r="C7" s="137" t="s">
        <v>26</v>
      </c>
      <c r="D7" s="138" t="s">
        <v>27</v>
      </c>
      <c r="E7" s="138" t="s">
        <v>28</v>
      </c>
      <c r="F7" s="138" t="s">
        <v>25</v>
      </c>
      <c r="G7" s="339"/>
      <c r="H7" s="339"/>
      <c r="I7" s="339"/>
      <c r="J7" s="339"/>
      <c r="K7" s="340"/>
      <c r="L7" s="340"/>
      <c r="M7" s="115"/>
      <c r="N7" s="139" t="s">
        <v>44</v>
      </c>
      <c r="O7" s="140"/>
      <c r="P7" s="141" t="s">
        <v>26</v>
      </c>
      <c r="Q7" s="141" t="s">
        <v>27</v>
      </c>
      <c r="R7" s="141" t="s">
        <v>28</v>
      </c>
      <c r="S7" s="141" t="s">
        <v>25</v>
      </c>
      <c r="T7" s="142"/>
      <c r="U7" s="142"/>
      <c r="V7" s="142"/>
      <c r="W7" s="142"/>
      <c r="X7" s="141"/>
      <c r="Y7" s="141" t="s">
        <v>26</v>
      </c>
      <c r="Z7" s="141" t="s">
        <v>27</v>
      </c>
      <c r="AA7" s="141" t="s">
        <v>28</v>
      </c>
      <c r="AB7" s="141" t="s">
        <v>25</v>
      </c>
      <c r="AC7" s="141"/>
      <c r="AD7" s="141"/>
      <c r="AE7" s="141"/>
      <c r="AF7" s="141"/>
      <c r="AG7" s="143" t="s">
        <v>29</v>
      </c>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row>
    <row r="8" spans="1:256" ht="72" customHeight="1">
      <c r="A8" s="145">
        <v>1</v>
      </c>
      <c r="B8" s="146">
        <v>1</v>
      </c>
      <c r="C8" s="147" t="str">
        <f>UPPER(IF($A8="","",VLOOKUP($A8,'[3]m round robin žrebna lista'!$A$7:$R$128,2)))</f>
        <v/>
      </c>
      <c r="D8" s="208" t="s">
        <v>199</v>
      </c>
      <c r="E8" s="209" t="s">
        <v>200</v>
      </c>
      <c r="F8" s="149"/>
      <c r="G8" s="150"/>
      <c r="H8" s="151" t="s">
        <v>235</v>
      </c>
      <c r="I8" s="400" t="s">
        <v>349</v>
      </c>
      <c r="J8" s="390"/>
      <c r="K8" s="152"/>
      <c r="L8" s="152"/>
      <c r="M8" s="153">
        <f>IF($A8="","",VLOOKUP($A8,'[3]m round robin žrebna lista'!$A$7:$R$128,14))</f>
        <v>0</v>
      </c>
      <c r="N8" s="152" t="str">
        <f>IF(L8="","",IF(L8=1,8,IF(L8=2,6,IF(L8=3,4,2))))</f>
        <v/>
      </c>
      <c r="O8" s="117"/>
      <c r="P8" s="154" t="str">
        <f>UPPER(IF($A8="","",VLOOKUP($A8,'[3]m round robin žrebna lista'!$A$7:$R$128,2)))</f>
        <v/>
      </c>
      <c r="Q8" s="154" t="str">
        <f>UPPER(IF($A8="","",VLOOKUP($A8,'[3]m round robin žrebna lista'!$A$7:$R$128,3)))</f>
        <v>BOH MOJMIR</v>
      </c>
      <c r="R8" s="154" t="str">
        <f>PROPER(IF($A8="","",VLOOKUP($A8,'[3]m round robin žrebna lista'!$A$7:$R$128,4)))</f>
        <v/>
      </c>
      <c r="S8" s="154" t="str">
        <f>UPPER(IF($A8="","",VLOOKUP($A8,'[3]m round robin žrebna lista'!$A$7:$R$128,5)))</f>
        <v/>
      </c>
      <c r="T8" s="155"/>
      <c r="U8" s="156"/>
      <c r="V8" s="156"/>
      <c r="W8" s="156"/>
      <c r="X8" s="123"/>
      <c r="Y8" s="154" t="str">
        <f>UPPER(IF($A8="","",VLOOKUP($A8,'[3]m round robin žrebna lista'!$A$7:$R$128,2)))</f>
        <v/>
      </c>
      <c r="Z8" s="154" t="str">
        <f>UPPER(IF($A8="","",VLOOKUP($A8,'[3]m round robin žrebna lista'!$A$7:$R$128,3)))</f>
        <v>BOH MOJMIR</v>
      </c>
      <c r="AA8" s="154" t="str">
        <f>PROPER(IF($A8="","",VLOOKUP($A8,'[3]m round robin žrebna lista'!$A$7:$R$128,4)))</f>
        <v/>
      </c>
      <c r="AB8" s="154" t="str">
        <f>UPPER(IF($A8="","",VLOOKUP($A8,'[3]m round robin žrebna lista'!$A$7:$R$128,5)))</f>
        <v/>
      </c>
      <c r="AC8" s="155"/>
      <c r="AD8" s="157" t="str">
        <f>IF(U8="","",IF(U8="1bb","1bb",IF(U8="2bb","2bb",IF(U8=1,$M9,0))))</f>
        <v/>
      </c>
      <c r="AE8" s="157" t="str">
        <f>IF(V8="","",IF(V8="1bb","1bb",IF(V8="3bb","3bb",IF(V8=1,$M10,0))))</f>
        <v/>
      </c>
      <c r="AF8" s="157" t="str">
        <f>IF(W8="","",IF(W8="1bb","1bb",IF(W8="4bb","4bb",IF(W8=1,$M11,0))))</f>
        <v/>
      </c>
      <c r="AG8" s="158">
        <f>SUM(AD8:AF8)</f>
        <v>0</v>
      </c>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256" ht="72" customHeight="1">
      <c r="A9" s="145">
        <v>2</v>
      </c>
      <c r="B9" s="146">
        <v>2</v>
      </c>
      <c r="C9" s="147" t="str">
        <f>UPPER(IF($A9="","",VLOOKUP($A9,'[3]m round robin žrebna lista'!$A$7:$R$128,2)))</f>
        <v/>
      </c>
      <c r="D9" s="208" t="s">
        <v>201</v>
      </c>
      <c r="E9" s="209" t="s">
        <v>202</v>
      </c>
      <c r="F9" s="149"/>
      <c r="G9" s="151" t="s">
        <v>274</v>
      </c>
      <c r="H9" s="150"/>
      <c r="I9" s="151"/>
      <c r="J9" s="151"/>
      <c r="K9" s="193"/>
      <c r="L9" s="152"/>
      <c r="M9" s="153">
        <f>IF($A9="","",VLOOKUP($A9,'[3]m round robin žrebna lista'!$A$7:$R$128,14))</f>
        <v>0</v>
      </c>
      <c r="N9" s="152"/>
      <c r="O9" s="117"/>
      <c r="P9" s="154" t="str">
        <f>UPPER(IF($A9="","",VLOOKUP($A9,'[3]m round robin žrebna lista'!$A$7:$R$128,2)))</f>
        <v/>
      </c>
      <c r="Q9" s="154" t="str">
        <f>UPPER(IF($A9="","",VLOOKUP($A9,'[3]m round robin žrebna lista'!$A$7:$R$128,3)))</f>
        <v>SLAVINEC IGOR</v>
      </c>
      <c r="R9" s="154" t="str">
        <f>PROPER(IF($A9="","",VLOOKUP($A9,'[3]m round robin žrebna lista'!$A$7:$R$128,4)))</f>
        <v/>
      </c>
      <c r="S9" s="154" t="str">
        <f>UPPER(IF($A9="","",VLOOKUP($A9,'[3]m round robin žrebna lista'!$A$7:$R$128,5)))</f>
        <v/>
      </c>
      <c r="T9" s="156"/>
      <c r="U9" s="155"/>
      <c r="V9" s="156"/>
      <c r="W9" s="156"/>
      <c r="X9" s="123"/>
      <c r="Y9" s="154" t="str">
        <f>UPPER(IF($A9="","",VLOOKUP($A9,'[3]m round robin žrebna lista'!$A$7:$R$128,2)))</f>
        <v/>
      </c>
      <c r="Z9" s="154" t="str">
        <f>UPPER(IF($A9="","",VLOOKUP($A9,'[3]m round robin žrebna lista'!$A$7:$R$128,3)))</f>
        <v>SLAVINEC IGOR</v>
      </c>
      <c r="AA9" s="154" t="str">
        <f>PROPER(IF($A9="","",VLOOKUP($A9,'[3]m round robin žrebna lista'!$A$7:$R$128,4)))</f>
        <v/>
      </c>
      <c r="AB9" s="154" t="str">
        <f>UPPER(IF($A9="","",VLOOKUP($A9,'[3]m round robin žrebna lista'!$A$7:$R$128,5)))</f>
        <v/>
      </c>
      <c r="AC9" s="157" t="str">
        <f>IF(T9="","",IF(T9="1bb","1bb",IF(T9="2bb","2bb",IF(T9=1,0,M8))))</f>
        <v/>
      </c>
      <c r="AD9" s="155"/>
      <c r="AE9" s="157" t="str">
        <f>IF(V9="","",IF(V9="2bb","2bb",IF(V9="3bb","3bb",IF(V9=2,M10,0))))</f>
        <v/>
      </c>
      <c r="AF9" s="157" t="str">
        <f>IF(W9="","",IF(W9="2bb","2bb",IF(W9="4bb","4bb",IF(W9=2,M11,0))))</f>
        <v/>
      </c>
      <c r="AG9" s="158">
        <f>SUM(AC9:AF9)</f>
        <v>0</v>
      </c>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row>
    <row r="10" spans="1:256" ht="72" customHeight="1">
      <c r="A10" s="145">
        <v>3</v>
      </c>
      <c r="B10" s="159">
        <v>3</v>
      </c>
      <c r="C10" s="147" t="str">
        <f>UPPER(IF($A10="","",VLOOKUP($A10,'[3]m round robin žrebna lista'!$A$7:$R$128,2)))</f>
        <v/>
      </c>
      <c r="D10" s="208" t="s">
        <v>270</v>
      </c>
      <c r="E10" s="209" t="s">
        <v>24</v>
      </c>
      <c r="F10" s="149"/>
      <c r="G10" s="400" t="s">
        <v>350</v>
      </c>
      <c r="H10" s="151"/>
      <c r="I10" s="150"/>
      <c r="J10" s="151"/>
      <c r="K10" s="152"/>
      <c r="L10" s="152"/>
      <c r="M10" s="153">
        <f>IF($A10="","",VLOOKUP($A10,'[3]m round robin žrebna lista'!$A$7:$R$128,14))</f>
        <v>0</v>
      </c>
      <c r="N10" s="152" t="str">
        <f>IF(L10="","",IF(L10=1,8,IF(L10=2,6,IF(L10=3,4,2))))</f>
        <v/>
      </c>
      <c r="O10" s="117"/>
      <c r="P10" s="154" t="str">
        <f>UPPER(IF($A10="","",VLOOKUP($A10,'[3]m round robin žrebna lista'!$A$7:$R$128,2)))</f>
        <v/>
      </c>
      <c r="Q10" s="154" t="str">
        <f>UPPER(IF($A10="","",VLOOKUP($A10,'[3]m round robin žrebna lista'!$A$7:$R$128,3)))</f>
        <v>STIBILJ CVETKO</v>
      </c>
      <c r="R10" s="154" t="str">
        <f>PROPER(IF($A10="","",VLOOKUP($A10,'[3]m round robin žrebna lista'!$A$7:$R$128,4)))</f>
        <v/>
      </c>
      <c r="S10" s="154" t="str">
        <f>UPPER(IF($A10="","",VLOOKUP($A10,'[3]m round robin žrebna lista'!$A$7:$R$128,5)))</f>
        <v/>
      </c>
      <c r="T10" s="156"/>
      <c r="U10" s="156"/>
      <c r="V10" s="155"/>
      <c r="W10" s="156"/>
      <c r="X10" s="123"/>
      <c r="Y10" s="154" t="str">
        <f>UPPER(IF($A10="","",VLOOKUP($A10,'[3]m round robin žrebna lista'!$A$7:$R$128,2)))</f>
        <v/>
      </c>
      <c r="Z10" s="154" t="str">
        <f>UPPER(IF($A10="","",VLOOKUP($A10,'[3]m round robin žrebna lista'!$A$7:$R$128,3)))</f>
        <v>STIBILJ CVETKO</v>
      </c>
      <c r="AA10" s="154" t="str">
        <f>PROPER(IF($A10="","",VLOOKUP($A10,'[3]m round robin žrebna lista'!$A$7:$R$128,4)))</f>
        <v/>
      </c>
      <c r="AB10" s="154" t="str">
        <f>UPPER(IF($A10="","",VLOOKUP($A10,'[3]m round robin žrebna lista'!$A$7:$R$128,5)))</f>
        <v/>
      </c>
      <c r="AC10" s="157" t="str">
        <f>IF(T10="","",IF(T10="1bb","1bb",IF(T10="3bb","3bb",IF(T10=1,0,M8))))</f>
        <v/>
      </c>
      <c r="AD10" s="157" t="str">
        <f>IF(U10="","",IF(U10="2bb","2bb",IF(U10="3bb","3bb",IF(U10=2,0,M9))))</f>
        <v/>
      </c>
      <c r="AE10" s="155"/>
      <c r="AF10" s="157" t="str">
        <f>IF(W10="","",IF(W10="3bb","3bb",IF(W10="4bb","4bb",IF(W10=3,M11,0))))</f>
        <v/>
      </c>
      <c r="AG10" s="158">
        <f>SUM(AC10:AF10)</f>
        <v>0</v>
      </c>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72" customHeight="1">
      <c r="A11" s="145">
        <v>66</v>
      </c>
      <c r="B11" s="146">
        <v>4</v>
      </c>
      <c r="C11" s="147" t="str">
        <f>UPPER(IF($A11="","",VLOOKUP($A11,'[3]m round robin žrebna lista'!$A$7:$R$128,2)))</f>
        <v/>
      </c>
      <c r="D11" s="208"/>
      <c r="E11" s="209"/>
      <c r="F11" s="149"/>
      <c r="G11" s="151"/>
      <c r="H11" s="151"/>
      <c r="I11" s="151"/>
      <c r="J11" s="150"/>
      <c r="K11" s="152"/>
      <c r="L11" s="152"/>
      <c r="M11" s="153">
        <f>IF($A11="","",VLOOKUP($A11,'[3]m round robin žrebna lista'!$A$7:$R$128,14))</f>
        <v>0</v>
      </c>
      <c r="N11" s="152"/>
      <c r="O11" s="117"/>
      <c r="P11" s="154" t="str">
        <f>UPPER(IF($A11="","",VLOOKUP($A11,'[3]m round robin žrebna lista'!$A$7:$R$128,2)))</f>
        <v/>
      </c>
      <c r="Q11" s="154" t="str">
        <f>UPPER(IF($A11="","",VLOOKUP($A11,'[3]m round robin žrebna lista'!$A$7:$R$128,3)))</f>
        <v/>
      </c>
      <c r="R11" s="154" t="str">
        <f>PROPER(IF($A11="","",VLOOKUP($A11,'[3]m round robin žrebna lista'!$A$7:$R$128,4)))</f>
        <v/>
      </c>
      <c r="S11" s="154" t="str">
        <f>UPPER(IF($A11="","",VLOOKUP($A11,'[3]m round robin žrebna lista'!$A$7:$R$128,5)))</f>
        <v/>
      </c>
      <c r="T11" s="156"/>
      <c r="U11" s="156"/>
      <c r="V11" s="156"/>
      <c r="W11" s="155"/>
      <c r="X11" s="123"/>
      <c r="Y11" s="154" t="str">
        <f>UPPER(IF($A11="","",VLOOKUP($A11,'[3]m round robin žrebna lista'!$A$7:$R$128,2)))</f>
        <v/>
      </c>
      <c r="Z11" s="154" t="str">
        <f>UPPER(IF($A11="","",VLOOKUP($A11,'[3]m round robin žrebna lista'!$A$7:$R$128,3)))</f>
        <v/>
      </c>
      <c r="AA11" s="154" t="str">
        <f>PROPER(IF($A11="","",VLOOKUP($A11,'[3]m round robin žrebna lista'!$A$7:$R$128,4)))</f>
        <v/>
      </c>
      <c r="AB11" s="154" t="str">
        <f>UPPER(IF($A11="","",VLOOKUP($A11,'[3]m round robin žrebna lista'!$A$7:$R$128,5)))</f>
        <v/>
      </c>
      <c r="AC11" s="157" t="str">
        <f>IF(T11="","",IF(T11="1bb","1bb",IF(T11="4bb","4bb",IF(T11=1,0,M8))))</f>
        <v/>
      </c>
      <c r="AD11" s="157" t="str">
        <f>IF(U11="","",IF(U11="2bb","2bb",IF(U11="4bb","4bb",IF(U11=2,0,M9))))</f>
        <v/>
      </c>
      <c r="AE11" s="157" t="str">
        <f>IF(V11="","",IF(V11="3bb","3bb",IF(V11="4bb","4bb",IF(V11=3,0,M10))))</f>
        <v/>
      </c>
      <c r="AF11" s="155"/>
      <c r="AG11" s="158">
        <f>SUM(AC11:AF11)</f>
        <v>0</v>
      </c>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row>
    <row r="12" spans="1:256" ht="100.5" customHeight="1">
      <c r="A12" s="266"/>
      <c r="B12" s="266"/>
      <c r="C12" s="131" t="s">
        <v>45</v>
      </c>
      <c r="D12" s="131"/>
      <c r="E12" s="132"/>
      <c r="F12" s="133"/>
      <c r="G12" s="339"/>
      <c r="H12" s="339"/>
      <c r="I12" s="339"/>
      <c r="J12" s="339"/>
      <c r="K12" s="340" t="s">
        <v>41</v>
      </c>
      <c r="L12" s="340" t="s">
        <v>42</v>
      </c>
      <c r="M12" s="115"/>
      <c r="N12" s="116"/>
      <c r="O12" s="116"/>
      <c r="P12" s="117"/>
      <c r="Q12" s="117"/>
      <c r="R12" s="117"/>
      <c r="S12" s="117"/>
      <c r="T12" s="117"/>
      <c r="U12" s="117"/>
      <c r="V12" s="117"/>
      <c r="W12" s="117"/>
      <c r="X12" s="117"/>
      <c r="Y12" s="117"/>
      <c r="Z12" s="117"/>
      <c r="AA12" s="117"/>
      <c r="AB12" s="117"/>
      <c r="AC12" s="117"/>
      <c r="AD12" s="117"/>
      <c r="AE12" s="117"/>
      <c r="AF12" s="117"/>
      <c r="AG12" s="117"/>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row>
    <row r="13" spans="1:256" s="144" customFormat="1" ht="40.5" customHeight="1">
      <c r="A13" s="266"/>
      <c r="B13" s="266"/>
      <c r="C13" s="137" t="s">
        <v>26</v>
      </c>
      <c r="D13" s="138" t="s">
        <v>27</v>
      </c>
      <c r="E13" s="161" t="s">
        <v>28</v>
      </c>
      <c r="F13" s="138" t="s">
        <v>25</v>
      </c>
      <c r="G13" s="339"/>
      <c r="H13" s="339"/>
      <c r="I13" s="339"/>
      <c r="J13" s="339"/>
      <c r="K13" s="340"/>
      <c r="L13" s="340"/>
      <c r="M13" s="115"/>
      <c r="N13" s="139" t="s">
        <v>44</v>
      </c>
      <c r="O13" s="140"/>
      <c r="P13" s="141" t="s">
        <v>26</v>
      </c>
      <c r="Q13" s="141" t="s">
        <v>27</v>
      </c>
      <c r="R13" s="141" t="s">
        <v>28</v>
      </c>
      <c r="S13" s="141" t="s">
        <v>25</v>
      </c>
      <c r="T13" s="142"/>
      <c r="U13" s="139"/>
      <c r="V13" s="139"/>
      <c r="W13" s="139"/>
      <c r="X13" s="139"/>
      <c r="Y13" s="141" t="s">
        <v>26</v>
      </c>
      <c r="Z13" s="141" t="s">
        <v>27</v>
      </c>
      <c r="AA13" s="141" t="s">
        <v>28</v>
      </c>
      <c r="AB13" s="141" t="s">
        <v>25</v>
      </c>
      <c r="AC13" s="141"/>
      <c r="AD13" s="141"/>
      <c r="AE13" s="141"/>
      <c r="AF13" s="141"/>
      <c r="AG13" s="143" t="s">
        <v>29</v>
      </c>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row>
    <row r="14" spans="1:256" ht="72.95" customHeight="1">
      <c r="A14" s="145"/>
      <c r="B14" s="146">
        <v>1</v>
      </c>
      <c r="C14" s="147" t="str">
        <f>UPPER(IF($A14="","",VLOOKUP($A14,'[3]m round robin žrebna lista'!$A$7:$R$128,2)))</f>
        <v/>
      </c>
      <c r="D14" s="148" t="str">
        <f>UPPER(IF($A14="","",VLOOKUP($A14,'[3]m round robin žrebna lista'!$A$7:$R$128,3)))</f>
        <v/>
      </c>
      <c r="E14" s="148" t="str">
        <f>PROPER(IF($A14="","",VLOOKUP($A14,'[3]m round robin žrebna lista'!$A$7:$R$128,4)))</f>
        <v/>
      </c>
      <c r="F14" s="149" t="str">
        <f>UPPER(IF($A14="","",VLOOKUP($A14,'[3]m round robin žrebna lista'!$A$7:$R$128,5)))</f>
        <v/>
      </c>
      <c r="G14" s="150"/>
      <c r="H14" s="151"/>
      <c r="I14" s="151"/>
      <c r="J14" s="151"/>
      <c r="K14" s="152"/>
      <c r="L14" s="152"/>
      <c r="M14" s="153" t="str">
        <f>IF($A14="","",VLOOKUP($A14,'[3]m round robin žrebna lista'!$A$7:$R$128,14))</f>
        <v/>
      </c>
      <c r="N14" s="152" t="str">
        <f>IF(L14="","",IF(L14=1,8,IF(L14=2,6,IF(L14=3,4,2))))</f>
        <v/>
      </c>
      <c r="O14" s="117"/>
      <c r="P14" s="154" t="str">
        <f>UPPER(IF($A14="","",VLOOKUP($A14,'[3]m round robin žrebna lista'!$A$7:$R$128,2)))</f>
        <v/>
      </c>
      <c r="Q14" s="154" t="str">
        <f>UPPER(IF($A14="","",VLOOKUP($A14,'[3]m round robin žrebna lista'!$A$7:$R$128,3)))</f>
        <v/>
      </c>
      <c r="R14" s="154" t="str">
        <f>PROPER(IF($A14="","",VLOOKUP($A14,'[3]m round robin žrebna lista'!$A$7:$R$128,4)))</f>
        <v/>
      </c>
      <c r="S14" s="154" t="str">
        <f>UPPER(IF($A14="","",VLOOKUP($A14,'[3]m round robin žrebna lista'!$A$7:$R$128,5)))</f>
        <v/>
      </c>
      <c r="T14" s="155"/>
      <c r="U14" s="156"/>
      <c r="V14" s="156"/>
      <c r="W14" s="156"/>
      <c r="X14" s="117"/>
      <c r="Y14" s="154" t="str">
        <f>UPPER(IF($A14="","",VLOOKUP($A14,'[3]m round robin žrebna lista'!$A$7:$R$128,2)))</f>
        <v/>
      </c>
      <c r="Z14" s="154" t="str">
        <f>UPPER(IF($A14="","",VLOOKUP($A14,'[3]m round robin žrebna lista'!$A$7:$R$128,3)))</f>
        <v/>
      </c>
      <c r="AA14" s="154" t="str">
        <f>PROPER(IF($A14="","",VLOOKUP($A14,'[3]m round robin žrebna lista'!$A$7:$R$128,4)))</f>
        <v/>
      </c>
      <c r="AB14" s="154" t="str">
        <f>UPPER(IF($A14="","",VLOOKUP($A14,'[3]m round robin žrebna lista'!$A$7:$R$128,5)))</f>
        <v/>
      </c>
      <c r="AC14" s="155"/>
      <c r="AD14" s="156" t="str">
        <f>IF(U14="","",IF(U14="1bb","1bb",IF(U14="2bb","2bb",IF(U14=1,$M15,0))))</f>
        <v/>
      </c>
      <c r="AE14" s="156" t="str">
        <f>IF(V14="","",IF(V14="1bb","1bb",IF(V14="3bb","3bb",IF(V14=1,$M16,0))))</f>
        <v/>
      </c>
      <c r="AF14" s="156" t="str">
        <f>IF(W14="","",IF(W14="1bb","1bb",IF(W14="4bb","4bb",IF(W14=1,$M17,0))))</f>
        <v/>
      </c>
      <c r="AG14" s="162">
        <f>SUM(AD14:AF14)</f>
        <v>0</v>
      </c>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row>
    <row r="15" spans="1:256" ht="72.95" customHeight="1">
      <c r="A15" s="145"/>
      <c r="B15" s="146">
        <v>2</v>
      </c>
      <c r="C15" s="147" t="str">
        <f>UPPER(IF($A15="","",VLOOKUP($A15,'[3]m round robin žrebna lista'!$A$7:$R$128,2)))</f>
        <v/>
      </c>
      <c r="D15" s="148" t="str">
        <f>UPPER(IF($A15="","",VLOOKUP($A15,'[3]m round robin žrebna lista'!$A$7:$R$128,3)))</f>
        <v/>
      </c>
      <c r="E15" s="148" t="str">
        <f>PROPER(IF($A15="","",VLOOKUP($A15,'[3]m round robin žrebna lista'!$A$7:$R$128,4)))</f>
        <v/>
      </c>
      <c r="F15" s="149" t="str">
        <f>UPPER(IF($A15="","",VLOOKUP($A15,'[3]m round robin žrebna lista'!$A$7:$R$128,5)))</f>
        <v/>
      </c>
      <c r="G15" s="151"/>
      <c r="H15" s="150"/>
      <c r="I15" s="151"/>
      <c r="J15" s="151"/>
      <c r="K15" s="152"/>
      <c r="L15" s="152"/>
      <c r="M15" s="153" t="str">
        <f>IF($A15="","",VLOOKUP($A15,'[3]m round robin žrebna lista'!$A$7:$R$128,14))</f>
        <v/>
      </c>
      <c r="N15" s="152" t="str">
        <f>IF(L15="","",IF(L15=1,8,IF(L15=2,6,IF(L15=3,4,2))))</f>
        <v/>
      </c>
      <c r="O15" s="117"/>
      <c r="P15" s="154" t="str">
        <f>UPPER(IF($A15="","",VLOOKUP($A15,'[3]m round robin žrebna lista'!$A$7:$R$128,2)))</f>
        <v/>
      </c>
      <c r="Q15" s="154" t="str">
        <f>UPPER(IF($A15="","",VLOOKUP($A15,'[3]m round robin žrebna lista'!$A$7:$R$128,3)))</f>
        <v/>
      </c>
      <c r="R15" s="154" t="str">
        <f>PROPER(IF($A15="","",VLOOKUP($A15,'[3]m round robin žrebna lista'!$A$7:$R$128,4)))</f>
        <v/>
      </c>
      <c r="S15" s="154" t="str">
        <f>UPPER(IF($A15="","",VLOOKUP($A15,'[3]m round robin žrebna lista'!$A$7:$R$128,5)))</f>
        <v/>
      </c>
      <c r="T15" s="156"/>
      <c r="U15" s="155"/>
      <c r="V15" s="156"/>
      <c r="W15" s="156"/>
      <c r="X15" s="117"/>
      <c r="Y15" s="154" t="str">
        <f>UPPER(IF($A15="","",VLOOKUP($A15,'[3]m round robin žrebna lista'!$A$7:$R$128,2)))</f>
        <v/>
      </c>
      <c r="Z15" s="154" t="str">
        <f>UPPER(IF($A15="","",VLOOKUP($A15,'[3]m round robin žrebna lista'!$A$7:$R$128,3)))</f>
        <v/>
      </c>
      <c r="AA15" s="154" t="str">
        <f>PROPER(IF($A15="","",VLOOKUP($A15,'[3]m round robin žrebna lista'!$A$7:$R$128,4)))</f>
        <v/>
      </c>
      <c r="AB15" s="154" t="str">
        <f>UPPER(IF($A15="","",VLOOKUP($A15,'[3]m round robin žrebna lista'!$A$7:$R$128,5)))</f>
        <v/>
      </c>
      <c r="AC15" s="156" t="str">
        <f>IF(T15="","",IF(T15="1bb","1bb",IF(T15="2bb","2bb",IF(T15=1,0,M14))))</f>
        <v/>
      </c>
      <c r="AD15" s="155"/>
      <c r="AE15" s="156" t="str">
        <f>IF(V15="","",IF(V15="2bb","2bb",IF(V15="3bb","3bb",IF(V15=2,M16,0))))</f>
        <v/>
      </c>
      <c r="AF15" s="156" t="str">
        <f>IF(W15="","",IF(W15="2bb","2bb",IF(W15="4bb","4bb",IF(W15=2,M17,0))))</f>
        <v/>
      </c>
      <c r="AG15" s="162">
        <f>SUM(AC15:AF15)</f>
        <v>0</v>
      </c>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row>
    <row r="16" spans="1:256" ht="72.95" customHeight="1">
      <c r="A16" s="145"/>
      <c r="B16" s="146">
        <v>3</v>
      </c>
      <c r="C16" s="147" t="str">
        <f>UPPER(IF($A16="","",VLOOKUP($A16,'[3]m round robin žrebna lista'!$A$7:$R$128,2)))</f>
        <v/>
      </c>
      <c r="D16" s="148" t="str">
        <f>UPPER(IF($A16="","",VLOOKUP($A16,'[3]m round robin žrebna lista'!$A$7:$R$128,3)))</f>
        <v/>
      </c>
      <c r="E16" s="148" t="str">
        <f>PROPER(IF($A16="","",VLOOKUP($A16,'[3]m round robin žrebna lista'!$A$7:$R$128,4)))</f>
        <v/>
      </c>
      <c r="F16" s="149" t="str">
        <f>UPPER(IF($A16="","",VLOOKUP($A16,'[3]m round robin žrebna lista'!$A$7:$R$128,5)))</f>
        <v/>
      </c>
      <c r="G16" s="151"/>
      <c r="H16" s="151"/>
      <c r="I16" s="150"/>
      <c r="J16" s="151"/>
      <c r="K16" s="152"/>
      <c r="L16" s="152"/>
      <c r="M16" s="153" t="str">
        <f>IF($A16="","",VLOOKUP($A16,'[3]m round robin žrebna lista'!$A$7:$R$128,14))</f>
        <v/>
      </c>
      <c r="N16" s="152" t="str">
        <f>IF(L16="","",IF(L16=1,8,IF(L16=2,6,IF(L16=3,4,2))))</f>
        <v/>
      </c>
      <c r="O16" s="117"/>
      <c r="P16" s="154" t="str">
        <f>UPPER(IF($A16="","",VLOOKUP($A16,'[3]m round robin žrebna lista'!$A$7:$R$128,2)))</f>
        <v/>
      </c>
      <c r="Q16" s="154" t="str">
        <f>UPPER(IF($A16="","",VLOOKUP($A16,'[3]m round robin žrebna lista'!$A$7:$R$128,3)))</f>
        <v/>
      </c>
      <c r="R16" s="154" t="str">
        <f>PROPER(IF($A16="","",VLOOKUP($A16,'[3]m round robin žrebna lista'!$A$7:$R$128,4)))</f>
        <v/>
      </c>
      <c r="S16" s="154" t="str">
        <f>UPPER(IF($A16="","",VLOOKUP($A16,'[3]m round robin žrebna lista'!$A$7:$R$128,5)))</f>
        <v/>
      </c>
      <c r="T16" s="156"/>
      <c r="U16" s="156"/>
      <c r="V16" s="155"/>
      <c r="W16" s="156"/>
      <c r="X16" s="117"/>
      <c r="Y16" s="154" t="str">
        <f>UPPER(IF($A16="","",VLOOKUP($A16,'[3]m round robin žrebna lista'!$A$7:$R$128,2)))</f>
        <v/>
      </c>
      <c r="Z16" s="154" t="str">
        <f>UPPER(IF($A16="","",VLOOKUP($A16,'[3]m round robin žrebna lista'!$A$7:$R$128,3)))</f>
        <v/>
      </c>
      <c r="AA16" s="154" t="str">
        <f>PROPER(IF($A16="","",VLOOKUP($A16,'[3]m round robin žrebna lista'!$A$7:$R$128,4)))</f>
        <v/>
      </c>
      <c r="AB16" s="154" t="str">
        <f>UPPER(IF($A16="","",VLOOKUP($A16,'[3]m round robin žrebna lista'!$A$7:$R$128,5)))</f>
        <v/>
      </c>
      <c r="AC16" s="156" t="str">
        <f>IF(T16="","",IF(T16="1bb","1bb",IF(T16="3bb","3bb",IF(T16=1,0,M14))))</f>
        <v/>
      </c>
      <c r="AD16" s="156" t="str">
        <f>IF(U16="","",IF(U16="2bb","2bb",IF(U16="3bb","3bb",IF(U16=2,0,M15))))</f>
        <v/>
      </c>
      <c r="AE16" s="155"/>
      <c r="AF16" s="156" t="str">
        <f>IF(W16="","",IF(W16="3bb","3bb",IF(W16="4bb","4bb",IF(W16=3,M17,0))))</f>
        <v/>
      </c>
      <c r="AG16" s="162">
        <f>SUM(AC16:AF16)</f>
        <v>0</v>
      </c>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256" ht="72.95" customHeight="1">
      <c r="A17" s="145"/>
      <c r="B17" s="146">
        <v>4</v>
      </c>
      <c r="C17" s="147" t="str">
        <f>UPPER(IF($A17="","",VLOOKUP($A17,'[3]m round robin žrebna lista'!$A$7:$R$128,2)))</f>
        <v/>
      </c>
      <c r="D17" s="148" t="str">
        <f>UPPER(IF($A17="","",VLOOKUP($A17,'[3]m round robin žrebna lista'!$A$7:$R$128,3)))</f>
        <v/>
      </c>
      <c r="E17" s="148" t="str">
        <f>PROPER(IF($A17="","",VLOOKUP($A17,'[3]m round robin žrebna lista'!$A$7:$R$128,4)))</f>
        <v/>
      </c>
      <c r="F17" s="149" t="str">
        <f>UPPER(IF($A17="","",VLOOKUP($A17,'[3]m round robin žrebna lista'!$A$7:$R$128,5)))</f>
        <v/>
      </c>
      <c r="G17" s="151"/>
      <c r="H17" s="151"/>
      <c r="I17" s="151"/>
      <c r="J17" s="150"/>
      <c r="K17" s="152"/>
      <c r="L17" s="152"/>
      <c r="M17" s="153" t="str">
        <f>IF($A17="","",VLOOKUP($A17,'[3]m round robin žrebna lista'!$A$7:$R$128,14))</f>
        <v/>
      </c>
      <c r="N17" s="152" t="str">
        <f>IF(L17="","",IF(L17=1,8,IF(L17=2,6,IF(L17=3,4,2))))</f>
        <v/>
      </c>
      <c r="O17" s="117"/>
      <c r="P17" s="154" t="str">
        <f>UPPER(IF($A17="","",VLOOKUP($A17,'[3]m round robin žrebna lista'!$A$7:$R$128,2)))</f>
        <v/>
      </c>
      <c r="Q17" s="154" t="str">
        <f>UPPER(IF($A17="","",VLOOKUP($A17,'[3]m round robin žrebna lista'!$A$7:$R$128,3)))</f>
        <v/>
      </c>
      <c r="R17" s="154" t="str">
        <f>PROPER(IF($A17="","",VLOOKUP($A17,'[3]m round robin žrebna lista'!$A$7:$R$128,4)))</f>
        <v/>
      </c>
      <c r="S17" s="154" t="str">
        <f>UPPER(IF($A17="","",VLOOKUP($A17,'[3]m round robin žrebna lista'!$A$7:$R$128,5)))</f>
        <v/>
      </c>
      <c r="T17" s="156"/>
      <c r="U17" s="156"/>
      <c r="V17" s="156"/>
      <c r="W17" s="155"/>
      <c r="X17" s="117"/>
      <c r="Y17" s="154" t="str">
        <f>UPPER(IF($A17="","",VLOOKUP($A17,'[3]m round robin žrebna lista'!$A$7:$R$128,2)))</f>
        <v/>
      </c>
      <c r="Z17" s="154" t="str">
        <f>UPPER(IF($A17="","",VLOOKUP($A17,'[3]m round robin žrebna lista'!$A$7:$R$128,3)))</f>
        <v/>
      </c>
      <c r="AA17" s="154" t="str">
        <f>PROPER(IF($A17="","",VLOOKUP($A17,'[3]m round robin žrebna lista'!$A$7:$R$128,4)))</f>
        <v/>
      </c>
      <c r="AB17" s="154" t="str">
        <f>UPPER(IF($A17="","",VLOOKUP($A17,'[3]m round robin žrebna lista'!$A$7:$R$128,5)))</f>
        <v/>
      </c>
      <c r="AC17" s="156" t="str">
        <f>IF(T17="","",IF(T17="1bb","1bb",IF(T17="4bb","4bb",IF(T17=1,0,M14))))</f>
        <v/>
      </c>
      <c r="AD17" s="156" t="str">
        <f>IF(U17="","",IF(U17="2bb","2bb",IF(U17="4bb","4bb",IF(U17=2,0,M15))))</f>
        <v/>
      </c>
      <c r="AE17" s="156" t="str">
        <f>IF(V17="","",IF(V17="3bb","3bb",IF(V17="4bb","4bb",IF(V17=3,0,M16))))</f>
        <v/>
      </c>
      <c r="AF17" s="155"/>
      <c r="AG17" s="162">
        <f>SUM(AC17:AE17)</f>
        <v>0</v>
      </c>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row>
    <row r="18" spans="1:256" ht="90" customHeight="1">
      <c r="A18" s="338"/>
      <c r="B18" s="338"/>
      <c r="C18" s="131" t="s">
        <v>46</v>
      </c>
      <c r="D18" s="131"/>
      <c r="E18" s="132"/>
      <c r="F18" s="133"/>
      <c r="G18" s="339"/>
      <c r="H18" s="339"/>
      <c r="I18" s="339"/>
      <c r="J18" s="339"/>
      <c r="K18" s="340" t="s">
        <v>41</v>
      </c>
      <c r="L18" s="340" t="s">
        <v>42</v>
      </c>
      <c r="M18" s="115"/>
      <c r="N18" s="116"/>
      <c r="O18" s="116"/>
      <c r="P18" s="117"/>
      <c r="Q18" s="117"/>
      <c r="R18" s="117"/>
      <c r="S18" s="117"/>
      <c r="T18" s="117"/>
      <c r="U18" s="117"/>
      <c r="V18" s="117"/>
      <c r="W18" s="117"/>
      <c r="X18" s="117"/>
      <c r="Y18" s="117"/>
      <c r="Z18" s="117"/>
      <c r="AA18" s="117"/>
      <c r="AB18" s="117"/>
      <c r="AC18" s="117"/>
      <c r="AD18" s="117"/>
      <c r="AE18" s="117"/>
      <c r="AF18" s="117"/>
      <c r="AG18" s="117"/>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row>
    <row r="19" spans="1:256" s="144" customFormat="1" ht="40.5" customHeight="1">
      <c r="A19" s="338"/>
      <c r="B19" s="338"/>
      <c r="C19" s="137" t="s">
        <v>26</v>
      </c>
      <c r="D19" s="138" t="s">
        <v>27</v>
      </c>
      <c r="E19" s="161" t="s">
        <v>28</v>
      </c>
      <c r="F19" s="138" t="s">
        <v>25</v>
      </c>
      <c r="G19" s="339"/>
      <c r="H19" s="339"/>
      <c r="I19" s="339"/>
      <c r="J19" s="339"/>
      <c r="K19" s="340"/>
      <c r="L19" s="340"/>
      <c r="M19" s="115"/>
      <c r="N19" s="139" t="s">
        <v>44</v>
      </c>
      <c r="O19" s="140"/>
      <c r="P19" s="141" t="s">
        <v>26</v>
      </c>
      <c r="Q19" s="141" t="s">
        <v>27</v>
      </c>
      <c r="R19" s="141" t="s">
        <v>28</v>
      </c>
      <c r="S19" s="141" t="s">
        <v>25</v>
      </c>
      <c r="T19" s="142"/>
      <c r="U19" s="139"/>
      <c r="V19" s="139"/>
      <c r="W19" s="139"/>
      <c r="X19" s="139"/>
      <c r="Y19" s="141" t="s">
        <v>26</v>
      </c>
      <c r="Z19" s="141" t="s">
        <v>27</v>
      </c>
      <c r="AA19" s="141" t="s">
        <v>28</v>
      </c>
      <c r="AB19" s="141" t="s">
        <v>25</v>
      </c>
      <c r="AC19" s="141"/>
      <c r="AD19" s="141"/>
      <c r="AE19" s="141"/>
      <c r="AF19" s="141"/>
      <c r="AG19" s="143" t="s">
        <v>29</v>
      </c>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row>
    <row r="20" spans="1:256" ht="72.95" customHeight="1">
      <c r="A20" s="145"/>
      <c r="B20" s="146">
        <v>1</v>
      </c>
      <c r="C20" s="147" t="str">
        <f>UPPER(IF($A20="","",VLOOKUP($A20,'[3]m round robin žrebna lista'!$A$7:$R$128,2)))</f>
        <v/>
      </c>
      <c r="D20" s="148" t="str">
        <f>UPPER(IF($A20="","",VLOOKUP($A20,'[3]m round robin žrebna lista'!$A$7:$R$128,3)))</f>
        <v/>
      </c>
      <c r="E20" s="148" t="str">
        <f>PROPER(IF($A20="","",VLOOKUP($A20,'[3]m round robin žrebna lista'!$A$7:$R$128,4)))</f>
        <v/>
      </c>
      <c r="F20" s="149" t="str">
        <f>UPPER(IF($A20="","",VLOOKUP($A20,'[3]m round robin žrebna lista'!$A$7:$R$128,5)))</f>
        <v/>
      </c>
      <c r="G20" s="150"/>
      <c r="H20" s="151"/>
      <c r="I20" s="151"/>
      <c r="J20" s="151"/>
      <c r="K20" s="152"/>
      <c r="L20" s="152"/>
      <c r="M20" s="153" t="str">
        <f>IF($A20="","",VLOOKUP($A20,'[3]m round robin žrebna lista'!$A$7:$R$128,14))</f>
        <v/>
      </c>
      <c r="N20" s="152" t="str">
        <f>IF(L20="","",IF(L20=1,8,IF(L20=2,6,IF(L20=3,4,2))))</f>
        <v/>
      </c>
      <c r="O20" s="117"/>
      <c r="P20" s="154" t="str">
        <f>UPPER(IF($A20="","",VLOOKUP($A20,'[3]m round robin žrebna lista'!$A$7:$R$128,2)))</f>
        <v/>
      </c>
      <c r="Q20" s="154" t="str">
        <f>UPPER(IF($A20="","",VLOOKUP($A20,'[3]m round robin žrebna lista'!$A$7:$R$128,3)))</f>
        <v/>
      </c>
      <c r="R20" s="154" t="str">
        <f>PROPER(IF($A20="","",VLOOKUP($A20,'[3]m round robin žrebna lista'!$A$7:$R$128,4)))</f>
        <v/>
      </c>
      <c r="S20" s="154" t="str">
        <f>UPPER(IF($A20="","",VLOOKUP($A20,'[3]m round robin žrebna lista'!$A$7:$R$128,5)))</f>
        <v/>
      </c>
      <c r="T20" s="155"/>
      <c r="U20" s="156"/>
      <c r="V20" s="156"/>
      <c r="W20" s="156"/>
      <c r="X20" s="117"/>
      <c r="Y20" s="154" t="str">
        <f>UPPER(IF($A20="","",VLOOKUP($A20,'[3]m round robin žrebna lista'!$A$7:$R$128,2)))</f>
        <v/>
      </c>
      <c r="Z20" s="154" t="str">
        <f>UPPER(IF($A20="","",VLOOKUP($A20,'[3]m round robin žrebna lista'!$A$7:$R$128,3)))</f>
        <v/>
      </c>
      <c r="AA20" s="154" t="str">
        <f>PROPER(IF($A20="","",VLOOKUP($A20,'[3]m round robin žrebna lista'!$A$7:$R$128,4)))</f>
        <v/>
      </c>
      <c r="AB20" s="154" t="str">
        <f>UPPER(IF($A20="","",VLOOKUP($A20,'[3]m round robin žrebna lista'!$A$7:$R$128,5)))</f>
        <v/>
      </c>
      <c r="AC20" s="155"/>
      <c r="AD20" s="156" t="str">
        <f>IF(U20="","",IF(U20="1bb","1bb",IF(U20="2bb","2bb",IF(U20=1,$M21,0))))</f>
        <v/>
      </c>
      <c r="AE20" s="156" t="str">
        <f>IF(V20="","",IF(V20="1bb","1bb",IF(V20="3bb","3bb",IF(V20=1,$M22,0))))</f>
        <v/>
      </c>
      <c r="AF20" s="156" t="str">
        <f>IF(W20="","",IF(W20="1bb","1bb",IF(W20="4bb","4bb",IF(W20=1,$M23,0))))</f>
        <v/>
      </c>
      <c r="AG20" s="162">
        <f>SUM(AD20:AF20)</f>
        <v>0</v>
      </c>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row>
    <row r="21" spans="1:256" ht="72.95" customHeight="1">
      <c r="A21" s="145"/>
      <c r="B21" s="146">
        <v>2</v>
      </c>
      <c r="C21" s="147" t="str">
        <f>UPPER(IF($A21="","",VLOOKUP($A21,'[3]m round robin žrebna lista'!$A$7:$R$128,2)))</f>
        <v/>
      </c>
      <c r="D21" s="148" t="str">
        <f>UPPER(IF($A21="","",VLOOKUP($A21,'[3]m round robin žrebna lista'!$A$7:$R$128,3)))</f>
        <v/>
      </c>
      <c r="E21" s="148" t="str">
        <f>PROPER(IF($A21="","",VLOOKUP($A21,'[3]m round robin žrebna lista'!$A$7:$R$128,4)))</f>
        <v/>
      </c>
      <c r="F21" s="149" t="str">
        <f>UPPER(IF($A21="","",VLOOKUP($A21,'[3]m round robin žrebna lista'!$A$7:$R$128,5)))</f>
        <v/>
      </c>
      <c r="G21" s="151"/>
      <c r="H21" s="150"/>
      <c r="I21" s="151"/>
      <c r="J21" s="151"/>
      <c r="K21" s="152"/>
      <c r="L21" s="152"/>
      <c r="M21" s="153" t="str">
        <f>IF($A21="","",VLOOKUP($A21,'[3]m round robin žrebna lista'!$A$7:$R$128,14))</f>
        <v/>
      </c>
      <c r="N21" s="152" t="str">
        <f>IF(L21="","",IF(L21=1,8,IF(L21=2,6,IF(L21=3,4,2))))</f>
        <v/>
      </c>
      <c r="O21" s="117"/>
      <c r="P21" s="154" t="str">
        <f>UPPER(IF($A21="","",VLOOKUP($A21,'[3]m round robin žrebna lista'!$A$7:$R$128,2)))</f>
        <v/>
      </c>
      <c r="Q21" s="154" t="str">
        <f>UPPER(IF($A21="","",VLOOKUP($A21,'[3]m round robin žrebna lista'!$A$7:$R$128,3)))</f>
        <v/>
      </c>
      <c r="R21" s="154" t="str">
        <f>PROPER(IF($A21="","",VLOOKUP($A21,'[3]m round robin žrebna lista'!$A$7:$R$128,4)))</f>
        <v/>
      </c>
      <c r="S21" s="154" t="str">
        <f>UPPER(IF($A21="","",VLOOKUP($A21,'[3]m round robin žrebna lista'!$A$7:$R$128,5)))</f>
        <v/>
      </c>
      <c r="T21" s="156"/>
      <c r="U21" s="155"/>
      <c r="V21" s="156"/>
      <c r="W21" s="156"/>
      <c r="X21" s="117"/>
      <c r="Y21" s="154" t="str">
        <f>UPPER(IF($A21="","",VLOOKUP($A21,'[3]m round robin žrebna lista'!$A$7:$R$128,2)))</f>
        <v/>
      </c>
      <c r="Z21" s="154" t="str">
        <f>UPPER(IF($A21="","",VLOOKUP($A21,'[3]m round robin žrebna lista'!$A$7:$R$128,3)))</f>
        <v/>
      </c>
      <c r="AA21" s="154" t="str">
        <f>PROPER(IF($A21="","",VLOOKUP($A21,'[3]m round robin žrebna lista'!$A$7:$R$128,4)))</f>
        <v/>
      </c>
      <c r="AB21" s="154" t="str">
        <f>UPPER(IF($A21="","",VLOOKUP($A21,'[3]m round robin žrebna lista'!$A$7:$R$128,5)))</f>
        <v/>
      </c>
      <c r="AC21" s="156" t="str">
        <f>IF(T21="","",IF(T21="1bb","1bb",IF(T21="2bb","2bb",IF(T21=1,0,M20))))</f>
        <v/>
      </c>
      <c r="AD21" s="155"/>
      <c r="AE21" s="156" t="str">
        <f>IF(V21="","",IF(V21="2bb","2bb",IF(V21="3bb","3bb",IF(V21=2,M22,0))))</f>
        <v/>
      </c>
      <c r="AF21" s="156" t="str">
        <f>IF(W21="","",IF(W21="2bb","2bb",IF(W21="4bb","4bb",IF(W21=2,M23,0))))</f>
        <v/>
      </c>
      <c r="AG21" s="162">
        <f>SUM(AC21:AF21)</f>
        <v>0</v>
      </c>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row>
    <row r="22" spans="1:256" ht="72.95" customHeight="1">
      <c r="A22" s="145"/>
      <c r="B22" s="146">
        <v>3</v>
      </c>
      <c r="C22" s="147" t="str">
        <f>UPPER(IF($A22="","",VLOOKUP($A22,'[3]m round robin žrebna lista'!$A$7:$R$128,2)))</f>
        <v/>
      </c>
      <c r="D22" s="148" t="str">
        <f>UPPER(IF($A22="","",VLOOKUP($A22,'[3]m round robin žrebna lista'!$A$7:$R$128,3)))</f>
        <v/>
      </c>
      <c r="E22" s="148" t="str">
        <f>PROPER(IF($A22="","",VLOOKUP($A22,'[3]m round robin žrebna lista'!$A$7:$R$128,4)))</f>
        <v/>
      </c>
      <c r="F22" s="149" t="str">
        <f>UPPER(IF($A22="","",VLOOKUP($A22,'[3]m round robin žrebna lista'!$A$7:$R$128,5)))</f>
        <v/>
      </c>
      <c r="G22" s="151"/>
      <c r="H22" s="151"/>
      <c r="I22" s="150"/>
      <c r="J22" s="151"/>
      <c r="K22" s="152"/>
      <c r="L22" s="152"/>
      <c r="M22" s="153" t="str">
        <f>IF($A22="","",VLOOKUP($A22,'[3]m round robin žrebna lista'!$A$7:$R$128,14))</f>
        <v/>
      </c>
      <c r="N22" s="152" t="str">
        <f>IF(L22="","",IF(L22=1,8,IF(L22=2,6,IF(L22=3,4,2))))</f>
        <v/>
      </c>
      <c r="O22" s="117"/>
      <c r="P22" s="154" t="str">
        <f>UPPER(IF($A22="","",VLOOKUP($A22,'[3]m round robin žrebna lista'!$A$7:$R$128,2)))</f>
        <v/>
      </c>
      <c r="Q22" s="154" t="str">
        <f>UPPER(IF($A22="","",VLOOKUP($A22,'[3]m round robin žrebna lista'!$A$7:$R$128,3)))</f>
        <v/>
      </c>
      <c r="R22" s="154" t="str">
        <f>PROPER(IF($A22="","",VLOOKUP($A22,'[3]m round robin žrebna lista'!$A$7:$R$128,4)))</f>
        <v/>
      </c>
      <c r="S22" s="154" t="str">
        <f>UPPER(IF($A22="","",VLOOKUP($A22,'[3]m round robin žrebna lista'!$A$7:$R$128,5)))</f>
        <v/>
      </c>
      <c r="T22" s="156"/>
      <c r="U22" s="156"/>
      <c r="V22" s="155"/>
      <c r="W22" s="156"/>
      <c r="X22" s="117"/>
      <c r="Y22" s="154" t="str">
        <f>UPPER(IF($A22="","",VLOOKUP($A22,'[3]m round robin žrebna lista'!$A$7:$R$128,2)))</f>
        <v/>
      </c>
      <c r="Z22" s="154" t="str">
        <f>UPPER(IF($A22="","",VLOOKUP($A22,'[3]m round robin žrebna lista'!$A$7:$R$128,3)))</f>
        <v/>
      </c>
      <c r="AA22" s="154" t="str">
        <f>PROPER(IF($A22="","",VLOOKUP($A22,'[3]m round robin žrebna lista'!$A$7:$R$128,4)))</f>
        <v/>
      </c>
      <c r="AB22" s="154" t="str">
        <f>UPPER(IF($A22="","",VLOOKUP($A22,'[3]m round robin žrebna lista'!$A$7:$R$128,5)))</f>
        <v/>
      </c>
      <c r="AC22" s="156" t="str">
        <f>IF(T22="","",IF(T22="1bb","1bb",IF(T22="3bb","3bb",IF(T22=1,0,M20))))</f>
        <v/>
      </c>
      <c r="AD22" s="156" t="str">
        <f>IF(U22="","",IF(U22="2bb","2bb",IF(U22="3bb","3bb",IF(U22=2,0,M21))))</f>
        <v/>
      </c>
      <c r="AE22" s="155"/>
      <c r="AF22" s="156" t="str">
        <f>IF(W22="","",IF(W22="3bb","3bb",IF(W22="4bb","4bb",IF(W22=3,M23,0))))</f>
        <v/>
      </c>
      <c r="AG22" s="162">
        <f>SUM(AC22:AF22)</f>
        <v>0</v>
      </c>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c r="IV22" s="116"/>
    </row>
    <row r="23" spans="1:256" ht="72.95" customHeight="1">
      <c r="A23" s="145"/>
      <c r="B23" s="146">
        <v>4</v>
      </c>
      <c r="C23" s="147" t="str">
        <f>UPPER(IF($A23="","",VLOOKUP($A23,'[3]m round robin žrebna lista'!$A$7:$R$128,2)))</f>
        <v/>
      </c>
      <c r="D23" s="148" t="str">
        <f>UPPER(IF($A23="","",VLOOKUP($A23,'[3]m round robin žrebna lista'!$A$7:$R$128,3)))</f>
        <v/>
      </c>
      <c r="E23" s="148" t="str">
        <f>PROPER(IF($A23="","",VLOOKUP($A23,'[3]m round robin žrebna lista'!$A$7:$R$128,4)))</f>
        <v/>
      </c>
      <c r="F23" s="149" t="str">
        <f>UPPER(IF($A23="","",VLOOKUP($A23,'[3]m round robin žrebna lista'!$A$7:$R$128,5)))</f>
        <v/>
      </c>
      <c r="G23" s="151"/>
      <c r="H23" s="151"/>
      <c r="I23" s="151"/>
      <c r="J23" s="150"/>
      <c r="K23" s="152"/>
      <c r="L23" s="152"/>
      <c r="M23" s="153" t="str">
        <f>IF($A23="","",VLOOKUP($A23,'[3]m round robin žrebna lista'!$A$7:$R$128,14))</f>
        <v/>
      </c>
      <c r="N23" s="152" t="str">
        <f>IF(L23="","",IF(L23=1,8,IF(L23=2,6,IF(L23=3,4,2))))</f>
        <v/>
      </c>
      <c r="O23" s="117"/>
      <c r="P23" s="154" t="str">
        <f>UPPER(IF($A23="","",VLOOKUP($A23,'[3]m round robin žrebna lista'!$A$7:$R$128,2)))</f>
        <v/>
      </c>
      <c r="Q23" s="154" t="str">
        <f>UPPER(IF($A23="","",VLOOKUP($A23,'[3]m round robin žrebna lista'!$A$7:$R$128,3)))</f>
        <v/>
      </c>
      <c r="R23" s="154" t="str">
        <f>PROPER(IF($A23="","",VLOOKUP($A23,'[3]m round robin žrebna lista'!$A$7:$R$128,4)))</f>
        <v/>
      </c>
      <c r="S23" s="154" t="str">
        <f>UPPER(IF($A23="","",VLOOKUP($A23,'[3]m round robin žrebna lista'!$A$7:$R$128,5)))</f>
        <v/>
      </c>
      <c r="T23" s="156"/>
      <c r="U23" s="156"/>
      <c r="V23" s="156"/>
      <c r="W23" s="155"/>
      <c r="X23" s="117"/>
      <c r="Y23" s="154" t="str">
        <f>UPPER(IF($A23="","",VLOOKUP($A23,'[3]m round robin žrebna lista'!$A$7:$R$128,2)))</f>
        <v/>
      </c>
      <c r="Z23" s="154" t="str">
        <f>UPPER(IF($A23="","",VLOOKUP($A23,'[3]m round robin žrebna lista'!$A$7:$R$128,3)))</f>
        <v/>
      </c>
      <c r="AA23" s="154" t="str">
        <f>PROPER(IF($A23="","",VLOOKUP($A23,'[3]m round robin žrebna lista'!$A$7:$R$128,4)))</f>
        <v/>
      </c>
      <c r="AB23" s="154" t="str">
        <f>UPPER(IF($A23="","",VLOOKUP($A23,'[3]m round robin žrebna lista'!$A$7:$R$128,5)))</f>
        <v/>
      </c>
      <c r="AC23" s="156" t="str">
        <f>IF(T23="","",IF(T23="1bb","1bb",IF(T23="4bb","4bb",IF(T23=1,0,M20))))</f>
        <v/>
      </c>
      <c r="AD23" s="156" t="str">
        <f>IF(U23="","",IF(U23="2bb","2bb",IF(U23="4bb","4bb",IF(U23=2,0,M21))))</f>
        <v/>
      </c>
      <c r="AE23" s="156" t="str">
        <f>IF(V23="","",IF(V23="3bb","3bb",IF(V23="4bb","4bb",IF(V23=3,0,M22))))</f>
        <v/>
      </c>
      <c r="AF23" s="155"/>
      <c r="AG23" s="162">
        <f>SUM(AC23:AE23)</f>
        <v>0</v>
      </c>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row>
    <row r="24" spans="1:256" ht="112.5" customHeight="1">
      <c r="A24" s="341"/>
      <c r="B24" s="341"/>
      <c r="C24" s="342"/>
      <c r="D24" s="342"/>
      <c r="E24" s="267"/>
      <c r="F24" s="164" t="s">
        <v>31</v>
      </c>
      <c r="G24" s="165" t="str">
        <f>'[3]vnos podatkov'!$B$10</f>
        <v>LUKA ZALAZNIK</v>
      </c>
      <c r="H24" s="165"/>
      <c r="I24" s="165"/>
      <c r="J24" s="166" t="s">
        <v>47</v>
      </c>
      <c r="K24" s="343"/>
      <c r="L24" s="343"/>
      <c r="M24" s="115"/>
      <c r="N24" s="116"/>
      <c r="O24" s="116"/>
      <c r="P24" s="117"/>
      <c r="Q24" s="117"/>
      <c r="R24" s="117"/>
      <c r="S24" s="117"/>
      <c r="T24" s="117"/>
      <c r="U24" s="117"/>
      <c r="V24" s="117"/>
      <c r="W24" s="117"/>
      <c r="X24" s="117"/>
      <c r="Y24" s="117"/>
      <c r="Z24" s="117"/>
      <c r="AA24" s="117"/>
      <c r="AB24" s="117"/>
      <c r="AC24" s="117"/>
      <c r="AD24" s="117"/>
      <c r="AE24" s="117"/>
      <c r="AF24" s="117"/>
      <c r="AG24" s="117"/>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row>
    <row r="25" spans="1:256" s="136" customFormat="1" ht="50.1" customHeight="1">
      <c r="A25" s="341"/>
      <c r="B25" s="341"/>
      <c r="C25" s="167" t="s">
        <v>48</v>
      </c>
      <c r="D25" s="168"/>
      <c r="E25" s="168"/>
      <c r="F25" s="169" t="s">
        <v>32</v>
      </c>
      <c r="G25" s="344" t="str">
        <f>'[3]vnos podatkov'!$E$10</f>
        <v>ANJA REGENT</v>
      </c>
      <c r="H25" s="344" t="str">
        <f>'[3]vnos podatkov'!$E$10</f>
        <v>ANJA REGENT</v>
      </c>
      <c r="I25" s="344" t="str">
        <f>'[3]vnos podatkov'!$E$10</f>
        <v>ANJA REGENT</v>
      </c>
      <c r="J25" s="166" t="s">
        <v>47</v>
      </c>
      <c r="K25" s="336"/>
      <c r="L25" s="336"/>
      <c r="M25" s="115"/>
      <c r="N25" s="134"/>
      <c r="O25" s="134"/>
      <c r="P25" s="170"/>
      <c r="Q25" s="170"/>
      <c r="R25" s="170"/>
      <c r="S25" s="170"/>
      <c r="T25" s="170"/>
      <c r="U25" s="170"/>
      <c r="V25" s="170"/>
      <c r="W25" s="170"/>
      <c r="X25" s="170"/>
      <c r="Y25" s="170"/>
      <c r="Z25" s="170"/>
      <c r="AA25" s="170"/>
      <c r="AB25" s="170"/>
      <c r="AC25" s="170"/>
      <c r="AD25" s="170"/>
      <c r="AE25" s="170"/>
      <c r="AF25" s="170"/>
      <c r="AG25" s="170"/>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13" ht="50.1" customHeight="1">
      <c r="A26" s="341"/>
      <c r="B26" s="341"/>
      <c r="C26" s="171" t="s">
        <v>49</v>
      </c>
      <c r="D26" s="168"/>
      <c r="E26" s="168"/>
      <c r="F26" s="164" t="s">
        <v>30</v>
      </c>
      <c r="G26" s="344"/>
      <c r="H26" s="344"/>
      <c r="I26" s="344"/>
      <c r="J26" s="166" t="s">
        <v>47</v>
      </c>
      <c r="K26" s="336"/>
      <c r="L26" s="336"/>
      <c r="M26" s="115"/>
    </row>
    <row r="27" spans="1:256" s="175" customFormat="1" ht="15">
      <c r="A27" s="337"/>
      <c r="B27" s="337"/>
      <c r="C27" s="337"/>
      <c r="D27" s="337"/>
      <c r="E27" s="337"/>
      <c r="F27" s="337"/>
      <c r="G27" s="337"/>
      <c r="H27" s="337"/>
      <c r="I27" s="337"/>
      <c r="J27" s="337"/>
      <c r="K27" s="337"/>
      <c r="L27" s="337"/>
      <c r="M27" s="115"/>
      <c r="N27" s="173"/>
      <c r="O27" s="173"/>
      <c r="P27" s="174"/>
      <c r="Q27" s="174"/>
      <c r="R27" s="174"/>
      <c r="S27" s="174"/>
      <c r="T27" s="174"/>
      <c r="U27" s="174"/>
      <c r="V27" s="174"/>
      <c r="W27" s="174"/>
      <c r="X27" s="174"/>
      <c r="Y27" s="174"/>
      <c r="Z27" s="174"/>
      <c r="AA27" s="174"/>
      <c r="AB27" s="174"/>
      <c r="AC27" s="174"/>
      <c r="AD27" s="174"/>
      <c r="AE27" s="174"/>
      <c r="AF27" s="174"/>
      <c r="AG27" s="174"/>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73"/>
      <c r="EP27" s="173"/>
      <c r="EQ27" s="173"/>
      <c r="ER27" s="173"/>
      <c r="ES27" s="173"/>
      <c r="ET27" s="173"/>
      <c r="EU27" s="173"/>
      <c r="EV27" s="173"/>
      <c r="EW27" s="173"/>
      <c r="EX27" s="173"/>
      <c r="EY27" s="173"/>
      <c r="EZ27" s="173"/>
      <c r="FA27" s="173"/>
      <c r="FB27" s="173"/>
      <c r="FC27" s="173"/>
      <c r="FD27" s="173"/>
      <c r="FE27" s="173"/>
      <c r="FF27" s="173"/>
      <c r="FG27" s="173"/>
      <c r="FH27" s="173"/>
      <c r="FI27" s="173"/>
      <c r="FJ27" s="173"/>
      <c r="FK27" s="173"/>
      <c r="FL27" s="173"/>
      <c r="FM27" s="173"/>
      <c r="FN27" s="173"/>
      <c r="FO27" s="173"/>
      <c r="FP27" s="173"/>
      <c r="FQ27" s="173"/>
      <c r="FR27" s="173"/>
      <c r="FS27" s="173"/>
      <c r="FT27" s="173"/>
      <c r="FU27" s="173"/>
      <c r="FV27" s="173"/>
      <c r="FW27" s="173"/>
      <c r="FX27" s="173"/>
      <c r="FY27" s="173"/>
      <c r="FZ27" s="173"/>
      <c r="GA27" s="173"/>
      <c r="GB27" s="173"/>
      <c r="GC27" s="173"/>
      <c r="GD27" s="173"/>
      <c r="GE27" s="173"/>
      <c r="GF27" s="173"/>
      <c r="GG27" s="173"/>
      <c r="GH27" s="173"/>
      <c r="GI27" s="173"/>
      <c r="GJ27" s="173"/>
      <c r="GK27" s="173"/>
      <c r="GL27" s="173"/>
      <c r="GM27" s="173"/>
      <c r="GN27" s="173"/>
      <c r="GO27" s="173"/>
      <c r="GP27" s="173"/>
      <c r="GQ27" s="173"/>
      <c r="GR27" s="173"/>
      <c r="GS27" s="173"/>
      <c r="GT27" s="173"/>
      <c r="GU27" s="173"/>
      <c r="GV27" s="173"/>
      <c r="GW27" s="173"/>
      <c r="GX27" s="173"/>
      <c r="GY27" s="173"/>
      <c r="GZ27" s="173"/>
      <c r="HA27" s="173"/>
      <c r="HB27" s="173"/>
      <c r="HC27" s="173"/>
      <c r="HD27" s="173"/>
      <c r="HE27" s="173"/>
      <c r="HF27" s="173"/>
      <c r="HG27" s="173"/>
      <c r="HH27" s="173"/>
      <c r="HI27" s="173"/>
      <c r="HJ27" s="173"/>
      <c r="HK27" s="173"/>
      <c r="HL27" s="173"/>
      <c r="HM27" s="173"/>
      <c r="HN27" s="173"/>
      <c r="HO27" s="173"/>
      <c r="HP27" s="173"/>
      <c r="HQ27" s="173"/>
      <c r="HR27" s="173"/>
      <c r="HS27" s="173"/>
      <c r="HT27" s="173"/>
      <c r="HU27" s="173"/>
      <c r="HV27" s="173"/>
      <c r="HW27" s="173"/>
      <c r="HX27" s="173"/>
      <c r="HY27" s="173"/>
      <c r="HZ27" s="173"/>
      <c r="IA27" s="173"/>
      <c r="IB27" s="173"/>
      <c r="IC27" s="173"/>
      <c r="ID27" s="173"/>
      <c r="IE27" s="173"/>
      <c r="IF27" s="173"/>
      <c r="IG27" s="173"/>
      <c r="IH27" s="173"/>
      <c r="II27" s="173"/>
      <c r="IJ27" s="173"/>
      <c r="IK27" s="173"/>
      <c r="IL27" s="173"/>
      <c r="IM27" s="173"/>
      <c r="IN27" s="173"/>
      <c r="IO27" s="173"/>
      <c r="IP27" s="173"/>
      <c r="IQ27" s="173"/>
      <c r="IR27" s="173"/>
      <c r="IS27" s="173"/>
      <c r="IT27" s="173"/>
      <c r="IU27" s="173"/>
      <c r="IV27" s="173"/>
    </row>
    <row r="28" spans="1:256" s="136" customFormat="1" ht="30.75">
      <c r="A28" s="167"/>
      <c r="B28" s="167"/>
      <c r="C28" s="167"/>
      <c r="D28" s="167"/>
      <c r="E28" s="167"/>
      <c r="F28" s="118"/>
      <c r="G28" s="167"/>
      <c r="H28" s="167"/>
      <c r="I28" s="167"/>
      <c r="J28" s="167"/>
      <c r="K28" s="167"/>
      <c r="L28" s="167"/>
      <c r="M28" s="176"/>
      <c r="N28" s="134"/>
      <c r="O28" s="134"/>
      <c r="P28" s="170"/>
      <c r="Q28" s="170"/>
      <c r="R28" s="170"/>
      <c r="S28" s="170"/>
      <c r="T28" s="170"/>
      <c r="U28" s="170"/>
      <c r="V28" s="170"/>
      <c r="W28" s="170"/>
      <c r="X28" s="170"/>
      <c r="Y28" s="170"/>
      <c r="Z28" s="170"/>
      <c r="AA28" s="170"/>
      <c r="AB28" s="170"/>
      <c r="AC28" s="170"/>
      <c r="AD28" s="170"/>
      <c r="AE28" s="170"/>
      <c r="AF28" s="170"/>
      <c r="AG28" s="170"/>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c r="IR28" s="134"/>
      <c r="IS28" s="134"/>
      <c r="IT28" s="134"/>
      <c r="IU28" s="134"/>
      <c r="IV28" s="134"/>
    </row>
    <row r="29" spans="1:256" ht="15">
      <c r="A29" s="268"/>
      <c r="B29" s="178"/>
      <c r="C29" s="178"/>
      <c r="D29" s="178"/>
      <c r="E29" s="178"/>
      <c r="F29" s="178"/>
      <c r="G29" s="178"/>
      <c r="H29" s="178"/>
      <c r="I29" s="178"/>
      <c r="J29" s="178"/>
      <c r="K29" s="178"/>
      <c r="L29" s="178"/>
      <c r="M29" s="179"/>
      <c r="N29" s="180"/>
      <c r="O29" s="180"/>
      <c r="P29" s="181"/>
      <c r="Q29" s="181"/>
      <c r="R29" s="181"/>
      <c r="S29" s="181"/>
      <c r="T29" s="181"/>
      <c r="U29" s="181"/>
      <c r="V29" s="181"/>
      <c r="W29" s="181"/>
      <c r="X29" s="181"/>
      <c r="Y29" s="181"/>
      <c r="Z29" s="181"/>
      <c r="AA29" s="181"/>
      <c r="AB29" s="181"/>
      <c r="AC29" s="181"/>
      <c r="AD29" s="181"/>
      <c r="AE29" s="181"/>
      <c r="AF29" s="181"/>
      <c r="AG29" s="181"/>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0"/>
      <c r="GW29" s="180"/>
      <c r="GX29" s="180"/>
      <c r="GY29" s="180"/>
      <c r="GZ29" s="180"/>
      <c r="HA29" s="180"/>
      <c r="HB29" s="180"/>
      <c r="HC29" s="180"/>
      <c r="HD29" s="180"/>
      <c r="HE29" s="180"/>
      <c r="HF29" s="180"/>
      <c r="HG29" s="180"/>
      <c r="HH29" s="180"/>
      <c r="HI29" s="180"/>
      <c r="HJ29" s="180"/>
      <c r="HK29" s="180"/>
      <c r="HL29" s="180"/>
      <c r="HM29" s="180"/>
      <c r="HN29" s="180"/>
      <c r="HO29" s="180"/>
      <c r="HP29" s="180"/>
      <c r="HQ29" s="180"/>
      <c r="HR29" s="180"/>
      <c r="HS29" s="180"/>
      <c r="HT29" s="180"/>
      <c r="HU29" s="180"/>
      <c r="HV29" s="180"/>
      <c r="HW29" s="180"/>
      <c r="HX29" s="180"/>
      <c r="HY29" s="180"/>
      <c r="HZ29" s="180"/>
      <c r="IA29" s="180"/>
      <c r="IB29" s="180"/>
      <c r="IC29" s="180"/>
      <c r="ID29" s="180"/>
      <c r="IE29" s="180"/>
      <c r="IF29" s="180"/>
      <c r="IG29" s="180"/>
      <c r="IH29" s="180"/>
      <c r="II29" s="180"/>
      <c r="IJ29" s="180"/>
      <c r="IK29" s="180"/>
      <c r="IL29" s="180"/>
      <c r="IM29" s="180"/>
      <c r="IN29" s="180"/>
      <c r="IO29" s="180"/>
      <c r="IP29" s="180"/>
      <c r="IQ29" s="180"/>
      <c r="IR29" s="180"/>
      <c r="IS29" s="180"/>
      <c r="IT29" s="180"/>
      <c r="IU29" s="180"/>
      <c r="IV29" s="180"/>
    </row>
    <row r="30" spans="14:256" ht="15">
      <c r="N30" s="116"/>
      <c r="O30" s="116"/>
      <c r="P30" s="117"/>
      <c r="Q30" s="117"/>
      <c r="R30" s="117"/>
      <c r="S30" s="117"/>
      <c r="T30" s="117"/>
      <c r="U30" s="117"/>
      <c r="V30" s="117"/>
      <c r="W30" s="117"/>
      <c r="X30" s="117"/>
      <c r="Y30" s="117"/>
      <c r="Z30" s="117"/>
      <c r="AA30" s="117"/>
      <c r="AB30" s="117"/>
      <c r="AC30" s="117"/>
      <c r="AD30" s="117"/>
      <c r="AE30" s="117"/>
      <c r="AF30" s="117"/>
      <c r="AG30" s="117"/>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row>
    <row r="31" spans="14:256" ht="15">
      <c r="N31" s="116"/>
      <c r="O31" s="116"/>
      <c r="P31" s="117"/>
      <c r="Q31" s="117"/>
      <c r="R31" s="117"/>
      <c r="S31" s="117"/>
      <c r="T31" s="117"/>
      <c r="U31" s="117"/>
      <c r="V31" s="117"/>
      <c r="W31" s="117"/>
      <c r="X31" s="117"/>
      <c r="Y31" s="117"/>
      <c r="Z31" s="117"/>
      <c r="AA31" s="117"/>
      <c r="AB31" s="117"/>
      <c r="AC31" s="117"/>
      <c r="AD31" s="117"/>
      <c r="AE31" s="117"/>
      <c r="AF31" s="117"/>
      <c r="AG31" s="117"/>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row>
    <row r="32" spans="10:256" ht="30">
      <c r="J32" s="184"/>
      <c r="K32" s="184"/>
      <c r="N32" s="116"/>
      <c r="O32" s="116"/>
      <c r="P32" s="117"/>
      <c r="Q32" s="117"/>
      <c r="R32" s="117"/>
      <c r="S32" s="117"/>
      <c r="T32" s="117"/>
      <c r="U32" s="117"/>
      <c r="V32" s="117"/>
      <c r="W32" s="117"/>
      <c r="X32" s="117"/>
      <c r="Y32" s="117"/>
      <c r="Z32" s="117"/>
      <c r="AA32" s="117"/>
      <c r="AB32" s="117"/>
      <c r="AC32" s="117"/>
      <c r="AD32" s="117"/>
      <c r="AE32" s="117"/>
      <c r="AF32" s="117"/>
      <c r="AG32" s="117"/>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row>
    <row r="33" spans="10:256" ht="30">
      <c r="J33" s="184"/>
      <c r="K33" s="184"/>
      <c r="N33" s="116"/>
      <c r="O33" s="116"/>
      <c r="P33" s="117"/>
      <c r="Q33" s="117"/>
      <c r="R33" s="117"/>
      <c r="S33" s="117"/>
      <c r="T33" s="117"/>
      <c r="U33" s="117"/>
      <c r="V33" s="117"/>
      <c r="W33" s="117"/>
      <c r="X33" s="117"/>
      <c r="Y33" s="117"/>
      <c r="Z33" s="117"/>
      <c r="AA33" s="117"/>
      <c r="AB33" s="117"/>
      <c r="AC33" s="117"/>
      <c r="AD33" s="117"/>
      <c r="AE33" s="117"/>
      <c r="AF33" s="117"/>
      <c r="AG33" s="117"/>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0:256" ht="30">
      <c r="J34" s="184"/>
      <c r="K34" s="184"/>
      <c r="N34" s="116"/>
      <c r="O34" s="116"/>
      <c r="P34" s="117"/>
      <c r="Q34" s="117"/>
      <c r="R34" s="117"/>
      <c r="S34" s="117"/>
      <c r="T34" s="117"/>
      <c r="U34" s="117"/>
      <c r="V34" s="117"/>
      <c r="W34" s="117"/>
      <c r="X34" s="117"/>
      <c r="Y34" s="117"/>
      <c r="Z34" s="117"/>
      <c r="AA34" s="117"/>
      <c r="AB34" s="117"/>
      <c r="AC34" s="117"/>
      <c r="AD34" s="117"/>
      <c r="AE34" s="117"/>
      <c r="AF34" s="117"/>
      <c r="AG34" s="117"/>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row>
    <row r="35" spans="10:256" ht="30">
      <c r="J35" s="184"/>
      <c r="K35" s="184"/>
      <c r="N35" s="116"/>
      <c r="O35" s="116"/>
      <c r="P35" s="117"/>
      <c r="Q35" s="117"/>
      <c r="R35" s="117"/>
      <c r="S35" s="117"/>
      <c r="T35" s="117"/>
      <c r="U35" s="117"/>
      <c r="V35" s="117"/>
      <c r="W35" s="117"/>
      <c r="X35" s="117"/>
      <c r="Y35" s="117"/>
      <c r="Z35" s="117"/>
      <c r="AA35" s="117"/>
      <c r="AB35" s="117"/>
      <c r="AC35" s="117"/>
      <c r="AD35" s="117"/>
      <c r="AE35" s="117"/>
      <c r="AF35" s="117"/>
      <c r="AG35" s="117"/>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row>
    <row r="36" spans="10:256" ht="30">
      <c r="J36" s="184"/>
      <c r="K36" s="184"/>
      <c r="N36" s="116"/>
      <c r="O36" s="116"/>
      <c r="P36" s="117"/>
      <c r="Q36" s="117"/>
      <c r="R36" s="117"/>
      <c r="S36" s="117"/>
      <c r="T36" s="117"/>
      <c r="U36" s="117"/>
      <c r="V36" s="117"/>
      <c r="W36" s="117"/>
      <c r="X36" s="117"/>
      <c r="Y36" s="117"/>
      <c r="Z36" s="117"/>
      <c r="AA36" s="117"/>
      <c r="AB36" s="117"/>
      <c r="AC36" s="117"/>
      <c r="AD36" s="117"/>
      <c r="AE36" s="117"/>
      <c r="AF36" s="117"/>
      <c r="AG36" s="117"/>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row>
    <row r="37" spans="10:256" ht="30">
      <c r="J37" s="184"/>
      <c r="K37" s="184"/>
      <c r="N37" s="116"/>
      <c r="O37" s="116"/>
      <c r="P37" s="117"/>
      <c r="Q37" s="117"/>
      <c r="R37" s="117"/>
      <c r="S37" s="117"/>
      <c r="T37" s="117"/>
      <c r="U37" s="117"/>
      <c r="V37" s="117"/>
      <c r="W37" s="117"/>
      <c r="X37" s="117"/>
      <c r="Y37" s="117"/>
      <c r="Z37" s="117"/>
      <c r="AA37" s="117"/>
      <c r="AB37" s="117"/>
      <c r="AC37" s="117"/>
      <c r="AD37" s="117"/>
      <c r="AE37" s="117"/>
      <c r="AF37" s="117"/>
      <c r="AG37" s="117"/>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row>
    <row r="38" spans="10:256" ht="30">
      <c r="J38" s="184"/>
      <c r="K38" s="184"/>
      <c r="N38" s="116"/>
      <c r="O38" s="116"/>
      <c r="P38" s="117"/>
      <c r="Q38" s="117"/>
      <c r="R38" s="117"/>
      <c r="S38" s="117"/>
      <c r="T38" s="117"/>
      <c r="U38" s="117"/>
      <c r="V38" s="117"/>
      <c r="W38" s="117"/>
      <c r="X38" s="117"/>
      <c r="Y38" s="117"/>
      <c r="Z38" s="117"/>
      <c r="AA38" s="117"/>
      <c r="AB38" s="117"/>
      <c r="AC38" s="117"/>
      <c r="AD38" s="117"/>
      <c r="AE38" s="117"/>
      <c r="AF38" s="117"/>
      <c r="AG38" s="117"/>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row>
    <row r="39" spans="10:21" ht="30">
      <c r="J39" s="184"/>
      <c r="K39" s="184"/>
      <c r="N39" s="185"/>
      <c r="O39" s="185"/>
      <c r="P39" s="186"/>
      <c r="Q39" s="186"/>
      <c r="R39" s="186"/>
      <c r="S39" s="186"/>
      <c r="T39" s="186"/>
      <c r="U39" s="186"/>
    </row>
    <row r="40" spans="10:21" ht="30">
      <c r="J40" s="184"/>
      <c r="K40" s="184"/>
      <c r="N40" s="185"/>
      <c r="O40" s="185"/>
      <c r="P40" s="186"/>
      <c r="Q40" s="186"/>
      <c r="R40" s="186"/>
      <c r="S40" s="186"/>
      <c r="T40" s="186"/>
      <c r="U40" s="186"/>
    </row>
    <row r="41" spans="10:21" ht="30">
      <c r="J41" s="184"/>
      <c r="K41" s="184"/>
      <c r="N41" s="185"/>
      <c r="O41" s="185"/>
      <c r="P41" s="186"/>
      <c r="Q41" s="186"/>
      <c r="R41" s="186"/>
      <c r="S41" s="186"/>
      <c r="T41" s="186"/>
      <c r="U41" s="186"/>
    </row>
    <row r="42" spans="10:21" ht="30">
      <c r="J42" s="184"/>
      <c r="K42" s="184"/>
      <c r="N42" s="185"/>
      <c r="O42" s="185"/>
      <c r="P42" s="186"/>
      <c r="Q42" s="186"/>
      <c r="R42" s="186"/>
      <c r="S42" s="186"/>
      <c r="T42" s="186"/>
      <c r="U42" s="186"/>
    </row>
    <row r="43" spans="10:21" ht="30">
      <c r="J43" s="184"/>
      <c r="K43" s="184"/>
      <c r="N43" s="185"/>
      <c r="O43" s="185"/>
      <c r="P43" s="186"/>
      <c r="Q43" s="186"/>
      <c r="R43" s="186"/>
      <c r="S43" s="186"/>
      <c r="T43" s="186"/>
      <c r="U43" s="186"/>
    </row>
    <row r="44" spans="10:21" ht="30">
      <c r="J44" s="184"/>
      <c r="K44" s="184"/>
      <c r="N44" s="185"/>
      <c r="O44" s="185"/>
      <c r="P44" s="186"/>
      <c r="Q44" s="186"/>
      <c r="R44" s="186"/>
      <c r="S44" s="186"/>
      <c r="T44" s="186"/>
      <c r="U44" s="186"/>
    </row>
    <row r="45" spans="10:21" ht="30">
      <c r="J45" s="184"/>
      <c r="K45" s="184"/>
      <c r="N45" s="185"/>
      <c r="O45" s="185"/>
      <c r="P45" s="186"/>
      <c r="Q45" s="186"/>
      <c r="R45" s="186"/>
      <c r="S45" s="186"/>
      <c r="T45" s="186"/>
      <c r="U45" s="186"/>
    </row>
    <row r="46" spans="10:21" ht="30">
      <c r="J46" s="184"/>
      <c r="K46" s="184"/>
      <c r="N46" s="185"/>
      <c r="O46" s="185"/>
      <c r="P46" s="186"/>
      <c r="Q46" s="186"/>
      <c r="R46" s="186"/>
      <c r="S46" s="186"/>
      <c r="T46" s="186"/>
      <c r="U46" s="186"/>
    </row>
    <row r="47" spans="10:21" ht="30">
      <c r="J47" s="184"/>
      <c r="K47" s="184"/>
      <c r="N47" s="185"/>
      <c r="O47" s="185"/>
      <c r="P47" s="186"/>
      <c r="Q47" s="186"/>
      <c r="R47" s="186"/>
      <c r="S47" s="186"/>
      <c r="T47" s="186"/>
      <c r="U47" s="186"/>
    </row>
    <row r="48" spans="10:21" ht="30">
      <c r="J48" s="184"/>
      <c r="K48" s="184"/>
      <c r="N48" s="185"/>
      <c r="O48" s="185"/>
      <c r="P48" s="186"/>
      <c r="Q48" s="186"/>
      <c r="R48" s="186"/>
      <c r="S48" s="186"/>
      <c r="T48" s="186"/>
      <c r="U48" s="186"/>
    </row>
    <row r="49" spans="10:21" ht="30">
      <c r="J49" s="184"/>
      <c r="K49" s="184"/>
      <c r="N49" s="185"/>
      <c r="O49" s="185"/>
      <c r="P49" s="186"/>
      <c r="Q49" s="186"/>
      <c r="R49" s="186"/>
      <c r="S49" s="186"/>
      <c r="T49" s="186"/>
      <c r="U49" s="186"/>
    </row>
    <row r="50" spans="10:21" ht="30">
      <c r="J50" s="184"/>
      <c r="K50" s="184"/>
      <c r="N50" s="185"/>
      <c r="O50" s="185"/>
      <c r="P50" s="186"/>
      <c r="Q50" s="186"/>
      <c r="R50" s="186"/>
      <c r="S50" s="186"/>
      <c r="T50" s="186"/>
      <c r="U50" s="186"/>
    </row>
    <row r="51" spans="10:21" ht="30">
      <c r="J51" s="184"/>
      <c r="K51" s="184"/>
      <c r="N51" s="185"/>
      <c r="O51" s="185"/>
      <c r="P51" s="186"/>
      <c r="Q51" s="186"/>
      <c r="R51" s="186"/>
      <c r="S51" s="186"/>
      <c r="T51" s="186"/>
      <c r="U51" s="186"/>
    </row>
    <row r="52" spans="10:21" ht="30">
      <c r="J52" s="184"/>
      <c r="K52" s="184"/>
      <c r="N52" s="185"/>
      <c r="O52" s="185"/>
      <c r="P52" s="186"/>
      <c r="Q52" s="186"/>
      <c r="R52" s="186"/>
      <c r="S52" s="186"/>
      <c r="T52" s="186"/>
      <c r="U52" s="186"/>
    </row>
    <row r="53" spans="10:21" ht="30">
      <c r="J53" s="184"/>
      <c r="K53" s="184"/>
      <c r="N53" s="185"/>
      <c r="O53" s="185"/>
      <c r="P53" s="186"/>
      <c r="Q53" s="186"/>
      <c r="R53" s="186"/>
      <c r="S53" s="186"/>
      <c r="T53" s="186"/>
      <c r="U53" s="186"/>
    </row>
    <row r="54" spans="10:21" ht="30">
      <c r="J54" s="184"/>
      <c r="K54" s="184"/>
      <c r="N54" s="185"/>
      <c r="O54" s="185"/>
      <c r="P54" s="186"/>
      <c r="Q54" s="186"/>
      <c r="R54" s="186"/>
      <c r="S54" s="186"/>
      <c r="T54" s="186"/>
      <c r="U54" s="186"/>
    </row>
    <row r="55" spans="10:21" ht="30">
      <c r="J55" s="184"/>
      <c r="K55" s="184"/>
      <c r="N55" s="185"/>
      <c r="O55" s="185"/>
      <c r="P55" s="186"/>
      <c r="Q55" s="186"/>
      <c r="R55" s="186"/>
      <c r="S55" s="186"/>
      <c r="T55" s="186"/>
      <c r="U55" s="186"/>
    </row>
    <row r="56" spans="10:21" ht="30">
      <c r="J56" s="184"/>
      <c r="K56" s="184"/>
      <c r="N56" s="185"/>
      <c r="O56" s="185"/>
      <c r="P56" s="186"/>
      <c r="Q56" s="186"/>
      <c r="R56" s="186"/>
      <c r="S56" s="186"/>
      <c r="T56" s="186"/>
      <c r="U56" s="186"/>
    </row>
    <row r="57" spans="10:21" ht="30">
      <c r="J57" s="184"/>
      <c r="K57" s="184"/>
      <c r="N57" s="185"/>
      <c r="O57" s="185"/>
      <c r="P57" s="186"/>
      <c r="Q57" s="186"/>
      <c r="R57" s="186"/>
      <c r="S57" s="186"/>
      <c r="T57" s="186"/>
      <c r="U57" s="186"/>
    </row>
    <row r="58" spans="10:21" ht="30">
      <c r="J58" s="184"/>
      <c r="K58" s="184"/>
      <c r="N58" s="185"/>
      <c r="O58" s="185"/>
      <c r="P58" s="186"/>
      <c r="Q58" s="186"/>
      <c r="R58" s="186"/>
      <c r="S58" s="186"/>
      <c r="T58" s="186"/>
      <c r="U58" s="186"/>
    </row>
    <row r="59" spans="10:21" ht="30">
      <c r="J59" s="184"/>
      <c r="K59" s="184"/>
      <c r="N59" s="185"/>
      <c r="O59" s="185"/>
      <c r="P59" s="186"/>
      <c r="Q59" s="186"/>
      <c r="R59" s="186"/>
      <c r="S59" s="186"/>
      <c r="T59" s="186"/>
      <c r="U59" s="186"/>
    </row>
    <row r="60" spans="10:21" ht="30">
      <c r="J60" s="184"/>
      <c r="K60" s="184"/>
      <c r="N60" s="185"/>
      <c r="O60" s="185"/>
      <c r="P60" s="186"/>
      <c r="Q60" s="186"/>
      <c r="R60" s="186"/>
      <c r="S60" s="186"/>
      <c r="T60" s="186"/>
      <c r="U60" s="186"/>
    </row>
    <row r="61" spans="10:21" ht="30">
      <c r="J61" s="184"/>
      <c r="K61" s="184"/>
      <c r="N61" s="185"/>
      <c r="O61" s="185"/>
      <c r="P61" s="186"/>
      <c r="Q61" s="186"/>
      <c r="R61" s="186"/>
      <c r="S61" s="186"/>
      <c r="T61" s="186"/>
      <c r="U61" s="186"/>
    </row>
    <row r="62" spans="10:21" ht="30">
      <c r="J62" s="184"/>
      <c r="K62" s="184"/>
      <c r="N62" s="185"/>
      <c r="O62" s="185"/>
      <c r="P62" s="186"/>
      <c r="Q62" s="186"/>
      <c r="R62" s="186"/>
      <c r="S62" s="186"/>
      <c r="T62" s="186"/>
      <c r="U62" s="186"/>
    </row>
    <row r="63" spans="10:21" ht="30">
      <c r="J63" s="184"/>
      <c r="K63" s="184"/>
      <c r="N63" s="185"/>
      <c r="O63" s="185"/>
      <c r="P63" s="186"/>
      <c r="Q63" s="186"/>
      <c r="R63" s="186"/>
      <c r="S63" s="186"/>
      <c r="T63" s="186"/>
      <c r="U63" s="186"/>
    </row>
    <row r="64" spans="10:21" ht="30">
      <c r="J64" s="184"/>
      <c r="K64" s="184"/>
      <c r="N64" s="185"/>
      <c r="O64" s="185"/>
      <c r="P64" s="186"/>
      <c r="Q64" s="186"/>
      <c r="R64" s="186"/>
      <c r="S64" s="186"/>
      <c r="T64" s="186"/>
      <c r="U64" s="186"/>
    </row>
    <row r="65" spans="10:21" ht="30">
      <c r="J65" s="184"/>
      <c r="K65" s="184"/>
      <c r="N65" s="185"/>
      <c r="O65" s="185"/>
      <c r="P65" s="186"/>
      <c r="Q65" s="186"/>
      <c r="R65" s="186"/>
      <c r="S65" s="186"/>
      <c r="T65" s="186"/>
      <c r="U65" s="186"/>
    </row>
    <row r="66" spans="10:21" ht="30">
      <c r="J66" s="184"/>
      <c r="K66" s="184"/>
      <c r="N66" s="185"/>
      <c r="O66" s="185"/>
      <c r="P66" s="186"/>
      <c r="Q66" s="186"/>
      <c r="R66" s="186"/>
      <c r="S66" s="186"/>
      <c r="T66" s="186"/>
      <c r="U66" s="186"/>
    </row>
    <row r="67" spans="10:21" ht="30">
      <c r="J67" s="184"/>
      <c r="K67" s="184"/>
      <c r="N67" s="185"/>
      <c r="O67" s="185"/>
      <c r="P67" s="186"/>
      <c r="Q67" s="186"/>
      <c r="R67" s="186"/>
      <c r="S67" s="186"/>
      <c r="T67" s="186"/>
      <c r="U67" s="186"/>
    </row>
    <row r="68" spans="10:21" ht="30">
      <c r="J68" s="184"/>
      <c r="K68" s="184"/>
      <c r="N68" s="185"/>
      <c r="O68" s="185"/>
      <c r="P68" s="186"/>
      <c r="Q68" s="186"/>
      <c r="R68" s="186"/>
      <c r="S68" s="186"/>
      <c r="T68" s="186"/>
      <c r="U68" s="186"/>
    </row>
    <row r="69" spans="10:21" ht="30">
      <c r="J69" s="184"/>
      <c r="K69" s="184"/>
      <c r="N69" s="185"/>
      <c r="O69" s="185"/>
      <c r="P69" s="186"/>
      <c r="Q69" s="186"/>
      <c r="R69" s="186"/>
      <c r="S69" s="186"/>
      <c r="T69" s="186"/>
      <c r="U69" s="186"/>
    </row>
    <row r="70" spans="10:21" ht="30">
      <c r="J70" s="184"/>
      <c r="K70" s="184"/>
      <c r="N70" s="185"/>
      <c r="O70" s="185"/>
      <c r="P70" s="186"/>
      <c r="Q70" s="186"/>
      <c r="R70" s="186"/>
      <c r="S70" s="186"/>
      <c r="T70" s="186"/>
      <c r="U70" s="186"/>
    </row>
    <row r="71" spans="10:21" ht="30">
      <c r="J71" s="184"/>
      <c r="K71" s="184"/>
      <c r="N71" s="185"/>
      <c r="O71" s="185"/>
      <c r="P71" s="186"/>
      <c r="Q71" s="186"/>
      <c r="R71" s="186"/>
      <c r="S71" s="186"/>
      <c r="T71" s="186"/>
      <c r="U71" s="186"/>
    </row>
    <row r="72" spans="10:21" ht="30">
      <c r="J72" s="184"/>
      <c r="K72" s="184"/>
      <c r="N72" s="185"/>
      <c r="O72" s="185"/>
      <c r="P72" s="186"/>
      <c r="Q72" s="186"/>
      <c r="R72" s="186"/>
      <c r="S72" s="186"/>
      <c r="T72" s="186"/>
      <c r="U72" s="186"/>
    </row>
    <row r="73" spans="10:21" ht="30">
      <c r="J73" s="184"/>
      <c r="K73" s="184"/>
      <c r="N73" s="185"/>
      <c r="O73" s="185"/>
      <c r="P73" s="186"/>
      <c r="Q73" s="186"/>
      <c r="R73" s="186"/>
      <c r="S73" s="186"/>
      <c r="T73" s="186"/>
      <c r="U73" s="186"/>
    </row>
    <row r="74" spans="10:21" ht="30">
      <c r="J74" s="184"/>
      <c r="K74" s="184"/>
      <c r="N74" s="185"/>
      <c r="O74" s="185"/>
      <c r="P74" s="186"/>
      <c r="Q74" s="186"/>
      <c r="R74" s="186"/>
      <c r="S74" s="186"/>
      <c r="T74" s="186"/>
      <c r="U74" s="186"/>
    </row>
    <row r="75" spans="10:21" ht="30">
      <c r="J75" s="184"/>
      <c r="K75" s="184"/>
      <c r="N75" s="185"/>
      <c r="O75" s="185"/>
      <c r="P75" s="186"/>
      <c r="Q75" s="186"/>
      <c r="R75" s="186"/>
      <c r="S75" s="186"/>
      <c r="T75" s="186"/>
      <c r="U75" s="186"/>
    </row>
    <row r="76" spans="10:21" ht="30">
      <c r="J76" s="184"/>
      <c r="K76" s="184"/>
      <c r="N76" s="185"/>
      <c r="O76" s="185"/>
      <c r="P76" s="186"/>
      <c r="Q76" s="186"/>
      <c r="R76" s="186"/>
      <c r="S76" s="186"/>
      <c r="T76" s="186"/>
      <c r="U76" s="186"/>
    </row>
    <row r="77" spans="10:21" ht="30">
      <c r="J77" s="184"/>
      <c r="K77" s="184"/>
      <c r="N77" s="185"/>
      <c r="O77" s="185"/>
      <c r="P77" s="186"/>
      <c r="Q77" s="186"/>
      <c r="R77" s="186"/>
      <c r="S77" s="186"/>
      <c r="T77" s="186"/>
      <c r="U77" s="186"/>
    </row>
    <row r="78" spans="10:21" ht="30">
      <c r="J78" s="184"/>
      <c r="K78" s="184"/>
      <c r="N78" s="185"/>
      <c r="O78" s="185"/>
      <c r="P78" s="186"/>
      <c r="Q78" s="186"/>
      <c r="R78" s="186"/>
      <c r="S78" s="186"/>
      <c r="T78" s="186"/>
      <c r="U78" s="186"/>
    </row>
    <row r="79" spans="10:21" ht="30">
      <c r="J79" s="184"/>
      <c r="K79" s="184"/>
      <c r="N79" s="185"/>
      <c r="O79" s="185"/>
      <c r="P79" s="186"/>
      <c r="Q79" s="186"/>
      <c r="R79" s="186"/>
      <c r="S79" s="186"/>
      <c r="T79" s="186"/>
      <c r="U79" s="186"/>
    </row>
    <row r="80" spans="10:21" ht="30">
      <c r="J80" s="184"/>
      <c r="K80" s="187"/>
      <c r="N80" s="185"/>
      <c r="O80" s="185"/>
      <c r="P80" s="186"/>
      <c r="Q80" s="186"/>
      <c r="R80" s="186"/>
      <c r="S80" s="186"/>
      <c r="T80" s="186"/>
      <c r="U80" s="186"/>
    </row>
    <row r="81" spans="10:21" ht="30">
      <c r="J81" s="184"/>
      <c r="K81" s="184"/>
      <c r="N81" s="185"/>
      <c r="O81" s="185"/>
      <c r="P81" s="186"/>
      <c r="Q81" s="186"/>
      <c r="R81" s="186"/>
      <c r="S81" s="186"/>
      <c r="T81" s="186"/>
      <c r="U81" s="186"/>
    </row>
    <row r="82" spans="10:21" ht="30">
      <c r="J82" s="184"/>
      <c r="K82" s="184"/>
      <c r="N82" s="185"/>
      <c r="O82" s="185"/>
      <c r="P82" s="186"/>
      <c r="Q82" s="186"/>
      <c r="R82" s="186"/>
      <c r="S82" s="186"/>
      <c r="T82" s="186"/>
      <c r="U82" s="186"/>
    </row>
    <row r="83" spans="10:21" ht="30">
      <c r="J83" s="184"/>
      <c r="K83" s="184"/>
      <c r="N83" s="185"/>
      <c r="O83" s="185"/>
      <c r="P83" s="186"/>
      <c r="Q83" s="186"/>
      <c r="R83" s="186"/>
      <c r="S83" s="186"/>
      <c r="T83" s="186"/>
      <c r="U83" s="186"/>
    </row>
    <row r="84" spans="10:21" ht="30">
      <c r="J84" s="184"/>
      <c r="K84" s="184"/>
      <c r="N84" s="185"/>
      <c r="O84" s="185"/>
      <c r="P84" s="186"/>
      <c r="Q84" s="186"/>
      <c r="R84" s="186"/>
      <c r="S84" s="186"/>
      <c r="T84" s="186"/>
      <c r="U84" s="186"/>
    </row>
    <row r="85" spans="10:21" ht="30">
      <c r="J85" s="184"/>
      <c r="K85" s="184"/>
      <c r="N85" s="185"/>
      <c r="O85" s="185"/>
      <c r="P85" s="186"/>
      <c r="Q85" s="186"/>
      <c r="R85" s="186"/>
      <c r="S85" s="186"/>
      <c r="T85" s="186"/>
      <c r="U85" s="186"/>
    </row>
    <row r="86" spans="10:21" ht="30">
      <c r="J86" s="184"/>
      <c r="K86" s="184"/>
      <c r="N86" s="185"/>
      <c r="O86" s="185"/>
      <c r="P86" s="186"/>
      <c r="Q86" s="186"/>
      <c r="R86" s="186"/>
      <c r="S86" s="186"/>
      <c r="T86" s="186"/>
      <c r="U86" s="186"/>
    </row>
    <row r="87" spans="10:21" ht="30">
      <c r="J87" s="184"/>
      <c r="K87" s="184"/>
      <c r="N87" s="185"/>
      <c r="O87" s="185"/>
      <c r="P87" s="186"/>
      <c r="Q87" s="186"/>
      <c r="R87" s="186"/>
      <c r="S87" s="186"/>
      <c r="T87" s="186"/>
      <c r="U87" s="186"/>
    </row>
    <row r="88" spans="10:21" ht="30">
      <c r="J88" s="184"/>
      <c r="K88" s="184"/>
      <c r="N88" s="185"/>
      <c r="O88" s="185"/>
      <c r="P88" s="186"/>
      <c r="Q88" s="186"/>
      <c r="R88" s="186"/>
      <c r="S88" s="186"/>
      <c r="T88" s="186"/>
      <c r="U88" s="186"/>
    </row>
    <row r="89" spans="10:21" ht="30">
      <c r="J89" s="184"/>
      <c r="K89" s="184"/>
      <c r="N89" s="185"/>
      <c r="O89" s="185"/>
      <c r="P89" s="186"/>
      <c r="Q89" s="186"/>
      <c r="R89" s="186"/>
      <c r="S89" s="186"/>
      <c r="T89" s="186"/>
      <c r="U89" s="186"/>
    </row>
    <row r="90" spans="10:21" ht="30">
      <c r="J90" s="184"/>
      <c r="K90" s="184"/>
      <c r="N90" s="185"/>
      <c r="O90" s="185"/>
      <c r="P90" s="186"/>
      <c r="Q90" s="186"/>
      <c r="R90" s="186"/>
      <c r="S90" s="186"/>
      <c r="T90" s="186"/>
      <c r="U90" s="186"/>
    </row>
    <row r="91" spans="10:21" ht="30">
      <c r="J91" s="184"/>
      <c r="K91" s="184"/>
      <c r="N91" s="185"/>
      <c r="O91" s="185"/>
      <c r="P91" s="186"/>
      <c r="Q91" s="186"/>
      <c r="R91" s="186"/>
      <c r="S91" s="186"/>
      <c r="T91" s="186"/>
      <c r="U91" s="186"/>
    </row>
    <row r="92" spans="10:21" ht="30">
      <c r="J92" s="184"/>
      <c r="K92" s="184"/>
      <c r="N92" s="185"/>
      <c r="O92" s="185"/>
      <c r="P92" s="186"/>
      <c r="Q92" s="186"/>
      <c r="R92" s="186"/>
      <c r="S92" s="186"/>
      <c r="T92" s="186"/>
      <c r="U92" s="186"/>
    </row>
    <row r="93" spans="10:21" ht="30">
      <c r="J93" s="184"/>
      <c r="K93" s="184"/>
      <c r="N93" s="185"/>
      <c r="O93" s="185"/>
      <c r="P93" s="186"/>
      <c r="Q93" s="186"/>
      <c r="R93" s="186"/>
      <c r="S93" s="186"/>
      <c r="T93" s="186"/>
      <c r="U93" s="186"/>
    </row>
    <row r="94" spans="10:21" ht="30">
      <c r="J94" s="184"/>
      <c r="K94" s="184"/>
      <c r="N94" s="185"/>
      <c r="O94" s="185"/>
      <c r="P94" s="186"/>
      <c r="Q94" s="186"/>
      <c r="R94" s="186"/>
      <c r="S94" s="186"/>
      <c r="T94" s="186"/>
      <c r="U94" s="186"/>
    </row>
    <row r="95" spans="10:21" ht="30">
      <c r="J95" s="184"/>
      <c r="K95" s="184"/>
      <c r="N95" s="185"/>
      <c r="O95" s="185"/>
      <c r="P95" s="186"/>
      <c r="Q95" s="186"/>
      <c r="R95" s="186"/>
      <c r="S95" s="186"/>
      <c r="T95" s="186"/>
      <c r="U95" s="186"/>
    </row>
    <row r="96" spans="10:21" ht="30">
      <c r="J96" s="184"/>
      <c r="K96" s="184"/>
      <c r="N96" s="185"/>
      <c r="O96" s="185"/>
      <c r="P96" s="186"/>
      <c r="Q96" s="186"/>
      <c r="R96" s="186"/>
      <c r="S96" s="186"/>
      <c r="T96" s="186"/>
      <c r="U96" s="186"/>
    </row>
    <row r="97" spans="10:21" ht="30">
      <c r="J97" s="184"/>
      <c r="K97" s="184"/>
      <c r="N97" s="185"/>
      <c r="O97" s="185"/>
      <c r="P97" s="186"/>
      <c r="Q97" s="186"/>
      <c r="R97" s="186"/>
      <c r="S97" s="186"/>
      <c r="T97" s="186"/>
      <c r="U97" s="186"/>
    </row>
    <row r="98" spans="10:21" ht="30">
      <c r="J98" s="184"/>
      <c r="K98" s="184"/>
      <c r="N98" s="185"/>
      <c r="O98" s="185"/>
      <c r="P98" s="186"/>
      <c r="Q98" s="186"/>
      <c r="R98" s="186"/>
      <c r="S98" s="186"/>
      <c r="T98" s="186"/>
      <c r="U98" s="186"/>
    </row>
    <row r="99" spans="10:21" ht="30">
      <c r="J99" s="184"/>
      <c r="K99" s="184"/>
      <c r="N99" s="185"/>
      <c r="O99" s="185"/>
      <c r="P99" s="186"/>
      <c r="Q99" s="186"/>
      <c r="R99" s="186"/>
      <c r="S99" s="186"/>
      <c r="T99" s="186"/>
      <c r="U99" s="186"/>
    </row>
    <row r="100" spans="10:21" ht="30">
      <c r="J100" s="184"/>
      <c r="K100" s="184"/>
      <c r="N100" s="185"/>
      <c r="O100" s="185"/>
      <c r="P100" s="186"/>
      <c r="Q100" s="186"/>
      <c r="R100" s="186"/>
      <c r="S100" s="186"/>
      <c r="T100" s="186"/>
      <c r="U100" s="186"/>
    </row>
    <row r="101" spans="10:21" ht="30">
      <c r="J101" s="184"/>
      <c r="K101" s="184"/>
      <c r="N101" s="185"/>
      <c r="O101" s="185"/>
      <c r="P101" s="186"/>
      <c r="Q101" s="186"/>
      <c r="R101" s="186"/>
      <c r="S101" s="186"/>
      <c r="T101" s="186"/>
      <c r="U101" s="186"/>
    </row>
    <row r="102" spans="10:21" ht="30">
      <c r="J102" s="184"/>
      <c r="K102" s="184"/>
      <c r="N102" s="185"/>
      <c r="O102" s="185"/>
      <c r="P102" s="186"/>
      <c r="Q102" s="186"/>
      <c r="R102" s="186"/>
      <c r="S102" s="186"/>
      <c r="T102" s="186"/>
      <c r="U102" s="186"/>
    </row>
    <row r="103" spans="10:21" ht="30">
      <c r="J103" s="184"/>
      <c r="K103" s="184"/>
      <c r="N103" s="185"/>
      <c r="O103" s="185"/>
      <c r="P103" s="186"/>
      <c r="Q103" s="186"/>
      <c r="R103" s="186"/>
      <c r="S103" s="186"/>
      <c r="T103" s="186"/>
      <c r="U103" s="186"/>
    </row>
    <row r="104" spans="10:21" ht="30">
      <c r="J104" s="184"/>
      <c r="K104" s="184"/>
      <c r="N104" s="185"/>
      <c r="O104" s="185"/>
      <c r="P104" s="186"/>
      <c r="Q104" s="186"/>
      <c r="R104" s="186"/>
      <c r="S104" s="186"/>
      <c r="T104" s="186"/>
      <c r="U104" s="186"/>
    </row>
    <row r="105" spans="10:21" ht="30">
      <c r="J105" s="184"/>
      <c r="K105" s="184"/>
      <c r="N105" s="185"/>
      <c r="O105" s="185"/>
      <c r="P105" s="186"/>
      <c r="Q105" s="186"/>
      <c r="R105" s="186"/>
      <c r="S105" s="186"/>
      <c r="T105" s="186"/>
      <c r="U105" s="186"/>
    </row>
    <row r="106" spans="10:21" ht="30">
      <c r="J106" s="184"/>
      <c r="K106" s="184"/>
      <c r="N106" s="185"/>
      <c r="O106" s="185"/>
      <c r="P106" s="186"/>
      <c r="Q106" s="186"/>
      <c r="R106" s="186"/>
      <c r="S106" s="186"/>
      <c r="T106" s="186"/>
      <c r="U106" s="186"/>
    </row>
    <row r="107" spans="10:21" ht="30">
      <c r="J107" s="184"/>
      <c r="K107" s="184"/>
      <c r="N107" s="185"/>
      <c r="O107" s="185"/>
      <c r="P107" s="186"/>
      <c r="Q107" s="186"/>
      <c r="R107" s="186"/>
      <c r="S107" s="186"/>
      <c r="T107" s="186"/>
      <c r="U107" s="186"/>
    </row>
    <row r="108" spans="10:21" ht="30">
      <c r="J108" s="184"/>
      <c r="K108" s="184"/>
      <c r="N108" s="185"/>
      <c r="O108" s="185"/>
      <c r="P108" s="186"/>
      <c r="Q108" s="186"/>
      <c r="R108" s="186"/>
      <c r="S108" s="186"/>
      <c r="T108" s="186"/>
      <c r="U108" s="186"/>
    </row>
    <row r="109" spans="10:21" ht="30">
      <c r="J109" s="184"/>
      <c r="K109" s="184"/>
      <c r="N109" s="185"/>
      <c r="O109" s="185"/>
      <c r="P109" s="186"/>
      <c r="Q109" s="186"/>
      <c r="R109" s="186"/>
      <c r="S109" s="186"/>
      <c r="T109" s="186"/>
      <c r="U109" s="186"/>
    </row>
    <row r="110" spans="10:21" ht="30">
      <c r="J110" s="184"/>
      <c r="K110" s="184"/>
      <c r="N110" s="185"/>
      <c r="O110" s="185"/>
      <c r="P110" s="186"/>
      <c r="Q110" s="186"/>
      <c r="R110" s="186"/>
      <c r="S110" s="186"/>
      <c r="T110" s="186"/>
      <c r="U110" s="186"/>
    </row>
    <row r="111" spans="10:21" ht="30">
      <c r="J111" s="184"/>
      <c r="K111" s="184"/>
      <c r="N111" s="185"/>
      <c r="O111" s="185"/>
      <c r="P111" s="186"/>
      <c r="Q111" s="186"/>
      <c r="R111" s="186"/>
      <c r="S111" s="186"/>
      <c r="T111" s="186"/>
      <c r="U111" s="186"/>
    </row>
    <row r="112" spans="10:21" ht="30">
      <c r="J112" s="184"/>
      <c r="K112" s="184"/>
      <c r="N112" s="185"/>
      <c r="O112" s="185"/>
      <c r="P112" s="186"/>
      <c r="Q112" s="186"/>
      <c r="R112" s="186"/>
      <c r="S112" s="186"/>
      <c r="T112" s="186"/>
      <c r="U112" s="186"/>
    </row>
    <row r="113" spans="10:21" ht="30">
      <c r="J113" s="184"/>
      <c r="K113" s="184"/>
      <c r="N113" s="185"/>
      <c r="O113" s="185"/>
      <c r="P113" s="186"/>
      <c r="Q113" s="186"/>
      <c r="R113" s="186"/>
      <c r="S113" s="186"/>
      <c r="T113" s="186"/>
      <c r="U113" s="186"/>
    </row>
    <row r="114" spans="10:21" ht="30">
      <c r="J114" s="184"/>
      <c r="K114" s="184"/>
      <c r="N114" s="185"/>
      <c r="O114" s="185"/>
      <c r="P114" s="186"/>
      <c r="Q114" s="186"/>
      <c r="R114" s="186"/>
      <c r="S114" s="186"/>
      <c r="T114" s="186"/>
      <c r="U114" s="186"/>
    </row>
    <row r="115" spans="10:21" ht="30">
      <c r="J115" s="184"/>
      <c r="K115" s="184"/>
      <c r="N115" s="185"/>
      <c r="O115" s="185"/>
      <c r="P115" s="186"/>
      <c r="Q115" s="186"/>
      <c r="R115" s="186"/>
      <c r="S115" s="186"/>
      <c r="T115" s="186"/>
      <c r="U115" s="186"/>
    </row>
    <row r="116" spans="10:21" ht="30">
      <c r="J116" s="184"/>
      <c r="K116" s="184"/>
      <c r="N116" s="185"/>
      <c r="O116" s="185"/>
      <c r="P116" s="186"/>
      <c r="Q116" s="186"/>
      <c r="R116" s="186"/>
      <c r="S116" s="186"/>
      <c r="T116" s="186"/>
      <c r="U116" s="186"/>
    </row>
    <row r="117" spans="10:21" ht="30">
      <c r="J117" s="184"/>
      <c r="K117" s="184"/>
      <c r="N117" s="185"/>
      <c r="O117" s="185"/>
      <c r="P117" s="186"/>
      <c r="Q117" s="186"/>
      <c r="R117" s="186"/>
      <c r="S117" s="186"/>
      <c r="T117" s="186"/>
      <c r="U117" s="186"/>
    </row>
    <row r="118" spans="10:21" ht="30">
      <c r="J118" s="184"/>
      <c r="K118" s="184"/>
      <c r="N118" s="185"/>
      <c r="O118" s="185"/>
      <c r="P118" s="186"/>
      <c r="Q118" s="186"/>
      <c r="R118" s="186"/>
      <c r="S118" s="186"/>
      <c r="T118" s="186"/>
      <c r="U118" s="186"/>
    </row>
    <row r="119" spans="10:21" ht="30">
      <c r="J119" s="184"/>
      <c r="K119" s="184"/>
      <c r="N119" s="185"/>
      <c r="O119" s="185"/>
      <c r="P119" s="186"/>
      <c r="Q119" s="186"/>
      <c r="R119" s="186"/>
      <c r="S119" s="186"/>
      <c r="T119" s="186"/>
      <c r="U119" s="186"/>
    </row>
    <row r="120" spans="10:21" ht="30">
      <c r="J120" s="184"/>
      <c r="K120" s="184"/>
      <c r="N120" s="185"/>
      <c r="O120" s="185"/>
      <c r="P120" s="186"/>
      <c r="Q120" s="186"/>
      <c r="R120" s="186"/>
      <c r="S120" s="186"/>
      <c r="T120" s="186"/>
      <c r="U120" s="186"/>
    </row>
    <row r="121" spans="10:21" ht="30">
      <c r="J121" s="184"/>
      <c r="K121" s="184"/>
      <c r="N121" s="185"/>
      <c r="O121" s="185"/>
      <c r="P121" s="186"/>
      <c r="Q121" s="186"/>
      <c r="R121" s="186"/>
      <c r="S121" s="186"/>
      <c r="T121" s="186"/>
      <c r="U121" s="186"/>
    </row>
    <row r="122" spans="10:21" ht="30">
      <c r="J122" s="184"/>
      <c r="K122" s="184"/>
      <c r="N122" s="185"/>
      <c r="O122" s="185"/>
      <c r="P122" s="186"/>
      <c r="Q122" s="186"/>
      <c r="R122" s="186"/>
      <c r="S122" s="186"/>
      <c r="T122" s="186"/>
      <c r="U122" s="186"/>
    </row>
    <row r="123" spans="10:21" ht="30">
      <c r="J123" s="184"/>
      <c r="K123" s="184"/>
      <c r="N123" s="185"/>
      <c r="O123" s="185"/>
      <c r="P123" s="186"/>
      <c r="Q123" s="186"/>
      <c r="R123" s="186"/>
      <c r="S123" s="186"/>
      <c r="T123" s="186"/>
      <c r="U123" s="186"/>
    </row>
    <row r="124" spans="10:21" ht="30">
      <c r="J124" s="184"/>
      <c r="K124" s="184"/>
      <c r="N124" s="185"/>
      <c r="O124" s="185"/>
      <c r="P124" s="186"/>
      <c r="Q124" s="186"/>
      <c r="R124" s="186"/>
      <c r="S124" s="186"/>
      <c r="T124" s="186"/>
      <c r="U124" s="186"/>
    </row>
    <row r="125" spans="10:21" ht="30">
      <c r="J125" s="184"/>
      <c r="K125" s="184"/>
      <c r="N125" s="185"/>
      <c r="O125" s="185"/>
      <c r="P125" s="186"/>
      <c r="Q125" s="186"/>
      <c r="R125" s="186"/>
      <c r="S125" s="186"/>
      <c r="T125" s="186"/>
      <c r="U125" s="186"/>
    </row>
    <row r="126" spans="10:21" ht="30">
      <c r="J126" s="184"/>
      <c r="K126" s="184"/>
      <c r="N126" s="185"/>
      <c r="O126" s="185"/>
      <c r="P126" s="186"/>
      <c r="Q126" s="186"/>
      <c r="R126" s="186"/>
      <c r="S126" s="186"/>
      <c r="T126" s="186"/>
      <c r="U126" s="186"/>
    </row>
    <row r="127" spans="10:21" ht="30">
      <c r="J127" s="184"/>
      <c r="K127" s="184"/>
      <c r="N127" s="185"/>
      <c r="O127" s="185"/>
      <c r="P127" s="186"/>
      <c r="Q127" s="186"/>
      <c r="R127" s="186"/>
      <c r="S127" s="186"/>
      <c r="T127" s="186"/>
      <c r="U127" s="186"/>
    </row>
    <row r="128" spans="10:21" ht="30">
      <c r="J128" s="184"/>
      <c r="K128" s="184"/>
      <c r="N128" s="185"/>
      <c r="O128" s="185"/>
      <c r="P128" s="186"/>
      <c r="Q128" s="186"/>
      <c r="R128" s="186"/>
      <c r="S128" s="186"/>
      <c r="T128" s="186"/>
      <c r="U128" s="186"/>
    </row>
    <row r="129" spans="10:21" ht="30">
      <c r="J129" s="184"/>
      <c r="K129" s="184"/>
      <c r="N129" s="185"/>
      <c r="O129" s="185"/>
      <c r="P129" s="186"/>
      <c r="Q129" s="186"/>
      <c r="R129" s="186"/>
      <c r="S129" s="186"/>
      <c r="T129" s="186"/>
      <c r="U129" s="186"/>
    </row>
    <row r="130" spans="10:21" ht="30">
      <c r="J130" s="184"/>
      <c r="K130" s="184"/>
      <c r="N130" s="185"/>
      <c r="O130" s="185"/>
      <c r="P130" s="186"/>
      <c r="Q130" s="186"/>
      <c r="R130" s="186"/>
      <c r="S130" s="186"/>
      <c r="T130" s="186"/>
      <c r="U130" s="186"/>
    </row>
    <row r="131" spans="10:21" ht="30">
      <c r="J131" s="184"/>
      <c r="K131" s="184"/>
      <c r="N131" s="185"/>
      <c r="O131" s="185"/>
      <c r="P131" s="186"/>
      <c r="Q131" s="186"/>
      <c r="R131" s="186"/>
      <c r="S131" s="186"/>
      <c r="T131" s="186"/>
      <c r="U131" s="186"/>
    </row>
    <row r="132" spans="10:21" ht="30">
      <c r="J132" s="184"/>
      <c r="K132" s="184"/>
      <c r="N132" s="185"/>
      <c r="O132" s="185"/>
      <c r="P132" s="186"/>
      <c r="Q132" s="186"/>
      <c r="R132" s="186"/>
      <c r="S132" s="186"/>
      <c r="T132" s="186"/>
      <c r="U132" s="186"/>
    </row>
    <row r="133" spans="10:21" ht="30">
      <c r="J133" s="184"/>
      <c r="K133" s="184"/>
      <c r="N133" s="185"/>
      <c r="O133" s="185"/>
      <c r="P133" s="186"/>
      <c r="Q133" s="186"/>
      <c r="R133" s="186"/>
      <c r="S133" s="186"/>
      <c r="T133" s="186"/>
      <c r="U133" s="186"/>
    </row>
    <row r="134" spans="10:21" ht="30">
      <c r="J134" s="184"/>
      <c r="K134" s="184"/>
      <c r="N134" s="185"/>
      <c r="O134" s="185"/>
      <c r="P134" s="186"/>
      <c r="Q134" s="186"/>
      <c r="R134" s="186"/>
      <c r="S134" s="186"/>
      <c r="T134" s="186"/>
      <c r="U134" s="186"/>
    </row>
    <row r="135" spans="10:21" ht="30">
      <c r="J135" s="184"/>
      <c r="K135" s="184"/>
      <c r="N135" s="185"/>
      <c r="O135" s="185"/>
      <c r="P135" s="186"/>
      <c r="Q135" s="186"/>
      <c r="R135" s="186"/>
      <c r="S135" s="186"/>
      <c r="T135" s="186"/>
      <c r="U135" s="186"/>
    </row>
    <row r="136" spans="10:21" ht="30">
      <c r="J136" s="184"/>
      <c r="K136" s="184"/>
      <c r="N136" s="185"/>
      <c r="O136" s="185"/>
      <c r="P136" s="186"/>
      <c r="Q136" s="186"/>
      <c r="R136" s="186"/>
      <c r="S136" s="186"/>
      <c r="T136" s="186"/>
      <c r="U136" s="186"/>
    </row>
    <row r="137" spans="10:21" ht="30">
      <c r="J137" s="184"/>
      <c r="K137" s="184"/>
      <c r="N137" s="185"/>
      <c r="O137" s="185"/>
      <c r="P137" s="186"/>
      <c r="Q137" s="186"/>
      <c r="R137" s="186"/>
      <c r="S137" s="186"/>
      <c r="T137" s="186"/>
      <c r="U137" s="186"/>
    </row>
    <row r="138" spans="10:21" ht="30">
      <c r="J138" s="184"/>
      <c r="K138" s="184"/>
      <c r="N138" s="185"/>
      <c r="O138" s="185"/>
      <c r="P138" s="186"/>
      <c r="Q138" s="186"/>
      <c r="R138" s="186"/>
      <c r="S138" s="186"/>
      <c r="T138" s="186"/>
      <c r="U138" s="186"/>
    </row>
    <row r="139" spans="10:21" ht="30">
      <c r="J139" s="184"/>
      <c r="K139" s="184"/>
      <c r="N139" s="185"/>
      <c r="O139" s="185"/>
      <c r="P139" s="186"/>
      <c r="Q139" s="186"/>
      <c r="R139" s="186"/>
      <c r="S139" s="186"/>
      <c r="T139" s="186"/>
      <c r="U139" s="186"/>
    </row>
    <row r="140" spans="10:21" ht="30">
      <c r="J140" s="184"/>
      <c r="K140" s="184"/>
      <c r="N140" s="185"/>
      <c r="O140" s="185"/>
      <c r="P140" s="186"/>
      <c r="Q140" s="186"/>
      <c r="R140" s="186"/>
      <c r="S140" s="186"/>
      <c r="T140" s="186"/>
      <c r="U140" s="186"/>
    </row>
    <row r="141" spans="10:21" ht="30">
      <c r="J141" s="184"/>
      <c r="K141" s="184"/>
      <c r="N141" s="185"/>
      <c r="O141" s="185"/>
      <c r="P141" s="186"/>
      <c r="Q141" s="186"/>
      <c r="R141" s="186"/>
      <c r="S141" s="186"/>
      <c r="T141" s="186"/>
      <c r="U141" s="186"/>
    </row>
    <row r="142" spans="10:21" ht="30">
      <c r="J142" s="184"/>
      <c r="K142" s="184"/>
      <c r="N142" s="185"/>
      <c r="O142" s="185"/>
      <c r="P142" s="186"/>
      <c r="Q142" s="186"/>
      <c r="R142" s="186"/>
      <c r="S142" s="186"/>
      <c r="T142" s="186"/>
      <c r="U142" s="186"/>
    </row>
    <row r="143" spans="10:21" ht="30">
      <c r="J143" s="184"/>
      <c r="K143" s="184"/>
      <c r="N143" s="185"/>
      <c r="O143" s="185"/>
      <c r="P143" s="186"/>
      <c r="Q143" s="186"/>
      <c r="R143" s="186"/>
      <c r="S143" s="186"/>
      <c r="T143" s="186"/>
      <c r="U143" s="186"/>
    </row>
    <row r="144" spans="10:21" ht="30">
      <c r="J144" s="184"/>
      <c r="K144" s="184"/>
      <c r="N144" s="185"/>
      <c r="O144" s="185"/>
      <c r="P144" s="186"/>
      <c r="Q144" s="186"/>
      <c r="R144" s="186"/>
      <c r="S144" s="186"/>
      <c r="T144" s="186"/>
      <c r="U144" s="186"/>
    </row>
    <row r="145" spans="10:21" ht="30">
      <c r="J145" s="184"/>
      <c r="K145" s="184"/>
      <c r="N145" s="185"/>
      <c r="O145" s="185"/>
      <c r="P145" s="186"/>
      <c r="Q145" s="186"/>
      <c r="R145" s="186"/>
      <c r="S145" s="186"/>
      <c r="T145" s="186"/>
      <c r="U145" s="186"/>
    </row>
    <row r="146" spans="10:21" ht="30">
      <c r="J146" s="184"/>
      <c r="K146" s="184"/>
      <c r="N146" s="185"/>
      <c r="O146" s="185"/>
      <c r="P146" s="186"/>
      <c r="Q146" s="186"/>
      <c r="R146" s="186"/>
      <c r="S146" s="186"/>
      <c r="T146" s="186"/>
      <c r="U146" s="186"/>
    </row>
    <row r="147" spans="10:21" ht="30">
      <c r="J147" s="184"/>
      <c r="K147" s="184"/>
      <c r="N147" s="185"/>
      <c r="O147" s="185"/>
      <c r="P147" s="186"/>
      <c r="Q147" s="186"/>
      <c r="R147" s="186"/>
      <c r="S147" s="186"/>
      <c r="T147" s="186"/>
      <c r="U147" s="186"/>
    </row>
    <row r="148" spans="10:21" ht="30">
      <c r="J148" s="184"/>
      <c r="K148" s="184"/>
      <c r="N148" s="185"/>
      <c r="O148" s="185"/>
      <c r="P148" s="186"/>
      <c r="Q148" s="186"/>
      <c r="R148" s="186"/>
      <c r="S148" s="186"/>
      <c r="T148" s="186"/>
      <c r="U148" s="186"/>
    </row>
    <row r="149" spans="10:21" ht="30">
      <c r="J149" s="184"/>
      <c r="K149" s="184"/>
      <c r="N149" s="185"/>
      <c r="O149" s="185"/>
      <c r="P149" s="186"/>
      <c r="Q149" s="186"/>
      <c r="R149" s="186"/>
      <c r="S149" s="186"/>
      <c r="T149" s="186"/>
      <c r="U149" s="186"/>
    </row>
    <row r="150" spans="10:21" ht="30">
      <c r="J150" s="184"/>
      <c r="K150" s="184"/>
      <c r="N150" s="185"/>
      <c r="O150" s="185"/>
      <c r="P150" s="186"/>
      <c r="Q150" s="186"/>
      <c r="R150" s="186"/>
      <c r="S150" s="186"/>
      <c r="T150" s="186"/>
      <c r="U150" s="186"/>
    </row>
    <row r="151" spans="10:21" ht="30">
      <c r="J151" s="184"/>
      <c r="K151" s="184"/>
      <c r="N151" s="185"/>
      <c r="O151" s="185"/>
      <c r="P151" s="186"/>
      <c r="Q151" s="186"/>
      <c r="R151" s="186"/>
      <c r="S151" s="186"/>
      <c r="T151" s="186"/>
      <c r="U151" s="186"/>
    </row>
    <row r="152" spans="10:21" ht="30">
      <c r="J152" s="184"/>
      <c r="K152" s="184"/>
      <c r="N152" s="185"/>
      <c r="O152" s="185"/>
      <c r="P152" s="186"/>
      <c r="Q152" s="186"/>
      <c r="R152" s="186"/>
      <c r="S152" s="186"/>
      <c r="T152" s="186"/>
      <c r="U152" s="186"/>
    </row>
    <row r="153" spans="10:21" ht="30">
      <c r="J153" s="184"/>
      <c r="K153" s="184"/>
      <c r="N153" s="185"/>
      <c r="O153" s="185"/>
      <c r="P153" s="186"/>
      <c r="Q153" s="186"/>
      <c r="R153" s="186"/>
      <c r="S153" s="186"/>
      <c r="T153" s="186"/>
      <c r="U153" s="186"/>
    </row>
    <row r="154" spans="10:21" ht="30">
      <c r="J154" s="184"/>
      <c r="K154" s="184"/>
      <c r="N154" s="185"/>
      <c r="O154" s="185"/>
      <c r="P154" s="186"/>
      <c r="Q154" s="186"/>
      <c r="R154" s="186"/>
      <c r="S154" s="186"/>
      <c r="T154" s="186"/>
      <c r="U154" s="186"/>
    </row>
    <row r="155" spans="10:21" ht="30">
      <c r="J155" s="184"/>
      <c r="K155" s="184"/>
      <c r="N155" s="185"/>
      <c r="O155" s="185"/>
      <c r="P155" s="186"/>
      <c r="Q155" s="186"/>
      <c r="R155" s="186"/>
      <c r="S155" s="186"/>
      <c r="T155" s="186"/>
      <c r="U155" s="186"/>
    </row>
    <row r="156" spans="10:21" ht="30">
      <c r="J156" s="184"/>
      <c r="K156" s="184"/>
      <c r="N156" s="185"/>
      <c r="O156" s="185"/>
      <c r="P156" s="186"/>
      <c r="Q156" s="186"/>
      <c r="R156" s="186"/>
      <c r="S156" s="186"/>
      <c r="T156" s="186"/>
      <c r="U156" s="186"/>
    </row>
    <row r="157" spans="10:21" ht="30">
      <c r="J157" s="184"/>
      <c r="K157" s="184"/>
      <c r="N157" s="185"/>
      <c r="O157" s="185"/>
      <c r="P157" s="186"/>
      <c r="Q157" s="186"/>
      <c r="R157" s="186"/>
      <c r="S157" s="186"/>
      <c r="T157" s="186"/>
      <c r="U157" s="186"/>
    </row>
    <row r="158" spans="10:21" ht="30">
      <c r="J158" s="184"/>
      <c r="K158" s="184"/>
      <c r="N158" s="185"/>
      <c r="O158" s="185"/>
      <c r="P158" s="186"/>
      <c r="Q158" s="186"/>
      <c r="R158" s="186"/>
      <c r="S158" s="186"/>
      <c r="T158" s="186"/>
      <c r="U158" s="186"/>
    </row>
    <row r="159" spans="10:21" ht="30">
      <c r="J159" s="184"/>
      <c r="K159" s="184"/>
      <c r="N159" s="185"/>
      <c r="O159" s="185"/>
      <c r="P159" s="186"/>
      <c r="Q159" s="186"/>
      <c r="R159" s="186"/>
      <c r="S159" s="186"/>
      <c r="T159" s="186"/>
      <c r="U159" s="186"/>
    </row>
    <row r="160" spans="10:21" ht="30">
      <c r="J160" s="184"/>
      <c r="K160" s="184"/>
      <c r="N160" s="185"/>
      <c r="O160" s="185"/>
      <c r="P160" s="186"/>
      <c r="Q160" s="186"/>
      <c r="R160" s="186"/>
      <c r="S160" s="186"/>
      <c r="T160" s="186"/>
      <c r="U160" s="186"/>
    </row>
    <row r="161" spans="10:21" ht="30">
      <c r="J161" s="184"/>
      <c r="K161" s="184"/>
      <c r="N161" s="185"/>
      <c r="O161" s="185"/>
      <c r="P161" s="186"/>
      <c r="Q161" s="186"/>
      <c r="R161" s="186"/>
      <c r="S161" s="186"/>
      <c r="T161" s="186"/>
      <c r="U161" s="186"/>
    </row>
    <row r="162" spans="10:21" ht="30">
      <c r="J162" s="184"/>
      <c r="K162" s="184"/>
      <c r="N162" s="185"/>
      <c r="O162" s="185"/>
      <c r="P162" s="186"/>
      <c r="Q162" s="186"/>
      <c r="R162" s="186"/>
      <c r="S162" s="186"/>
      <c r="T162" s="186"/>
      <c r="U162" s="186"/>
    </row>
    <row r="163" spans="10:21" ht="30">
      <c r="J163" s="184"/>
      <c r="K163" s="184"/>
      <c r="N163" s="185"/>
      <c r="O163" s="185"/>
      <c r="P163" s="186"/>
      <c r="Q163" s="186"/>
      <c r="R163" s="186"/>
      <c r="S163" s="186"/>
      <c r="T163" s="186"/>
      <c r="U163" s="186"/>
    </row>
    <row r="164" spans="10:21" ht="30">
      <c r="J164" s="184"/>
      <c r="K164" s="184"/>
      <c r="N164" s="185"/>
      <c r="O164" s="185"/>
      <c r="P164" s="186"/>
      <c r="Q164" s="186"/>
      <c r="R164" s="186"/>
      <c r="S164" s="186"/>
      <c r="T164" s="186"/>
      <c r="U164" s="186"/>
    </row>
    <row r="165" spans="10:21" ht="30">
      <c r="J165" s="184"/>
      <c r="K165" s="184"/>
      <c r="N165" s="185"/>
      <c r="O165" s="185"/>
      <c r="P165" s="186"/>
      <c r="Q165" s="186"/>
      <c r="R165" s="186"/>
      <c r="S165" s="186"/>
      <c r="T165" s="186"/>
      <c r="U165" s="186"/>
    </row>
    <row r="166" spans="10:21" ht="30">
      <c r="J166" s="184"/>
      <c r="K166" s="184"/>
      <c r="N166" s="185"/>
      <c r="O166" s="185"/>
      <c r="P166" s="186"/>
      <c r="Q166" s="186"/>
      <c r="R166" s="186"/>
      <c r="S166" s="186"/>
      <c r="T166" s="186"/>
      <c r="U166" s="186"/>
    </row>
    <row r="167" spans="10:21" ht="30">
      <c r="J167" s="184"/>
      <c r="K167" s="184"/>
      <c r="N167" s="185"/>
      <c r="O167" s="185"/>
      <c r="P167" s="186"/>
      <c r="Q167" s="186"/>
      <c r="R167" s="186"/>
      <c r="S167" s="186"/>
      <c r="T167" s="186"/>
      <c r="U167" s="186"/>
    </row>
    <row r="168" spans="10:21" ht="30">
      <c r="J168" s="184"/>
      <c r="K168" s="184"/>
      <c r="N168" s="185"/>
      <c r="O168" s="185"/>
      <c r="P168" s="186"/>
      <c r="Q168" s="186"/>
      <c r="R168" s="186"/>
      <c r="S168" s="186"/>
      <c r="T168" s="186"/>
      <c r="U168" s="186"/>
    </row>
    <row r="169" spans="10:21" ht="30">
      <c r="J169" s="184"/>
      <c r="K169" s="184"/>
      <c r="N169" s="185"/>
      <c r="O169" s="185"/>
      <c r="P169" s="186"/>
      <c r="Q169" s="186"/>
      <c r="R169" s="186"/>
      <c r="S169" s="186"/>
      <c r="T169" s="186"/>
      <c r="U169" s="186"/>
    </row>
    <row r="170" spans="14:21" ht="15">
      <c r="N170" s="185"/>
      <c r="O170" s="185"/>
      <c r="P170" s="186"/>
      <c r="Q170" s="186"/>
      <c r="R170" s="186"/>
      <c r="S170" s="186"/>
      <c r="T170" s="186"/>
      <c r="U170" s="186"/>
    </row>
    <row r="171" spans="14:21" ht="15">
      <c r="N171" s="185"/>
      <c r="O171" s="185"/>
      <c r="P171" s="186"/>
      <c r="Q171" s="186"/>
      <c r="R171" s="186"/>
      <c r="S171" s="186"/>
      <c r="T171" s="186"/>
      <c r="U171" s="186"/>
    </row>
    <row r="172" spans="14:21" ht="15">
      <c r="N172" s="185"/>
      <c r="O172" s="185"/>
      <c r="P172" s="186"/>
      <c r="Q172" s="186"/>
      <c r="R172" s="186"/>
      <c r="S172" s="186"/>
      <c r="T172" s="186"/>
      <c r="U172" s="186"/>
    </row>
    <row r="173" spans="14:21" ht="15">
      <c r="N173" s="185"/>
      <c r="O173" s="185"/>
      <c r="P173" s="186"/>
      <c r="Q173" s="186"/>
      <c r="R173" s="186"/>
      <c r="S173" s="186"/>
      <c r="T173" s="186"/>
      <c r="U173" s="186"/>
    </row>
    <row r="174" spans="14:21" ht="15">
      <c r="N174" s="185"/>
      <c r="O174" s="185"/>
      <c r="P174" s="186"/>
      <c r="Q174" s="186"/>
      <c r="R174" s="186"/>
      <c r="S174" s="186"/>
      <c r="T174" s="186"/>
      <c r="U174" s="186"/>
    </row>
    <row r="175" spans="14:21" ht="15">
      <c r="N175" s="185"/>
      <c r="O175" s="185"/>
      <c r="P175" s="186"/>
      <c r="Q175" s="186"/>
      <c r="R175" s="186"/>
      <c r="S175" s="186"/>
      <c r="T175" s="186"/>
      <c r="U175" s="186"/>
    </row>
    <row r="176" spans="14:21" ht="15">
      <c r="N176" s="185"/>
      <c r="O176" s="185"/>
      <c r="P176" s="186"/>
      <c r="Q176" s="186"/>
      <c r="R176" s="186"/>
      <c r="S176" s="186"/>
      <c r="T176" s="186"/>
      <c r="U176" s="186"/>
    </row>
    <row r="177" spans="14:21" ht="15">
      <c r="N177" s="185"/>
      <c r="O177" s="185"/>
      <c r="P177" s="186"/>
      <c r="Q177" s="186"/>
      <c r="R177" s="186"/>
      <c r="S177" s="186"/>
      <c r="T177" s="186"/>
      <c r="U177" s="186"/>
    </row>
    <row r="178" spans="14:21" ht="15">
      <c r="N178" s="185"/>
      <c r="O178" s="185"/>
      <c r="P178" s="186"/>
      <c r="Q178" s="186"/>
      <c r="R178" s="186"/>
      <c r="S178" s="186"/>
      <c r="T178" s="186"/>
      <c r="U178" s="186"/>
    </row>
    <row r="179" spans="14:21" ht="15">
      <c r="N179" s="185"/>
      <c r="O179" s="185"/>
      <c r="P179" s="186"/>
      <c r="Q179" s="186"/>
      <c r="R179" s="186"/>
      <c r="S179" s="186"/>
      <c r="T179" s="186"/>
      <c r="U179" s="186"/>
    </row>
    <row r="180" spans="14:21" ht="15">
      <c r="N180" s="185"/>
      <c r="O180" s="185"/>
      <c r="P180" s="186"/>
      <c r="Q180" s="186"/>
      <c r="R180" s="186"/>
      <c r="S180" s="186"/>
      <c r="T180" s="186"/>
      <c r="U180" s="186"/>
    </row>
    <row r="181" spans="14:21" ht="15">
      <c r="N181" s="185"/>
      <c r="O181" s="185"/>
      <c r="P181" s="186"/>
      <c r="Q181" s="186"/>
      <c r="R181" s="186"/>
      <c r="S181" s="186"/>
      <c r="T181" s="186"/>
      <c r="U181" s="186"/>
    </row>
    <row r="182" spans="14:21" ht="15">
      <c r="N182" s="185"/>
      <c r="O182" s="185"/>
      <c r="P182" s="186"/>
      <c r="Q182" s="186"/>
      <c r="R182" s="186"/>
      <c r="S182" s="186"/>
      <c r="T182" s="186"/>
      <c r="U182" s="186"/>
    </row>
    <row r="183" spans="14:21" ht="15">
      <c r="N183" s="185"/>
      <c r="O183" s="185"/>
      <c r="P183" s="186"/>
      <c r="Q183" s="186"/>
      <c r="R183" s="186"/>
      <c r="S183" s="186"/>
      <c r="T183" s="186"/>
      <c r="U183" s="186"/>
    </row>
    <row r="184" spans="14:21" ht="15">
      <c r="N184" s="185"/>
      <c r="O184" s="185"/>
      <c r="P184" s="186"/>
      <c r="Q184" s="186"/>
      <c r="R184" s="186"/>
      <c r="S184" s="186"/>
      <c r="T184" s="186"/>
      <c r="U184" s="186"/>
    </row>
    <row r="185" spans="14:21" ht="15">
      <c r="N185" s="185"/>
      <c r="O185" s="185"/>
      <c r="P185" s="186"/>
      <c r="Q185" s="186"/>
      <c r="R185" s="186"/>
      <c r="S185" s="186"/>
      <c r="T185" s="186"/>
      <c r="U185" s="186"/>
    </row>
    <row r="186" spans="14:21" ht="15">
      <c r="N186" s="185"/>
      <c r="O186" s="185"/>
      <c r="P186" s="186"/>
      <c r="Q186" s="186"/>
      <c r="R186" s="186"/>
      <c r="S186" s="186"/>
      <c r="T186" s="186"/>
      <c r="U186" s="186"/>
    </row>
    <row r="187" spans="14:21" ht="15">
      <c r="N187" s="185"/>
      <c r="O187" s="185"/>
      <c r="P187" s="186"/>
      <c r="Q187" s="186"/>
      <c r="R187" s="186"/>
      <c r="S187" s="186"/>
      <c r="T187" s="186"/>
      <c r="U187" s="186"/>
    </row>
    <row r="188" spans="14:21" ht="15">
      <c r="N188" s="185"/>
      <c r="O188" s="185"/>
      <c r="P188" s="186"/>
      <c r="Q188" s="186"/>
      <c r="R188" s="186"/>
      <c r="S188" s="186"/>
      <c r="T188" s="186"/>
      <c r="U188" s="186"/>
    </row>
    <row r="189" spans="14:21" ht="15">
      <c r="N189" s="185"/>
      <c r="O189" s="185"/>
      <c r="P189" s="186"/>
      <c r="Q189" s="186"/>
      <c r="R189" s="186"/>
      <c r="S189" s="186"/>
      <c r="T189" s="186"/>
      <c r="U189" s="186"/>
    </row>
    <row r="190" spans="14:21" ht="15">
      <c r="N190" s="185"/>
      <c r="O190" s="185"/>
      <c r="P190" s="186"/>
      <c r="Q190" s="186"/>
      <c r="R190" s="186"/>
      <c r="S190" s="186"/>
      <c r="T190" s="186"/>
      <c r="U190" s="186"/>
    </row>
    <row r="191" spans="14:21" ht="15">
      <c r="N191" s="185"/>
      <c r="O191" s="185"/>
      <c r="P191" s="186"/>
      <c r="Q191" s="186"/>
      <c r="R191" s="186"/>
      <c r="S191" s="186"/>
      <c r="T191" s="186"/>
      <c r="U191" s="186"/>
    </row>
    <row r="192" spans="14:21" ht="15">
      <c r="N192" s="185"/>
      <c r="O192" s="185"/>
      <c r="P192" s="186"/>
      <c r="Q192" s="186"/>
      <c r="R192" s="186"/>
      <c r="S192" s="186"/>
      <c r="T192" s="186"/>
      <c r="U192" s="186"/>
    </row>
    <row r="193" spans="14:21" ht="15">
      <c r="N193" s="185"/>
      <c r="O193" s="185"/>
      <c r="P193" s="186"/>
      <c r="Q193" s="186"/>
      <c r="R193" s="186"/>
      <c r="S193" s="186"/>
      <c r="T193" s="186"/>
      <c r="U193" s="186"/>
    </row>
    <row r="194" spans="14:21" ht="15">
      <c r="N194" s="185"/>
      <c r="O194" s="185"/>
      <c r="P194" s="186"/>
      <c r="Q194" s="186"/>
      <c r="R194" s="186"/>
      <c r="S194" s="186"/>
      <c r="T194" s="186"/>
      <c r="U194" s="186"/>
    </row>
    <row r="195" spans="14:21" ht="15">
      <c r="N195" s="185"/>
      <c r="O195" s="185"/>
      <c r="P195" s="186"/>
      <c r="Q195" s="186"/>
      <c r="R195" s="186"/>
      <c r="S195" s="186"/>
      <c r="T195" s="186"/>
      <c r="U195" s="186"/>
    </row>
    <row r="196" spans="14:21" ht="15">
      <c r="N196" s="185"/>
      <c r="O196" s="185"/>
      <c r="P196" s="186"/>
      <c r="Q196" s="186"/>
      <c r="R196" s="186"/>
      <c r="S196" s="186"/>
      <c r="T196" s="186"/>
      <c r="U196" s="186"/>
    </row>
    <row r="197" spans="14:21" ht="15">
      <c r="N197" s="185"/>
      <c r="O197" s="185"/>
      <c r="P197" s="186"/>
      <c r="Q197" s="186"/>
      <c r="R197" s="186"/>
      <c r="S197" s="186"/>
      <c r="T197" s="186"/>
      <c r="U197" s="186"/>
    </row>
    <row r="198" spans="14:21" ht="15">
      <c r="N198" s="185"/>
      <c r="O198" s="185"/>
      <c r="P198" s="186"/>
      <c r="Q198" s="186"/>
      <c r="R198" s="186"/>
      <c r="S198" s="186"/>
      <c r="T198" s="186"/>
      <c r="U198" s="186"/>
    </row>
    <row r="199" spans="14:21" ht="15">
      <c r="N199" s="185"/>
      <c r="O199" s="185"/>
      <c r="P199" s="186"/>
      <c r="Q199" s="186"/>
      <c r="R199" s="186"/>
      <c r="S199" s="186"/>
      <c r="T199" s="186"/>
      <c r="U199" s="186"/>
    </row>
    <row r="200" spans="14:21" ht="15">
      <c r="N200" s="185"/>
      <c r="O200" s="185"/>
      <c r="P200" s="186"/>
      <c r="Q200" s="186"/>
      <c r="R200" s="186"/>
      <c r="S200" s="186"/>
      <c r="T200" s="186"/>
      <c r="U200" s="186"/>
    </row>
    <row r="201" spans="14:21" ht="15">
      <c r="N201" s="185"/>
      <c r="O201" s="185"/>
      <c r="P201" s="186"/>
      <c r="Q201" s="186"/>
      <c r="R201" s="186"/>
      <c r="S201" s="186"/>
      <c r="T201" s="186"/>
      <c r="U201" s="186"/>
    </row>
    <row r="202" spans="14:21" ht="15">
      <c r="N202" s="185"/>
      <c r="O202" s="185"/>
      <c r="P202" s="186"/>
      <c r="Q202" s="186"/>
      <c r="R202" s="186"/>
      <c r="S202" s="186"/>
      <c r="T202" s="186"/>
      <c r="U202" s="186"/>
    </row>
    <row r="203" spans="14:21" ht="15">
      <c r="N203" s="185"/>
      <c r="O203" s="185"/>
      <c r="P203" s="186"/>
      <c r="Q203" s="186"/>
      <c r="R203" s="186"/>
      <c r="S203" s="186"/>
      <c r="T203" s="186"/>
      <c r="U203" s="186"/>
    </row>
    <row r="204" spans="14:21" ht="15">
      <c r="N204" s="185"/>
      <c r="O204" s="185"/>
      <c r="P204" s="186"/>
      <c r="Q204" s="186"/>
      <c r="R204" s="186"/>
      <c r="S204" s="186"/>
      <c r="T204" s="186"/>
      <c r="U204" s="186"/>
    </row>
    <row r="205" spans="14:21" ht="15">
      <c r="N205" s="185"/>
      <c r="O205" s="185"/>
      <c r="P205" s="186"/>
      <c r="Q205" s="186"/>
      <c r="R205" s="186"/>
      <c r="S205" s="186"/>
      <c r="T205" s="186"/>
      <c r="U205" s="186"/>
    </row>
    <row r="206" spans="14:21" ht="15">
      <c r="N206" s="185"/>
      <c r="O206" s="185"/>
      <c r="P206" s="186"/>
      <c r="Q206" s="186"/>
      <c r="R206" s="186"/>
      <c r="S206" s="186"/>
      <c r="T206" s="186"/>
      <c r="U206" s="186"/>
    </row>
    <row r="207" spans="14:21" ht="15">
      <c r="N207" s="185"/>
      <c r="O207" s="185"/>
      <c r="P207" s="186"/>
      <c r="Q207" s="186"/>
      <c r="R207" s="186"/>
      <c r="S207" s="186"/>
      <c r="T207" s="186"/>
      <c r="U207" s="186"/>
    </row>
    <row r="208" spans="14:21" ht="15">
      <c r="N208" s="185"/>
      <c r="O208" s="185"/>
      <c r="P208" s="186"/>
      <c r="Q208" s="186"/>
      <c r="R208" s="186"/>
      <c r="S208" s="186"/>
      <c r="T208" s="186"/>
      <c r="U208" s="186"/>
    </row>
    <row r="209" spans="14:21" ht="15">
      <c r="N209" s="185"/>
      <c r="O209" s="185"/>
      <c r="P209" s="186"/>
      <c r="Q209" s="186"/>
      <c r="R209" s="186"/>
      <c r="S209" s="186"/>
      <c r="T209" s="186"/>
      <c r="U209" s="186"/>
    </row>
    <row r="210" spans="14:21" ht="15">
      <c r="N210" s="185"/>
      <c r="O210" s="185"/>
      <c r="P210" s="186"/>
      <c r="Q210" s="186"/>
      <c r="R210" s="186"/>
      <c r="S210" s="186"/>
      <c r="T210" s="186"/>
      <c r="U210" s="186"/>
    </row>
  </sheetData>
  <mergeCells count="25">
    <mergeCell ref="H1:L1"/>
    <mergeCell ref="H2:H3"/>
    <mergeCell ref="C4:D4"/>
    <mergeCell ref="C5:D5"/>
    <mergeCell ref="E5:H5"/>
    <mergeCell ref="I5:J5"/>
    <mergeCell ref="G6:J7"/>
    <mergeCell ref="K6:K7"/>
    <mergeCell ref="L6:L7"/>
    <mergeCell ref="P6:T6"/>
    <mergeCell ref="G12:J13"/>
    <mergeCell ref="K12:K13"/>
    <mergeCell ref="L12:L13"/>
    <mergeCell ref="K26:L26"/>
    <mergeCell ref="A27:L27"/>
    <mergeCell ref="A18:B19"/>
    <mergeCell ref="G18:J19"/>
    <mergeCell ref="K18:K19"/>
    <mergeCell ref="L18:L19"/>
    <mergeCell ref="A24:B26"/>
    <mergeCell ref="C24:D24"/>
    <mergeCell ref="K24:L24"/>
    <mergeCell ref="G25:I25"/>
    <mergeCell ref="K25:L25"/>
    <mergeCell ref="G26:I26"/>
  </mergeCells>
  <conditionalFormatting sqref="E5:H5 K3:K4 G24 G25:I25">
    <cfRule type="cellIs" priority="1" dxfId="20" operator="equal" stopIfTrue="1">
      <formula>0</formula>
    </cfRule>
  </conditionalFormatting>
  <conditionalFormatting sqref="A8:A11 A14:A17 A20:A23">
    <cfRule type="cellIs" priority="2" dxfId="19" operator="greaterThan" stopIfTrue="1">
      <formula>0</formula>
    </cfRule>
  </conditionalFormatting>
  <conditionalFormatting sqref="U8 U20">
    <cfRule type="expression" priority="3" dxfId="3" stopIfTrue="1">
      <formula>T9&lt;&gt;U8</formula>
    </cfRule>
  </conditionalFormatting>
  <conditionalFormatting sqref="T9">
    <cfRule type="expression" priority="4" dxfId="3" stopIfTrue="1">
      <formula>$T$9&lt;&gt;$U$8</formula>
    </cfRule>
  </conditionalFormatting>
  <conditionalFormatting sqref="T10 V8">
    <cfRule type="expression" priority="5" dxfId="5" stopIfTrue="1">
      <formula>$V$8&lt;&gt;$T$10</formula>
    </cfRule>
  </conditionalFormatting>
  <conditionalFormatting sqref="W8 T11">
    <cfRule type="expression" priority="6" dxfId="4" stopIfTrue="1">
      <formula>$W$8&lt;&gt;$T$11</formula>
    </cfRule>
  </conditionalFormatting>
  <conditionalFormatting sqref="U10 V9">
    <cfRule type="expression" priority="7" dxfId="2" stopIfTrue="1">
      <formula>$V$9&lt;&gt;$U$10</formula>
    </cfRule>
  </conditionalFormatting>
  <conditionalFormatting sqref="U11 W9">
    <cfRule type="expression" priority="8" dxfId="1" stopIfTrue="1">
      <formula>$W$9&lt;&gt;$U$11</formula>
    </cfRule>
  </conditionalFormatting>
  <conditionalFormatting sqref="W10 V11">
    <cfRule type="expression" priority="9" dxfId="0" stopIfTrue="1">
      <formula>$W$10&lt;&gt;$V$11</formula>
    </cfRule>
  </conditionalFormatting>
  <conditionalFormatting sqref="U14 T15">
    <cfRule type="expression" priority="10" dxfId="3" stopIfTrue="1">
      <formula>$T$15&lt;&gt;$U$14</formula>
    </cfRule>
  </conditionalFormatting>
  <conditionalFormatting sqref="V14 T16">
    <cfRule type="expression" priority="11" dxfId="5" stopIfTrue="1">
      <formula>$V$14&lt;&gt;$T$16</formula>
    </cfRule>
  </conditionalFormatting>
  <conditionalFormatting sqref="W14 T17">
    <cfRule type="expression" priority="12" dxfId="4" stopIfTrue="1">
      <formula>$W$14&lt;&gt;$T$17</formula>
    </cfRule>
  </conditionalFormatting>
  <conditionalFormatting sqref="V15 U16">
    <cfRule type="expression" priority="13" dxfId="2" stopIfTrue="1">
      <formula>$V$15&lt;&gt;$U$16</formula>
    </cfRule>
  </conditionalFormatting>
  <conditionalFormatting sqref="W15 U17">
    <cfRule type="expression" priority="14" dxfId="1" stopIfTrue="1">
      <formula>$W$15&lt;&gt;$U$17</formula>
    </cfRule>
  </conditionalFormatting>
  <conditionalFormatting sqref="W16 V17">
    <cfRule type="expression" priority="15" dxfId="0" stopIfTrue="1">
      <formula>$W$16&lt;&gt;$V$17</formula>
    </cfRule>
  </conditionalFormatting>
  <conditionalFormatting sqref="V20 T22">
    <cfRule type="expression" priority="16" dxfId="5" stopIfTrue="1">
      <formula>$V$20&lt;&gt;$T$22</formula>
    </cfRule>
  </conditionalFormatting>
  <conditionalFormatting sqref="W20 T23">
    <cfRule type="expression" priority="17" dxfId="4" stopIfTrue="1">
      <formula>$W$20&lt;&gt;$T$23</formula>
    </cfRule>
  </conditionalFormatting>
  <conditionalFormatting sqref="T21">
    <cfRule type="expression" priority="18" dxfId="3" stopIfTrue="1">
      <formula>U20&lt;&gt;T21</formula>
    </cfRule>
  </conditionalFormatting>
  <conditionalFormatting sqref="V21 U22">
    <cfRule type="expression" priority="19" dxfId="2" stopIfTrue="1">
      <formula>$V$21&lt;&gt;$U$22</formula>
    </cfRule>
  </conditionalFormatting>
  <conditionalFormatting sqref="W21 U23">
    <cfRule type="expression" priority="20" dxfId="1" stopIfTrue="1">
      <formula>$W$21&lt;&gt;$U$23</formula>
    </cfRule>
  </conditionalFormatting>
  <conditionalFormatting sqref="W22 V23">
    <cfRule type="expression" priority="21" dxfId="0" stopIfTrue="1">
      <formula>$W$22&lt;&gt;$V$23</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4">
      <selection activeCell="L20" sqref="L20"/>
    </sheetView>
  </sheetViews>
  <sheetFormatPr defaultColWidth="9.140625" defaultRowHeight="15"/>
  <cols>
    <col min="1" max="1" width="11.28125" style="197" customWidth="1"/>
    <col min="2" max="2" width="3.57421875" style="10" customWidth="1"/>
    <col min="3" max="3" width="4.421875" style="10" customWidth="1"/>
    <col min="4" max="4" width="14.8515625" style="10" customWidth="1"/>
    <col min="5" max="5" width="12.28125" style="10" customWidth="1"/>
    <col min="6" max="6" width="9.140625" style="102" customWidth="1"/>
    <col min="7" max="7" width="15.57421875" style="40" customWidth="1"/>
    <col min="8" max="8" width="12.421875" style="40" customWidth="1"/>
    <col min="9" max="9" width="12.7109375" style="40" customWidth="1"/>
    <col min="10" max="16384" width="9.140625" style="10" customWidth="1"/>
  </cols>
  <sheetData>
    <row r="1" spans="1:10" ht="15">
      <c r="A1" s="42"/>
      <c r="B1" s="2" t="s">
        <v>96</v>
      </c>
      <c r="C1" s="3"/>
      <c r="D1" s="4"/>
      <c r="E1" s="5"/>
      <c r="F1" s="6"/>
      <c r="G1" s="7"/>
      <c r="H1" s="7"/>
      <c r="I1" s="8" t="s">
        <v>0</v>
      </c>
      <c r="J1" s="9"/>
    </row>
    <row r="2" spans="1:10" ht="18.75">
      <c r="A2" s="42"/>
      <c r="B2" s="331" t="s">
        <v>97</v>
      </c>
      <c r="C2" s="331"/>
      <c r="D2" s="11"/>
      <c r="E2" s="104" t="s">
        <v>208</v>
      </c>
      <c r="F2" s="12"/>
      <c r="G2" s="13"/>
      <c r="H2" s="7"/>
      <c r="I2" s="14"/>
      <c r="J2" s="15"/>
    </row>
    <row r="3" spans="1:10" ht="15">
      <c r="A3" s="42"/>
      <c r="B3" s="16" t="s">
        <v>1</v>
      </c>
      <c r="C3" s="16"/>
      <c r="D3" s="16"/>
      <c r="E3" s="17"/>
      <c r="F3" s="18"/>
      <c r="G3" s="19"/>
      <c r="H3" s="19"/>
      <c r="I3" s="19"/>
      <c r="J3" s="19"/>
    </row>
    <row r="4" spans="1:10" ht="13.5" thickBot="1">
      <c r="A4" s="42"/>
      <c r="B4" s="20" t="s">
        <v>17</v>
      </c>
      <c r="C4" s="20"/>
      <c r="D4" s="21"/>
      <c r="E4" s="22"/>
      <c r="F4" s="23"/>
      <c r="G4" s="24"/>
      <c r="H4" s="25"/>
      <c r="I4" s="26"/>
      <c r="J4" s="27"/>
    </row>
    <row r="5" spans="1:10" ht="15">
      <c r="A5" s="195"/>
      <c r="B5" s="28"/>
      <c r="C5" s="28"/>
      <c r="D5" s="29"/>
      <c r="E5" s="29"/>
      <c r="F5" s="30"/>
      <c r="G5" s="28"/>
      <c r="H5" s="28"/>
      <c r="I5" s="28"/>
      <c r="J5" s="28"/>
    </row>
    <row r="6" spans="1:10" ht="15">
      <c r="A6" s="196"/>
      <c r="B6" s="31">
        <v>1</v>
      </c>
      <c r="C6" s="32"/>
      <c r="D6" s="214" t="s">
        <v>22</v>
      </c>
      <c r="E6" s="32" t="s">
        <v>23</v>
      </c>
      <c r="F6" s="33"/>
      <c r="G6" s="1"/>
      <c r="H6" s="1"/>
      <c r="I6" s="1"/>
      <c r="J6" s="1"/>
    </row>
    <row r="7" spans="1:10" ht="15.75">
      <c r="A7" s="64"/>
      <c r="B7" s="194"/>
      <c r="C7" s="264"/>
      <c r="D7" s="38"/>
      <c r="E7" s="38"/>
      <c r="F7" s="39"/>
      <c r="G7" s="36" t="s">
        <v>22</v>
      </c>
      <c r="I7" s="41"/>
      <c r="J7" s="42"/>
    </row>
    <row r="8" spans="1:13" ht="15.75">
      <c r="A8" s="35"/>
      <c r="B8" s="54" t="s">
        <v>2</v>
      </c>
      <c r="C8" s="44"/>
      <c r="D8" s="212" t="s">
        <v>99</v>
      </c>
      <c r="E8" s="212"/>
      <c r="F8" s="46"/>
      <c r="G8" s="47"/>
      <c r="H8" s="48"/>
      <c r="I8" s="14"/>
      <c r="J8" s="49"/>
      <c r="K8" s="50"/>
      <c r="L8" s="50"/>
      <c r="M8" s="51"/>
    </row>
    <row r="9" spans="1:10" ht="15">
      <c r="A9" s="35"/>
      <c r="B9" s="52"/>
      <c r="C9" s="332"/>
      <c r="D9" s="332"/>
      <c r="E9" s="38"/>
      <c r="F9" s="12"/>
      <c r="G9" s="43"/>
      <c r="H9" s="36" t="s">
        <v>22</v>
      </c>
      <c r="I9" s="14"/>
      <c r="J9" s="263"/>
    </row>
    <row r="10" spans="1:10" ht="14.25" customHeight="1">
      <c r="A10" s="35"/>
      <c r="B10" s="54" t="s">
        <v>4</v>
      </c>
      <c r="C10" s="32"/>
      <c r="D10" s="32" t="s">
        <v>206</v>
      </c>
      <c r="E10" s="32" t="s">
        <v>207</v>
      </c>
      <c r="F10" s="33"/>
      <c r="G10" s="34"/>
      <c r="H10" s="55" t="s">
        <v>276</v>
      </c>
      <c r="I10" s="14"/>
      <c r="J10" s="263"/>
    </row>
    <row r="11" spans="1:10" ht="14.25" customHeight="1" thickBot="1">
      <c r="A11" s="64"/>
      <c r="B11" s="194"/>
      <c r="C11" s="332"/>
      <c r="D11" s="332"/>
      <c r="E11" s="38"/>
      <c r="F11" s="39"/>
      <c r="G11" s="36" t="s">
        <v>20</v>
      </c>
      <c r="H11" s="56"/>
      <c r="I11" s="14"/>
      <c r="J11" s="263"/>
    </row>
    <row r="12" spans="1:10" ht="12.75" customHeight="1" thickBot="1">
      <c r="A12" s="35"/>
      <c r="B12" s="54" t="s">
        <v>5</v>
      </c>
      <c r="C12" s="32"/>
      <c r="D12" s="32" t="s">
        <v>20</v>
      </c>
      <c r="E12" s="32" t="s">
        <v>21</v>
      </c>
      <c r="F12" s="33"/>
      <c r="G12" s="57" t="s">
        <v>235</v>
      </c>
      <c r="H12" s="68"/>
      <c r="I12" s="205"/>
      <c r="J12" s="263"/>
    </row>
    <row r="13" spans="1:10" ht="13.5" thickBot="1">
      <c r="A13" s="35"/>
      <c r="B13" s="52"/>
      <c r="C13" s="15"/>
      <c r="D13" s="15"/>
      <c r="E13" s="15"/>
      <c r="F13" s="12"/>
      <c r="G13" s="59"/>
      <c r="H13" s="68"/>
      <c r="I13" s="206"/>
      <c r="J13" s="263"/>
    </row>
    <row r="14" spans="1:10" ht="15">
      <c r="A14" s="35"/>
      <c r="B14" s="54" t="s">
        <v>6</v>
      </c>
      <c r="C14" s="32"/>
      <c r="D14" s="32" t="s">
        <v>204</v>
      </c>
      <c r="E14" s="32" t="s">
        <v>205</v>
      </c>
      <c r="F14" s="33"/>
      <c r="G14" s="59"/>
      <c r="H14" s="58"/>
      <c r="I14" s="103"/>
      <c r="J14" s="263"/>
    </row>
    <row r="15" spans="1:10" ht="15">
      <c r="A15" s="64"/>
      <c r="B15" s="194"/>
      <c r="C15" s="15"/>
      <c r="D15" s="15"/>
      <c r="E15" s="15"/>
      <c r="F15" s="39"/>
      <c r="G15" s="36" t="s">
        <v>74</v>
      </c>
      <c r="H15" s="58"/>
      <c r="I15" s="263"/>
      <c r="J15" s="263"/>
    </row>
    <row r="16" spans="1:10" ht="15">
      <c r="A16" s="35"/>
      <c r="B16" s="54" t="s">
        <v>7</v>
      </c>
      <c r="C16" s="32"/>
      <c r="D16" s="32" t="s">
        <v>74</v>
      </c>
      <c r="E16" s="32" t="s">
        <v>75</v>
      </c>
      <c r="F16" s="33"/>
      <c r="G16" s="60" t="s">
        <v>275</v>
      </c>
      <c r="H16" s="56"/>
      <c r="I16" s="263"/>
      <c r="J16" s="263"/>
    </row>
    <row r="17" spans="1:10" ht="15">
      <c r="A17" s="35"/>
      <c r="B17" s="52"/>
      <c r="C17" s="15"/>
      <c r="D17" s="15"/>
      <c r="E17" s="15"/>
      <c r="F17" s="12"/>
      <c r="G17" s="58"/>
      <c r="H17" s="36" t="s">
        <v>18</v>
      </c>
      <c r="I17" s="48"/>
      <c r="J17" s="263"/>
    </row>
    <row r="18" spans="1:10" ht="15">
      <c r="A18" s="35"/>
      <c r="B18" s="54" t="s">
        <v>8</v>
      </c>
      <c r="C18" s="32"/>
      <c r="D18" s="32" t="s">
        <v>99</v>
      </c>
      <c r="E18" s="32"/>
      <c r="F18" s="33"/>
      <c r="G18" s="59"/>
      <c r="H18" s="61" t="s">
        <v>386</v>
      </c>
      <c r="I18" s="263"/>
      <c r="J18" s="263"/>
    </row>
    <row r="19" spans="1:10" ht="15">
      <c r="A19" s="64"/>
      <c r="B19" s="194"/>
      <c r="C19" s="15"/>
      <c r="D19" s="15"/>
      <c r="E19" s="15"/>
      <c r="F19" s="39"/>
      <c r="G19" s="36" t="s">
        <v>18</v>
      </c>
      <c r="H19" s="61"/>
      <c r="I19" s="263"/>
      <c r="J19" s="38"/>
    </row>
    <row r="20" spans="1:10" ht="15">
      <c r="A20" s="35"/>
      <c r="B20" s="54" t="s">
        <v>9</v>
      </c>
      <c r="C20" s="32"/>
      <c r="D20" s="213" t="s">
        <v>18</v>
      </c>
      <c r="E20" s="32" t="s">
        <v>19</v>
      </c>
      <c r="F20" s="33"/>
      <c r="G20" s="57"/>
      <c r="H20" s="59"/>
      <c r="I20" s="263"/>
      <c r="J20" s="263"/>
    </row>
    <row r="21" spans="1:10" ht="15">
      <c r="A21" s="35"/>
      <c r="B21" s="38"/>
      <c r="C21" s="38"/>
      <c r="D21" s="38"/>
      <c r="E21" s="38"/>
      <c r="F21" s="69"/>
      <c r="G21" s="65"/>
      <c r="H21" s="333"/>
      <c r="I21" s="333"/>
      <c r="J21" s="333"/>
    </row>
    <row r="22" spans="1:10" ht="13.5" customHeight="1">
      <c r="A22" s="35"/>
      <c r="B22" s="70"/>
      <c r="C22" s="38"/>
      <c r="D22" s="70"/>
      <c r="F22" s="71"/>
      <c r="G22" s="72"/>
      <c r="H22" s="334"/>
      <c r="I22" s="334"/>
      <c r="J22" s="334"/>
    </row>
    <row r="23" spans="1:10" ht="12.75" customHeight="1">
      <c r="A23" s="35"/>
      <c r="B23" s="73"/>
      <c r="C23" s="74"/>
      <c r="D23" s="74"/>
      <c r="E23" s="75"/>
      <c r="F23" s="76"/>
      <c r="G23" s="72"/>
      <c r="H23" s="334"/>
      <c r="I23" s="334"/>
      <c r="J23" s="334"/>
    </row>
    <row r="24" spans="1:10" ht="13.5" customHeight="1">
      <c r="A24" s="35"/>
      <c r="B24" s="77"/>
      <c r="C24" s="77"/>
      <c r="D24" s="77"/>
      <c r="E24" s="65"/>
      <c r="F24" s="78"/>
      <c r="G24" s="65"/>
      <c r="H24" s="79"/>
      <c r="I24" s="79"/>
      <c r="J24" s="80"/>
    </row>
    <row r="25" spans="1:10" ht="15">
      <c r="A25" s="35"/>
      <c r="B25" s="81"/>
      <c r="C25" s="81"/>
      <c r="D25" s="82"/>
      <c r="E25" s="83"/>
      <c r="F25" s="84"/>
      <c r="G25" s="85"/>
      <c r="H25" s="86"/>
      <c r="I25" s="87"/>
      <c r="J25" s="87"/>
    </row>
    <row r="26" spans="1:10" ht="15">
      <c r="A26" s="35"/>
      <c r="B26" s="66"/>
      <c r="C26" s="63"/>
      <c r="D26" s="63"/>
      <c r="E26" s="63"/>
      <c r="F26" s="67"/>
      <c r="G26" s="263"/>
      <c r="H26" s="263"/>
      <c r="I26" s="263"/>
      <c r="J26" s="263"/>
    </row>
    <row r="27" spans="1:10" ht="15">
      <c r="A27" s="88"/>
      <c r="B27" s="66"/>
      <c r="C27" s="264"/>
      <c r="D27" s="38"/>
      <c r="E27" s="38"/>
      <c r="F27" s="76"/>
      <c r="G27" s="64"/>
      <c r="H27" s="263"/>
      <c r="I27" s="263"/>
      <c r="J27" s="263"/>
    </row>
    <row r="28" spans="1:10" ht="15">
      <c r="A28" s="35"/>
      <c r="B28" s="66"/>
      <c r="C28" s="89"/>
      <c r="D28" s="90"/>
      <c r="E28" s="89"/>
      <c r="F28" s="91"/>
      <c r="G28" s="35"/>
      <c r="H28" s="263"/>
      <c r="I28" s="263"/>
      <c r="J28" s="263"/>
    </row>
    <row r="29" spans="1:10" ht="15">
      <c r="A29" s="35"/>
      <c r="B29" s="92"/>
      <c r="C29" s="38"/>
      <c r="D29" s="38"/>
      <c r="E29" s="38"/>
      <c r="F29" s="76"/>
      <c r="G29" s="35"/>
      <c r="H29" s="64"/>
      <c r="I29" s="263"/>
      <c r="J29" s="263"/>
    </row>
    <row r="30" spans="1:10" ht="15">
      <c r="A30" s="35"/>
      <c r="B30" s="66"/>
      <c r="C30" s="63"/>
      <c r="D30" s="63"/>
      <c r="E30" s="63"/>
      <c r="F30" s="67"/>
      <c r="G30" s="35"/>
      <c r="H30" s="263"/>
      <c r="I30" s="263"/>
      <c r="J30" s="263"/>
    </row>
    <row r="31" spans="1:10" ht="15">
      <c r="A31" s="64"/>
      <c r="B31" s="66"/>
      <c r="C31" s="38"/>
      <c r="D31" s="264"/>
      <c r="E31" s="38"/>
      <c r="F31" s="76"/>
      <c r="G31" s="64"/>
      <c r="H31" s="263"/>
      <c r="I31" s="263"/>
      <c r="J31" s="263"/>
    </row>
    <row r="32" spans="1:10" ht="15">
      <c r="A32" s="35"/>
      <c r="B32" s="66"/>
      <c r="C32" s="63"/>
      <c r="D32" s="63"/>
      <c r="E32" s="63"/>
      <c r="F32" s="67"/>
      <c r="G32" s="68"/>
      <c r="H32" s="263"/>
      <c r="I32" s="263"/>
      <c r="J32" s="263"/>
    </row>
    <row r="33" spans="1:10" ht="15">
      <c r="A33" s="35"/>
      <c r="B33" s="66"/>
      <c r="C33" s="38"/>
      <c r="D33" s="38"/>
      <c r="E33" s="38"/>
      <c r="F33" s="76"/>
      <c r="G33" s="68"/>
      <c r="H33" s="263"/>
      <c r="I33" s="64"/>
      <c r="J33" s="263"/>
    </row>
    <row r="34" spans="1:10" ht="15">
      <c r="A34" s="35"/>
      <c r="B34" s="66"/>
      <c r="C34" s="63"/>
      <c r="D34" s="63"/>
      <c r="E34" s="63"/>
      <c r="F34" s="67"/>
      <c r="G34" s="68"/>
      <c r="H34" s="263"/>
      <c r="I34" s="263"/>
      <c r="J34" s="263"/>
    </row>
    <row r="35" spans="1:10" ht="15">
      <c r="A35" s="64"/>
      <c r="B35" s="92"/>
      <c r="C35" s="38"/>
      <c r="D35" s="38"/>
      <c r="E35" s="38"/>
      <c r="F35" s="76"/>
      <c r="G35" s="64"/>
      <c r="H35" s="263"/>
      <c r="I35" s="263"/>
      <c r="J35" s="263"/>
    </row>
    <row r="36" spans="1:10" ht="15">
      <c r="A36" s="35"/>
      <c r="B36" s="66"/>
      <c r="C36" s="63"/>
      <c r="D36" s="63"/>
      <c r="E36" s="63"/>
      <c r="F36" s="67"/>
      <c r="G36" s="35"/>
      <c r="H36" s="263"/>
      <c r="I36" s="263"/>
      <c r="J36" s="263"/>
    </row>
    <row r="37" spans="1:10" ht="15">
      <c r="A37" s="35"/>
      <c r="B37" s="66"/>
      <c r="C37" s="38"/>
      <c r="D37" s="38"/>
      <c r="E37" s="38"/>
      <c r="F37" s="76"/>
      <c r="G37" s="35"/>
      <c r="H37" s="64"/>
      <c r="I37" s="263"/>
      <c r="J37" s="263"/>
    </row>
    <row r="38" spans="1:10" ht="12.75" customHeight="1">
      <c r="A38" s="35"/>
      <c r="B38" s="66"/>
      <c r="C38" s="63"/>
      <c r="D38" s="63"/>
      <c r="E38" s="63"/>
      <c r="F38" s="67"/>
      <c r="G38" s="35"/>
      <c r="H38" s="263"/>
      <c r="I38" s="263"/>
      <c r="J38" s="263"/>
    </row>
    <row r="39" spans="1:10" ht="15">
      <c r="A39" s="64"/>
      <c r="B39" s="66"/>
      <c r="C39" s="38"/>
      <c r="D39" s="38"/>
      <c r="E39" s="38"/>
      <c r="F39" s="76"/>
      <c r="G39" s="64"/>
      <c r="H39" s="263"/>
      <c r="I39" s="263"/>
      <c r="J39" s="263"/>
    </row>
    <row r="40" spans="1:10" ht="15">
      <c r="A40" s="35"/>
      <c r="B40" s="66"/>
      <c r="C40" s="63"/>
      <c r="D40" s="63"/>
      <c r="E40" s="63"/>
      <c r="F40" s="67"/>
      <c r="G40" s="35"/>
      <c r="H40" s="263"/>
      <c r="I40" s="263"/>
      <c r="J40" s="263"/>
    </row>
    <row r="41" spans="1:11" ht="15">
      <c r="A41" s="35"/>
      <c r="B41" s="66"/>
      <c r="C41" s="38"/>
      <c r="D41" s="38"/>
      <c r="E41" s="38"/>
      <c r="F41" s="76"/>
      <c r="G41" s="35"/>
      <c r="H41" s="263"/>
      <c r="I41" s="263"/>
      <c r="J41" s="63"/>
      <c r="K41" s="93"/>
    </row>
    <row r="42" spans="1:10" ht="15">
      <c r="A42" s="35"/>
      <c r="B42" s="66"/>
      <c r="C42" s="63"/>
      <c r="D42" s="63"/>
      <c r="E42" s="63"/>
      <c r="F42" s="67"/>
      <c r="G42" s="94"/>
      <c r="H42" s="263"/>
      <c r="I42" s="263"/>
      <c r="J42" s="263"/>
    </row>
    <row r="43" spans="1:10" ht="16.5" customHeight="1">
      <c r="A43" s="64"/>
      <c r="B43" s="66"/>
      <c r="C43" s="264"/>
      <c r="D43" s="38"/>
      <c r="E43" s="38"/>
      <c r="F43" s="76"/>
      <c r="G43" s="64"/>
      <c r="H43" s="263"/>
      <c r="I43" s="263"/>
      <c r="J43" s="263"/>
    </row>
    <row r="44" spans="1:10" ht="15">
      <c r="A44" s="35"/>
      <c r="B44" s="66"/>
      <c r="C44" s="89"/>
      <c r="D44" s="63"/>
      <c r="E44" s="63"/>
      <c r="F44" s="67"/>
      <c r="G44" s="68"/>
      <c r="H44" s="263"/>
      <c r="I44" s="263"/>
      <c r="J44" s="263"/>
    </row>
    <row r="45" spans="1:10" ht="15">
      <c r="A45" s="35"/>
      <c r="B45" s="66"/>
      <c r="C45" s="38"/>
      <c r="D45" s="38"/>
      <c r="E45" s="38"/>
      <c r="F45" s="76"/>
      <c r="G45" s="68"/>
      <c r="H45" s="64"/>
      <c r="I45" s="263"/>
      <c r="J45" s="263"/>
    </row>
    <row r="46" spans="1:10" ht="15">
      <c r="A46" s="35"/>
      <c r="B46" s="66"/>
      <c r="C46" s="63"/>
      <c r="D46" s="63"/>
      <c r="E46" s="63"/>
      <c r="F46" s="67"/>
      <c r="G46" s="68"/>
      <c r="H46" s="263"/>
      <c r="I46" s="263"/>
      <c r="J46" s="263"/>
    </row>
    <row r="47" spans="1:10" ht="15">
      <c r="A47" s="64"/>
      <c r="B47" s="66"/>
      <c r="C47" s="38"/>
      <c r="D47" s="38"/>
      <c r="E47" s="38"/>
      <c r="F47" s="76"/>
      <c r="G47" s="64"/>
      <c r="H47" s="263"/>
      <c r="I47" s="263"/>
      <c r="J47" s="263"/>
    </row>
    <row r="48" spans="1:10" ht="15">
      <c r="A48" s="35"/>
      <c r="B48" s="66"/>
      <c r="C48" s="63"/>
      <c r="D48" s="63"/>
      <c r="E48" s="63"/>
      <c r="F48" s="67"/>
      <c r="G48" s="68"/>
      <c r="H48" s="263"/>
      <c r="I48" s="263"/>
      <c r="J48" s="263"/>
    </row>
    <row r="49" spans="1:10" ht="15">
      <c r="A49" s="35"/>
      <c r="B49" s="66"/>
      <c r="C49" s="38"/>
      <c r="D49" s="38"/>
      <c r="E49" s="38"/>
      <c r="F49" s="76"/>
      <c r="G49" s="35"/>
      <c r="H49" s="263"/>
      <c r="I49" s="64"/>
      <c r="J49" s="263"/>
    </row>
    <row r="50" spans="1:10" ht="15">
      <c r="A50" s="35"/>
      <c r="B50" s="66"/>
      <c r="C50" s="89"/>
      <c r="D50" s="95"/>
      <c r="E50" s="95"/>
      <c r="F50" s="67"/>
      <c r="G50" s="35"/>
      <c r="H50" s="263"/>
      <c r="I50" s="263"/>
      <c r="J50" s="263"/>
    </row>
    <row r="51" spans="1:10" ht="15">
      <c r="A51" s="88"/>
      <c r="B51" s="66"/>
      <c r="C51" s="92"/>
      <c r="D51" s="38"/>
      <c r="E51" s="38"/>
      <c r="F51" s="76"/>
      <c r="G51" s="64"/>
      <c r="H51" s="263"/>
      <c r="I51" s="263"/>
      <c r="J51" s="263"/>
    </row>
    <row r="52" spans="1:10" ht="15">
      <c r="A52" s="35"/>
      <c r="B52" s="66"/>
      <c r="C52" s="63"/>
      <c r="D52" s="63"/>
      <c r="E52" s="63"/>
      <c r="F52" s="67"/>
      <c r="G52" s="35"/>
      <c r="H52" s="263"/>
      <c r="I52" s="263"/>
      <c r="J52" s="65"/>
    </row>
    <row r="53" spans="1:10" ht="15">
      <c r="A53" s="35"/>
      <c r="B53" s="66"/>
      <c r="C53" s="38"/>
      <c r="D53" s="38"/>
      <c r="E53" s="38"/>
      <c r="F53" s="76"/>
      <c r="G53" s="35"/>
      <c r="H53" s="64"/>
      <c r="I53" s="263"/>
      <c r="J53" s="65"/>
    </row>
    <row r="54" spans="1:10" ht="15">
      <c r="A54" s="35"/>
      <c r="B54" s="66"/>
      <c r="C54" s="89"/>
      <c r="D54" s="90"/>
      <c r="E54" s="89"/>
      <c r="F54" s="91"/>
      <c r="G54" s="35"/>
      <c r="H54" s="263"/>
      <c r="I54" s="263"/>
      <c r="J54" s="65"/>
    </row>
    <row r="55" spans="1:10" ht="15">
      <c r="A55" s="96"/>
      <c r="B55" s="66"/>
      <c r="C55" s="329"/>
      <c r="D55" s="330"/>
      <c r="E55" s="38"/>
      <c r="F55" s="76"/>
      <c r="G55" s="64"/>
      <c r="H55" s="263"/>
      <c r="I55" s="97"/>
      <c r="J55" s="98"/>
    </row>
    <row r="56" spans="1:10" ht="15">
      <c r="A56" s="35"/>
      <c r="B56" s="66"/>
      <c r="C56" s="63"/>
      <c r="D56" s="63"/>
      <c r="E56" s="63"/>
      <c r="F56" s="67"/>
      <c r="G56" s="35"/>
      <c r="H56" s="263"/>
      <c r="I56" s="97"/>
      <c r="J56" s="98"/>
    </row>
    <row r="57" spans="1:10" ht="15">
      <c r="A57" s="42"/>
      <c r="B57" s="99"/>
      <c r="C57" s="100"/>
      <c r="D57" s="100"/>
      <c r="E57" s="100"/>
      <c r="F57" s="101"/>
      <c r="G57" s="42"/>
      <c r="H57" s="42"/>
      <c r="I57" s="42"/>
      <c r="J57" s="42"/>
    </row>
    <row r="58" spans="1:10" ht="15">
      <c r="A58" s="42"/>
      <c r="B58" s="99"/>
      <c r="C58" s="100"/>
      <c r="D58" s="100"/>
      <c r="E58" s="100"/>
      <c r="F58" s="101"/>
      <c r="G58" s="42"/>
      <c r="H58" s="42"/>
      <c r="I58" s="42"/>
      <c r="J58" s="42"/>
    </row>
  </sheetData>
  <mergeCells count="6">
    <mergeCell ref="C55:D55"/>
    <mergeCell ref="B2:C2"/>
    <mergeCell ref="C9:D9"/>
    <mergeCell ref="C11:D11"/>
    <mergeCell ref="H21:J21"/>
    <mergeCell ref="H22:J23"/>
  </mergeCells>
  <printOptions/>
  <pageMargins left="0.7" right="0.7" top="0.75" bottom="0.75" header="0.3" footer="0.3"/>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10"/>
  <sheetViews>
    <sheetView showGridLines="0" showZeros="0" zoomScale="50" zoomScaleNormal="50" workbookViewId="0" topLeftCell="A4">
      <selection activeCell="K10" sqref="K10"/>
    </sheetView>
  </sheetViews>
  <sheetFormatPr defaultColWidth="15.28125" defaultRowHeight="15"/>
  <cols>
    <col min="1" max="1" width="10.421875" style="182" customWidth="1"/>
    <col min="2" max="2" width="5.57421875" style="182" customWidth="1"/>
    <col min="3" max="3" width="18.8515625" style="182" customWidth="1"/>
    <col min="4" max="4" width="46.421875" style="182" customWidth="1"/>
    <col min="5" max="5" width="31.7109375" style="182" customWidth="1"/>
    <col min="6" max="6" width="19.28125" style="182" customWidth="1"/>
    <col min="7" max="11" width="18.57421875" style="182" customWidth="1"/>
    <col min="12" max="12" width="18.8515625" style="182" customWidth="1"/>
    <col min="13" max="13" width="4.140625" style="183" customWidth="1"/>
    <col min="14" max="15" width="14.57421875" style="118" customWidth="1"/>
    <col min="16" max="16" width="11.140625" style="172" hidden="1" customWidth="1"/>
    <col min="17" max="17" width="24.8515625" style="172" hidden="1" customWidth="1"/>
    <col min="18" max="18" width="18.8515625" style="172" hidden="1" customWidth="1"/>
    <col min="19" max="25" width="14.57421875" style="172" hidden="1" customWidth="1"/>
    <col min="26" max="26" width="24.421875" style="172" hidden="1" customWidth="1"/>
    <col min="27" max="27" width="20.421875" style="172" hidden="1" customWidth="1"/>
    <col min="28" max="33" width="15.28125" style="172" hidden="1" customWidth="1"/>
    <col min="34" max="205" width="15.28125" style="118" customWidth="1"/>
    <col min="206" max="206" width="3.140625" style="118" customWidth="1"/>
    <col min="207" max="16384" width="15.28125" style="118" customWidth="1"/>
  </cols>
  <sheetData>
    <row r="1" spans="1:256" ht="45.75" customHeight="1">
      <c r="A1" s="114"/>
      <c r="B1" s="114"/>
      <c r="C1" s="114"/>
      <c r="D1" s="114"/>
      <c r="E1" s="114"/>
      <c r="F1" s="114"/>
      <c r="G1" s="114"/>
      <c r="H1" s="348" t="s">
        <v>34</v>
      </c>
      <c r="I1" s="348"/>
      <c r="J1" s="348"/>
      <c r="K1" s="348"/>
      <c r="L1" s="348"/>
      <c r="M1" s="115"/>
      <c r="N1" s="116"/>
      <c r="O1" s="116"/>
      <c r="P1" s="117"/>
      <c r="Q1" s="117"/>
      <c r="R1" s="117"/>
      <c r="S1" s="117"/>
      <c r="T1" s="117"/>
      <c r="U1" s="117"/>
      <c r="V1" s="117"/>
      <c r="W1" s="117"/>
      <c r="X1" s="117"/>
      <c r="Y1" s="117"/>
      <c r="Z1" s="117"/>
      <c r="AA1" s="117"/>
      <c r="AB1" s="117"/>
      <c r="AC1" s="117"/>
      <c r="AD1" s="117"/>
      <c r="AE1" s="117"/>
      <c r="AF1" s="117"/>
      <c r="AG1" s="117"/>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c r="IV1" s="116"/>
    </row>
    <row r="2" spans="1:256" ht="50.1" customHeight="1">
      <c r="A2" s="114"/>
      <c r="B2" s="114"/>
      <c r="C2" s="114"/>
      <c r="D2" s="114"/>
      <c r="E2" s="114"/>
      <c r="F2" s="114"/>
      <c r="G2" s="114"/>
      <c r="H2" s="349"/>
      <c r="I2" s="119" t="s">
        <v>35</v>
      </c>
      <c r="J2" s="119"/>
      <c r="K2" s="120"/>
      <c r="L2" s="121"/>
      <c r="M2" s="115"/>
      <c r="N2" s="116"/>
      <c r="O2" s="116"/>
      <c r="P2" s="122" t="str">
        <f>'[3]vnos podatkov'!$A$6</f>
        <v>RVO - DRŽAVNO PRVENSTVO</v>
      </c>
      <c r="Q2" s="123"/>
      <c r="R2" s="123"/>
      <c r="S2" s="117"/>
      <c r="T2" s="117"/>
      <c r="U2" s="117"/>
      <c r="V2" s="117"/>
      <c r="W2" s="117"/>
      <c r="X2" s="117"/>
      <c r="Y2" s="117"/>
      <c r="Z2" s="117"/>
      <c r="AA2" s="117"/>
      <c r="AB2" s="117"/>
      <c r="AC2" s="117"/>
      <c r="AD2" s="117"/>
      <c r="AE2" s="117"/>
      <c r="AF2" s="117"/>
      <c r="AG2" s="117"/>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row>
    <row r="3" spans="1:256" ht="50.1" customHeight="1">
      <c r="A3" s="114"/>
      <c r="B3" s="114"/>
      <c r="C3" s="114"/>
      <c r="D3" s="114"/>
      <c r="E3" s="354" t="s">
        <v>244</v>
      </c>
      <c r="F3" s="354"/>
      <c r="G3" s="354"/>
      <c r="H3" s="349"/>
      <c r="I3" s="124" t="s">
        <v>36</v>
      </c>
      <c r="J3" s="124"/>
      <c r="K3" s="125">
        <f>'[3]vnos podatkov'!$A$8</f>
        <v>0</v>
      </c>
      <c r="L3" s="120">
        <f>'[3]vnos podatkov'!$B$8</f>
        <v>0</v>
      </c>
      <c r="M3" s="115"/>
      <c r="N3" s="116"/>
      <c r="O3" s="116"/>
      <c r="P3" s="126">
        <f>'[3]vnos podatkov'!$A$8</f>
        <v>0</v>
      </c>
      <c r="Q3" s="126">
        <f>'[3]vnos podatkov'!$B$8</f>
        <v>0</v>
      </c>
      <c r="R3" s="126">
        <f>'[3]vnos podatkov'!$A$10</f>
        <v>0</v>
      </c>
      <c r="S3" s="117"/>
      <c r="T3" s="117"/>
      <c r="U3" s="117"/>
      <c r="V3" s="117"/>
      <c r="W3" s="117"/>
      <c r="X3" s="117"/>
      <c r="Y3" s="117"/>
      <c r="Z3" s="117"/>
      <c r="AA3" s="117"/>
      <c r="AB3" s="117"/>
      <c r="AC3" s="117"/>
      <c r="AD3" s="117"/>
      <c r="AE3" s="117"/>
      <c r="AF3" s="117"/>
      <c r="AG3" s="117"/>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row>
    <row r="4" spans="1:256" ht="50.1" customHeight="1">
      <c r="A4" s="114"/>
      <c r="B4" s="114"/>
      <c r="C4" s="350" t="s">
        <v>37</v>
      </c>
      <c r="D4" s="350"/>
      <c r="I4" s="291" t="s">
        <v>38</v>
      </c>
      <c r="J4" s="128"/>
      <c r="K4" s="129">
        <f>'[3]vnos podatkov'!$A$10</f>
        <v>0</v>
      </c>
      <c r="L4" s="130"/>
      <c r="M4" s="115"/>
      <c r="N4" s="116"/>
      <c r="O4" s="116"/>
      <c r="P4" s="117"/>
      <c r="Q4" s="117"/>
      <c r="R4" s="117"/>
      <c r="S4" s="117"/>
      <c r="T4" s="117"/>
      <c r="U4" s="117"/>
      <c r="V4" s="117"/>
      <c r="W4" s="117"/>
      <c r="X4" s="117"/>
      <c r="Y4" s="117"/>
      <c r="Z4" s="117"/>
      <c r="AA4" s="117"/>
      <c r="AB4" s="117"/>
      <c r="AC4" s="117"/>
      <c r="AD4" s="117"/>
      <c r="AE4" s="117"/>
      <c r="AF4" s="117"/>
      <c r="AG4" s="117"/>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row>
    <row r="5" spans="1:256" ht="50.1" customHeight="1">
      <c r="A5" s="114"/>
      <c r="B5" s="114"/>
      <c r="C5" s="350" t="s">
        <v>39</v>
      </c>
      <c r="D5" s="350"/>
      <c r="E5" s="351" t="s">
        <v>178</v>
      </c>
      <c r="F5" s="351">
        <f>'[3]vnos podatkov'!$C$10</f>
        <v>0</v>
      </c>
      <c r="G5" s="352">
        <f>'[3]vnos podatkov'!$C$10</f>
        <v>0</v>
      </c>
      <c r="H5" s="352">
        <f>'[3]vnos podatkov'!$C$10</f>
        <v>0</v>
      </c>
      <c r="I5" s="353" t="s">
        <v>40</v>
      </c>
      <c r="J5" s="353"/>
      <c r="K5" s="129"/>
      <c r="L5" s="121"/>
      <c r="M5" s="115"/>
      <c r="N5" s="116"/>
      <c r="O5" s="116"/>
      <c r="P5" s="117"/>
      <c r="Q5" s="117"/>
      <c r="R5" s="117"/>
      <c r="S5" s="117"/>
      <c r="T5" s="117"/>
      <c r="U5" s="117"/>
      <c r="V5" s="117"/>
      <c r="W5" s="117"/>
      <c r="X5" s="117"/>
      <c r="Y5" s="117"/>
      <c r="Z5" s="117"/>
      <c r="AA5" s="117"/>
      <c r="AB5" s="117"/>
      <c r="AC5" s="117"/>
      <c r="AD5" s="117"/>
      <c r="AE5" s="117"/>
      <c r="AF5" s="117"/>
      <c r="AG5" s="117"/>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row>
    <row r="6" spans="1:256" s="136" customFormat="1" ht="90" customHeight="1">
      <c r="A6" s="114"/>
      <c r="B6" s="114"/>
      <c r="C6" s="131" t="s">
        <v>203</v>
      </c>
      <c r="D6" s="131" t="s">
        <v>244</v>
      </c>
      <c r="E6" s="132"/>
      <c r="F6" s="133"/>
      <c r="G6" s="339"/>
      <c r="H6" s="339"/>
      <c r="I6" s="339"/>
      <c r="J6" s="339"/>
      <c r="K6" s="340" t="s">
        <v>41</v>
      </c>
      <c r="L6" s="340" t="s">
        <v>42</v>
      </c>
      <c r="M6" s="115"/>
      <c r="N6" s="134"/>
      <c r="O6" s="134"/>
      <c r="P6" s="345" t="s">
        <v>43</v>
      </c>
      <c r="Q6" s="346"/>
      <c r="R6" s="346"/>
      <c r="S6" s="346"/>
      <c r="T6" s="347"/>
      <c r="U6" s="135"/>
      <c r="V6" s="126"/>
      <c r="W6" s="126"/>
      <c r="X6" s="126"/>
      <c r="Y6" s="126"/>
      <c r="Z6" s="126"/>
      <c r="AA6" s="126"/>
      <c r="AB6" s="126"/>
      <c r="AC6" s="126"/>
      <c r="AD6" s="126"/>
      <c r="AE6" s="126"/>
      <c r="AF6" s="126"/>
      <c r="AG6" s="126"/>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s="144" customFormat="1" ht="40.5" customHeight="1">
      <c r="A7" s="114"/>
      <c r="B7" s="114"/>
      <c r="C7" s="137" t="s">
        <v>26</v>
      </c>
      <c r="D7" s="138" t="s">
        <v>27</v>
      </c>
      <c r="E7" s="138" t="s">
        <v>28</v>
      </c>
      <c r="F7" s="138" t="s">
        <v>25</v>
      </c>
      <c r="G7" s="339"/>
      <c r="H7" s="339"/>
      <c r="I7" s="339"/>
      <c r="J7" s="339"/>
      <c r="K7" s="340"/>
      <c r="L7" s="340"/>
      <c r="M7" s="115"/>
      <c r="N7" s="139" t="s">
        <v>44</v>
      </c>
      <c r="O7" s="140"/>
      <c r="P7" s="141" t="s">
        <v>26</v>
      </c>
      <c r="Q7" s="141" t="s">
        <v>27</v>
      </c>
      <c r="R7" s="141" t="s">
        <v>28</v>
      </c>
      <c r="S7" s="141" t="s">
        <v>25</v>
      </c>
      <c r="T7" s="142"/>
      <c r="U7" s="142"/>
      <c r="V7" s="142"/>
      <c r="W7" s="142"/>
      <c r="X7" s="141"/>
      <c r="Y7" s="141" t="s">
        <v>26</v>
      </c>
      <c r="Z7" s="141" t="s">
        <v>27</v>
      </c>
      <c r="AA7" s="141" t="s">
        <v>28</v>
      </c>
      <c r="AB7" s="141" t="s">
        <v>25</v>
      </c>
      <c r="AC7" s="141"/>
      <c r="AD7" s="141"/>
      <c r="AE7" s="141"/>
      <c r="AF7" s="141"/>
      <c r="AG7" s="143" t="s">
        <v>29</v>
      </c>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row>
    <row r="8" spans="1:256" ht="72" customHeight="1">
      <c r="A8" s="145">
        <v>1</v>
      </c>
      <c r="B8" s="146">
        <v>1</v>
      </c>
      <c r="C8" s="147" t="str">
        <f>UPPER(IF($A8="","",VLOOKUP($A8,'[3]m round robin žrebna lista'!$A$7:$R$128,2)))</f>
        <v/>
      </c>
      <c r="D8" s="355" t="s">
        <v>248</v>
      </c>
      <c r="E8" s="356"/>
      <c r="F8" s="357"/>
      <c r="G8" s="150"/>
      <c r="H8" s="151"/>
      <c r="I8" s="151"/>
      <c r="J8" s="151" t="s">
        <v>231</v>
      </c>
      <c r="K8" s="152"/>
      <c r="L8" s="152"/>
      <c r="M8" s="153">
        <f>IF($A8="","",VLOOKUP($A8,'[3]m round robin žrebna lista'!$A$7:$R$128,14))</f>
        <v>0</v>
      </c>
      <c r="N8" s="152" t="str">
        <f>IF(L8="","",IF(L8=1,8,IF(L8=2,6,IF(L8=3,4,2))))</f>
        <v/>
      </c>
      <c r="O8" s="117"/>
      <c r="P8" s="154" t="str">
        <f>UPPER(IF($A8="","",VLOOKUP($A8,'[3]m round robin žrebna lista'!$A$7:$R$128,2)))</f>
        <v/>
      </c>
      <c r="Q8" s="154" t="str">
        <f>UPPER(IF($A8="","",VLOOKUP($A8,'[3]m round robin žrebna lista'!$A$7:$R$128,3)))</f>
        <v>BOH MOJMIR</v>
      </c>
      <c r="R8" s="154" t="str">
        <f>PROPER(IF($A8="","",VLOOKUP($A8,'[3]m round robin žrebna lista'!$A$7:$R$128,4)))</f>
        <v/>
      </c>
      <c r="S8" s="154" t="str">
        <f>UPPER(IF($A8="","",VLOOKUP($A8,'[3]m round robin žrebna lista'!$A$7:$R$128,5)))</f>
        <v/>
      </c>
      <c r="T8" s="155"/>
      <c r="U8" s="156"/>
      <c r="V8" s="156"/>
      <c r="W8" s="156"/>
      <c r="X8" s="123"/>
      <c r="Y8" s="154" t="str">
        <f>UPPER(IF($A8="","",VLOOKUP($A8,'[3]m round robin žrebna lista'!$A$7:$R$128,2)))</f>
        <v/>
      </c>
      <c r="Z8" s="154" t="str">
        <f>UPPER(IF($A8="","",VLOOKUP($A8,'[3]m round robin žrebna lista'!$A$7:$R$128,3)))</f>
        <v>BOH MOJMIR</v>
      </c>
      <c r="AA8" s="154" t="str">
        <f>PROPER(IF($A8="","",VLOOKUP($A8,'[3]m round robin žrebna lista'!$A$7:$R$128,4)))</f>
        <v/>
      </c>
      <c r="AB8" s="154" t="str">
        <f>UPPER(IF($A8="","",VLOOKUP($A8,'[3]m round robin žrebna lista'!$A$7:$R$128,5)))</f>
        <v/>
      </c>
      <c r="AC8" s="155"/>
      <c r="AD8" s="157" t="str">
        <f>IF(U8="","",IF(U8="1bb","1bb",IF(U8="2bb","2bb",IF(U8=1,$M9,0))))</f>
        <v/>
      </c>
      <c r="AE8" s="157" t="str">
        <f>IF(V8="","",IF(V8="1bb","1bb",IF(V8="3bb","3bb",IF(V8=1,$M10,0))))</f>
        <v/>
      </c>
      <c r="AF8" s="157" t="str">
        <f>IF(W8="","",IF(W8="1bb","1bb",IF(W8="4bb","4bb",IF(W8=1,$M11,0))))</f>
        <v/>
      </c>
      <c r="AG8" s="158">
        <f>SUM(AD8:AF8)</f>
        <v>0</v>
      </c>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256" ht="72" customHeight="1">
      <c r="A9" s="145">
        <v>2</v>
      </c>
      <c r="B9" s="146">
        <v>2</v>
      </c>
      <c r="C9" s="147" t="str">
        <f>UPPER(IF($A9="","",VLOOKUP($A9,'[3]m round robin žrebna lista'!$A$7:$R$128,2)))</f>
        <v/>
      </c>
      <c r="D9" s="355" t="s">
        <v>249</v>
      </c>
      <c r="E9" s="356"/>
      <c r="F9" s="357"/>
      <c r="G9" s="151"/>
      <c r="H9" s="150"/>
      <c r="I9" s="151" t="s">
        <v>241</v>
      </c>
      <c r="J9" s="151"/>
      <c r="K9" s="193"/>
      <c r="L9" s="152"/>
      <c r="M9" s="153">
        <f>IF($A9="","",VLOOKUP($A9,'[3]m round robin žrebna lista'!$A$7:$R$128,14))</f>
        <v>0</v>
      </c>
      <c r="N9" s="152"/>
      <c r="O9" s="117"/>
      <c r="P9" s="154" t="str">
        <f>UPPER(IF($A9="","",VLOOKUP($A9,'[3]m round robin žrebna lista'!$A$7:$R$128,2)))</f>
        <v/>
      </c>
      <c r="Q9" s="154" t="str">
        <f>UPPER(IF($A9="","",VLOOKUP($A9,'[3]m round robin žrebna lista'!$A$7:$R$128,3)))</f>
        <v>SLAVINEC IGOR</v>
      </c>
      <c r="R9" s="154" t="str">
        <f>PROPER(IF($A9="","",VLOOKUP($A9,'[3]m round robin žrebna lista'!$A$7:$R$128,4)))</f>
        <v/>
      </c>
      <c r="S9" s="154" t="str">
        <f>UPPER(IF($A9="","",VLOOKUP($A9,'[3]m round robin žrebna lista'!$A$7:$R$128,5)))</f>
        <v/>
      </c>
      <c r="T9" s="156"/>
      <c r="U9" s="155"/>
      <c r="V9" s="156"/>
      <c r="W9" s="156"/>
      <c r="X9" s="123"/>
      <c r="Y9" s="154" t="str">
        <f>UPPER(IF($A9="","",VLOOKUP($A9,'[3]m round robin žrebna lista'!$A$7:$R$128,2)))</f>
        <v/>
      </c>
      <c r="Z9" s="154" t="str">
        <f>UPPER(IF($A9="","",VLOOKUP($A9,'[3]m round robin žrebna lista'!$A$7:$R$128,3)))</f>
        <v>SLAVINEC IGOR</v>
      </c>
      <c r="AA9" s="154" t="str">
        <f>PROPER(IF($A9="","",VLOOKUP($A9,'[3]m round robin žrebna lista'!$A$7:$R$128,4)))</f>
        <v/>
      </c>
      <c r="AB9" s="154" t="str">
        <f>UPPER(IF($A9="","",VLOOKUP($A9,'[3]m round robin žrebna lista'!$A$7:$R$128,5)))</f>
        <v/>
      </c>
      <c r="AC9" s="157" t="str">
        <f>IF(T9="","",IF(T9="1bb","1bb",IF(T9="2bb","2bb",IF(T9=1,0,M8))))</f>
        <v/>
      </c>
      <c r="AD9" s="155"/>
      <c r="AE9" s="157" t="str">
        <f>IF(V9="","",IF(V9="2bb","2bb",IF(V9="3bb","3bb",IF(V9=2,M10,0))))</f>
        <v/>
      </c>
      <c r="AF9" s="157" t="str">
        <f>IF(W9="","",IF(W9="2bb","2bb",IF(W9="4bb","4bb",IF(W9=2,M11,0))))</f>
        <v/>
      </c>
      <c r="AG9" s="158">
        <f>SUM(AC9:AF9)</f>
        <v>0</v>
      </c>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row>
    <row r="10" spans="1:256" ht="72" customHeight="1">
      <c r="A10" s="145">
        <v>3</v>
      </c>
      <c r="B10" s="159">
        <v>3</v>
      </c>
      <c r="C10" s="147" t="str">
        <f>UPPER(IF($A10="","",VLOOKUP($A10,'[3]m round robin žrebna lista'!$A$7:$R$128,2)))</f>
        <v/>
      </c>
      <c r="D10" s="355" t="s">
        <v>250</v>
      </c>
      <c r="E10" s="356"/>
      <c r="F10" s="357"/>
      <c r="G10" s="151"/>
      <c r="H10" s="151" t="s">
        <v>391</v>
      </c>
      <c r="I10" s="150"/>
      <c r="J10" s="151"/>
      <c r="K10" s="152"/>
      <c r="L10" s="152"/>
      <c r="M10" s="153">
        <f>IF($A10="","",VLOOKUP($A10,'[3]m round robin žrebna lista'!$A$7:$R$128,14))</f>
        <v>0</v>
      </c>
      <c r="N10" s="152" t="str">
        <f>IF(L10="","",IF(L10=1,8,IF(L10=2,6,IF(L10=3,4,2))))</f>
        <v/>
      </c>
      <c r="O10" s="117"/>
      <c r="P10" s="154" t="str">
        <f>UPPER(IF($A10="","",VLOOKUP($A10,'[3]m round robin žrebna lista'!$A$7:$R$128,2)))</f>
        <v/>
      </c>
      <c r="Q10" s="154" t="str">
        <f>UPPER(IF($A10="","",VLOOKUP($A10,'[3]m round robin žrebna lista'!$A$7:$R$128,3)))</f>
        <v>STIBILJ CVETKO</v>
      </c>
      <c r="R10" s="154" t="str">
        <f>PROPER(IF($A10="","",VLOOKUP($A10,'[3]m round robin žrebna lista'!$A$7:$R$128,4)))</f>
        <v/>
      </c>
      <c r="S10" s="154" t="str">
        <f>UPPER(IF($A10="","",VLOOKUP($A10,'[3]m round robin žrebna lista'!$A$7:$R$128,5)))</f>
        <v/>
      </c>
      <c r="T10" s="156"/>
      <c r="U10" s="156"/>
      <c r="V10" s="155"/>
      <c r="W10" s="156"/>
      <c r="X10" s="123"/>
      <c r="Y10" s="154" t="str">
        <f>UPPER(IF($A10="","",VLOOKUP($A10,'[3]m round robin žrebna lista'!$A$7:$R$128,2)))</f>
        <v/>
      </c>
      <c r="Z10" s="154" t="str">
        <f>UPPER(IF($A10="","",VLOOKUP($A10,'[3]m round robin žrebna lista'!$A$7:$R$128,3)))</f>
        <v>STIBILJ CVETKO</v>
      </c>
      <c r="AA10" s="154" t="str">
        <f>PROPER(IF($A10="","",VLOOKUP($A10,'[3]m round robin žrebna lista'!$A$7:$R$128,4)))</f>
        <v/>
      </c>
      <c r="AB10" s="154" t="str">
        <f>UPPER(IF($A10="","",VLOOKUP($A10,'[3]m round robin žrebna lista'!$A$7:$R$128,5)))</f>
        <v/>
      </c>
      <c r="AC10" s="157" t="str">
        <f>IF(T10="","",IF(T10="1bb","1bb",IF(T10="3bb","3bb",IF(T10=1,0,M8))))</f>
        <v/>
      </c>
      <c r="AD10" s="157" t="str">
        <f>IF(U10="","",IF(U10="2bb","2bb",IF(U10="3bb","3bb",IF(U10=2,0,M9))))</f>
        <v/>
      </c>
      <c r="AE10" s="155"/>
      <c r="AF10" s="157" t="str">
        <f>IF(W10="","",IF(W10="3bb","3bb",IF(W10="4bb","4bb",IF(W10=3,M11,0))))</f>
        <v/>
      </c>
      <c r="AG10" s="158">
        <f>SUM(AC10:AF10)</f>
        <v>0</v>
      </c>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72" customHeight="1">
      <c r="A11" s="145">
        <v>66</v>
      </c>
      <c r="B11" s="146">
        <v>4</v>
      </c>
      <c r="C11" s="147" t="str">
        <f>UPPER(IF($A11="","",VLOOKUP($A11,'[3]m round robin žrebna lista'!$A$7:$R$128,2)))</f>
        <v/>
      </c>
      <c r="D11" s="355" t="s">
        <v>271</v>
      </c>
      <c r="E11" s="356"/>
      <c r="F11" s="357"/>
      <c r="G11" s="151" t="s">
        <v>393</v>
      </c>
      <c r="H11" s="151"/>
      <c r="I11" s="151"/>
      <c r="J11" s="150"/>
      <c r="K11" s="152"/>
      <c r="L11" s="152"/>
      <c r="M11" s="153">
        <f>IF($A11="","",VLOOKUP($A11,'[3]m round robin žrebna lista'!$A$7:$R$128,14))</f>
        <v>0</v>
      </c>
      <c r="N11" s="152"/>
      <c r="O11" s="117"/>
      <c r="P11" s="154" t="str">
        <f>UPPER(IF($A11="","",VLOOKUP($A11,'[3]m round robin žrebna lista'!$A$7:$R$128,2)))</f>
        <v/>
      </c>
      <c r="Q11" s="154" t="str">
        <f>UPPER(IF($A11="","",VLOOKUP($A11,'[3]m round robin žrebna lista'!$A$7:$R$128,3)))</f>
        <v/>
      </c>
      <c r="R11" s="154" t="str">
        <f>PROPER(IF($A11="","",VLOOKUP($A11,'[3]m round robin žrebna lista'!$A$7:$R$128,4)))</f>
        <v/>
      </c>
      <c r="S11" s="154" t="str">
        <f>UPPER(IF($A11="","",VLOOKUP($A11,'[3]m round robin žrebna lista'!$A$7:$R$128,5)))</f>
        <v/>
      </c>
      <c r="T11" s="156"/>
      <c r="U11" s="156"/>
      <c r="V11" s="156"/>
      <c r="W11" s="155"/>
      <c r="X11" s="123"/>
      <c r="Y11" s="154" t="str">
        <f>UPPER(IF($A11="","",VLOOKUP($A11,'[3]m round robin žrebna lista'!$A$7:$R$128,2)))</f>
        <v/>
      </c>
      <c r="Z11" s="154" t="str">
        <f>UPPER(IF($A11="","",VLOOKUP($A11,'[3]m round robin žrebna lista'!$A$7:$R$128,3)))</f>
        <v/>
      </c>
      <c r="AA11" s="154" t="str">
        <f>PROPER(IF($A11="","",VLOOKUP($A11,'[3]m round robin žrebna lista'!$A$7:$R$128,4)))</f>
        <v/>
      </c>
      <c r="AB11" s="154" t="str">
        <f>UPPER(IF($A11="","",VLOOKUP($A11,'[3]m round robin žrebna lista'!$A$7:$R$128,5)))</f>
        <v/>
      </c>
      <c r="AC11" s="157" t="str">
        <f>IF(T11="","",IF(T11="1bb","1bb",IF(T11="4bb","4bb",IF(T11=1,0,M8))))</f>
        <v/>
      </c>
      <c r="AD11" s="157" t="str">
        <f>IF(U11="","",IF(U11="2bb","2bb",IF(U11="4bb","4bb",IF(U11=2,0,M9))))</f>
        <v/>
      </c>
      <c r="AE11" s="157" t="str">
        <f>IF(V11="","",IF(V11="3bb","3bb",IF(V11="4bb","4bb",IF(V11=3,0,M10))))</f>
        <v/>
      </c>
      <c r="AF11" s="155"/>
      <c r="AG11" s="158">
        <f>SUM(AC11:AF11)</f>
        <v>0</v>
      </c>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row>
    <row r="12" spans="1:256" ht="100.5" customHeight="1">
      <c r="A12" s="288"/>
      <c r="B12" s="288"/>
      <c r="C12" s="131" t="s">
        <v>45</v>
      </c>
      <c r="D12" s="131"/>
      <c r="E12" s="132"/>
      <c r="F12" s="133"/>
      <c r="G12" s="339"/>
      <c r="H12" s="339"/>
      <c r="I12" s="339"/>
      <c r="J12" s="339"/>
      <c r="K12" s="340" t="s">
        <v>41</v>
      </c>
      <c r="L12" s="340" t="s">
        <v>42</v>
      </c>
      <c r="M12" s="115"/>
      <c r="N12" s="116"/>
      <c r="O12" s="116"/>
      <c r="P12" s="117"/>
      <c r="Q12" s="117"/>
      <c r="R12" s="117"/>
      <c r="S12" s="117"/>
      <c r="T12" s="117"/>
      <c r="U12" s="117"/>
      <c r="V12" s="117"/>
      <c r="W12" s="117"/>
      <c r="X12" s="117"/>
      <c r="Y12" s="117"/>
      <c r="Z12" s="117"/>
      <c r="AA12" s="117"/>
      <c r="AB12" s="117"/>
      <c r="AC12" s="117"/>
      <c r="AD12" s="117"/>
      <c r="AE12" s="117"/>
      <c r="AF12" s="117"/>
      <c r="AG12" s="117"/>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row>
    <row r="13" spans="1:256" s="144" customFormat="1" ht="40.5" customHeight="1">
      <c r="A13" s="288"/>
      <c r="B13" s="288"/>
      <c r="C13" s="137" t="s">
        <v>26</v>
      </c>
      <c r="D13" s="138" t="s">
        <v>27</v>
      </c>
      <c r="E13" s="161" t="s">
        <v>28</v>
      </c>
      <c r="F13" s="138" t="s">
        <v>25</v>
      </c>
      <c r="G13" s="339"/>
      <c r="H13" s="339"/>
      <c r="I13" s="339"/>
      <c r="J13" s="339"/>
      <c r="K13" s="340"/>
      <c r="L13" s="340"/>
      <c r="M13" s="115"/>
      <c r="N13" s="139" t="s">
        <v>44</v>
      </c>
      <c r="O13" s="140"/>
      <c r="P13" s="141" t="s">
        <v>26</v>
      </c>
      <c r="Q13" s="141" t="s">
        <v>27</v>
      </c>
      <c r="R13" s="141" t="s">
        <v>28</v>
      </c>
      <c r="S13" s="141" t="s">
        <v>25</v>
      </c>
      <c r="T13" s="142"/>
      <c r="U13" s="139"/>
      <c r="V13" s="139"/>
      <c r="W13" s="139"/>
      <c r="X13" s="139"/>
      <c r="Y13" s="141" t="s">
        <v>26</v>
      </c>
      <c r="Z13" s="141" t="s">
        <v>27</v>
      </c>
      <c r="AA13" s="141" t="s">
        <v>28</v>
      </c>
      <c r="AB13" s="141" t="s">
        <v>25</v>
      </c>
      <c r="AC13" s="141"/>
      <c r="AD13" s="141"/>
      <c r="AE13" s="141"/>
      <c r="AF13" s="141"/>
      <c r="AG13" s="143" t="s">
        <v>29</v>
      </c>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row>
    <row r="14" spans="1:256" ht="72.95" customHeight="1">
      <c r="A14" s="145"/>
      <c r="B14" s="146">
        <v>1</v>
      </c>
      <c r="C14" s="147" t="str">
        <f>UPPER(IF($A14="","",VLOOKUP($A14,'[3]m round robin žrebna lista'!$A$7:$R$128,2)))</f>
        <v/>
      </c>
      <c r="D14" s="148" t="str">
        <f>UPPER(IF($A14="","",VLOOKUP($A14,'[3]m round robin žrebna lista'!$A$7:$R$128,3)))</f>
        <v/>
      </c>
      <c r="E14" s="148" t="str">
        <f>PROPER(IF($A14="","",VLOOKUP($A14,'[3]m round robin žrebna lista'!$A$7:$R$128,4)))</f>
        <v/>
      </c>
      <c r="F14" s="149" t="str">
        <f>UPPER(IF($A14="","",VLOOKUP($A14,'[3]m round robin žrebna lista'!$A$7:$R$128,5)))</f>
        <v/>
      </c>
      <c r="G14" s="150"/>
      <c r="H14" s="151"/>
      <c r="I14" s="151"/>
      <c r="J14" s="151"/>
      <c r="K14" s="152"/>
      <c r="L14" s="152"/>
      <c r="M14" s="153" t="str">
        <f>IF($A14="","",VLOOKUP($A14,'[3]m round robin žrebna lista'!$A$7:$R$128,14))</f>
        <v/>
      </c>
      <c r="N14" s="152" t="str">
        <f>IF(L14="","",IF(L14=1,8,IF(L14=2,6,IF(L14=3,4,2))))</f>
        <v/>
      </c>
      <c r="O14" s="117"/>
      <c r="P14" s="154" t="str">
        <f>UPPER(IF($A14="","",VLOOKUP($A14,'[3]m round robin žrebna lista'!$A$7:$R$128,2)))</f>
        <v/>
      </c>
      <c r="Q14" s="154" t="str">
        <f>UPPER(IF($A14="","",VLOOKUP($A14,'[3]m round robin žrebna lista'!$A$7:$R$128,3)))</f>
        <v/>
      </c>
      <c r="R14" s="154" t="str">
        <f>PROPER(IF($A14="","",VLOOKUP($A14,'[3]m round robin žrebna lista'!$A$7:$R$128,4)))</f>
        <v/>
      </c>
      <c r="S14" s="154" t="str">
        <f>UPPER(IF($A14="","",VLOOKUP($A14,'[3]m round robin žrebna lista'!$A$7:$R$128,5)))</f>
        <v/>
      </c>
      <c r="T14" s="155"/>
      <c r="U14" s="156"/>
      <c r="V14" s="156"/>
      <c r="W14" s="156"/>
      <c r="X14" s="117"/>
      <c r="Y14" s="154" t="str">
        <f>UPPER(IF($A14="","",VLOOKUP($A14,'[3]m round robin žrebna lista'!$A$7:$R$128,2)))</f>
        <v/>
      </c>
      <c r="Z14" s="154" t="str">
        <f>UPPER(IF($A14="","",VLOOKUP($A14,'[3]m round robin žrebna lista'!$A$7:$R$128,3)))</f>
        <v/>
      </c>
      <c r="AA14" s="154" t="str">
        <f>PROPER(IF($A14="","",VLOOKUP($A14,'[3]m round robin žrebna lista'!$A$7:$R$128,4)))</f>
        <v/>
      </c>
      <c r="AB14" s="154" t="str">
        <f>UPPER(IF($A14="","",VLOOKUP($A14,'[3]m round robin žrebna lista'!$A$7:$R$128,5)))</f>
        <v/>
      </c>
      <c r="AC14" s="155"/>
      <c r="AD14" s="156" t="str">
        <f>IF(U14="","",IF(U14="1bb","1bb",IF(U14="2bb","2bb",IF(U14=1,$M15,0))))</f>
        <v/>
      </c>
      <c r="AE14" s="156" t="str">
        <f>IF(V14="","",IF(V14="1bb","1bb",IF(V14="3bb","3bb",IF(V14=1,$M16,0))))</f>
        <v/>
      </c>
      <c r="AF14" s="156" t="str">
        <f>IF(W14="","",IF(W14="1bb","1bb",IF(W14="4bb","4bb",IF(W14=1,$M17,0))))</f>
        <v/>
      </c>
      <c r="AG14" s="162">
        <f>SUM(AD14:AF14)</f>
        <v>0</v>
      </c>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row>
    <row r="15" spans="1:256" ht="72.95" customHeight="1">
      <c r="A15" s="145"/>
      <c r="B15" s="146">
        <v>2</v>
      </c>
      <c r="C15" s="147" t="str">
        <f>UPPER(IF($A15="","",VLOOKUP($A15,'[3]m round robin žrebna lista'!$A$7:$R$128,2)))</f>
        <v/>
      </c>
      <c r="D15" s="148" t="str">
        <f>UPPER(IF($A15="","",VLOOKUP($A15,'[3]m round robin žrebna lista'!$A$7:$R$128,3)))</f>
        <v/>
      </c>
      <c r="E15" s="148" t="str">
        <f>PROPER(IF($A15="","",VLOOKUP($A15,'[3]m round robin žrebna lista'!$A$7:$R$128,4)))</f>
        <v/>
      </c>
      <c r="F15" s="149" t="str">
        <f>UPPER(IF($A15="","",VLOOKUP($A15,'[3]m round robin žrebna lista'!$A$7:$R$128,5)))</f>
        <v/>
      </c>
      <c r="G15" s="151"/>
      <c r="H15" s="150"/>
      <c r="I15" s="151"/>
      <c r="J15" s="151"/>
      <c r="K15" s="152"/>
      <c r="L15" s="152"/>
      <c r="M15" s="153" t="str">
        <f>IF($A15="","",VLOOKUP($A15,'[3]m round robin žrebna lista'!$A$7:$R$128,14))</f>
        <v/>
      </c>
      <c r="N15" s="152" t="str">
        <f>IF(L15="","",IF(L15=1,8,IF(L15=2,6,IF(L15=3,4,2))))</f>
        <v/>
      </c>
      <c r="O15" s="117"/>
      <c r="P15" s="154" t="str">
        <f>UPPER(IF($A15="","",VLOOKUP($A15,'[3]m round robin žrebna lista'!$A$7:$R$128,2)))</f>
        <v/>
      </c>
      <c r="Q15" s="154" t="str">
        <f>UPPER(IF($A15="","",VLOOKUP($A15,'[3]m round robin žrebna lista'!$A$7:$R$128,3)))</f>
        <v/>
      </c>
      <c r="R15" s="154" t="str">
        <f>PROPER(IF($A15="","",VLOOKUP($A15,'[3]m round robin žrebna lista'!$A$7:$R$128,4)))</f>
        <v/>
      </c>
      <c r="S15" s="154" t="str">
        <f>UPPER(IF($A15="","",VLOOKUP($A15,'[3]m round robin žrebna lista'!$A$7:$R$128,5)))</f>
        <v/>
      </c>
      <c r="T15" s="156"/>
      <c r="U15" s="155"/>
      <c r="V15" s="156"/>
      <c r="W15" s="156"/>
      <c r="X15" s="117"/>
      <c r="Y15" s="154" t="str">
        <f>UPPER(IF($A15="","",VLOOKUP($A15,'[3]m round robin žrebna lista'!$A$7:$R$128,2)))</f>
        <v/>
      </c>
      <c r="Z15" s="154" t="str">
        <f>UPPER(IF($A15="","",VLOOKUP($A15,'[3]m round robin žrebna lista'!$A$7:$R$128,3)))</f>
        <v/>
      </c>
      <c r="AA15" s="154" t="str">
        <f>PROPER(IF($A15="","",VLOOKUP($A15,'[3]m round robin žrebna lista'!$A$7:$R$128,4)))</f>
        <v/>
      </c>
      <c r="AB15" s="154" t="str">
        <f>UPPER(IF($A15="","",VLOOKUP($A15,'[3]m round robin žrebna lista'!$A$7:$R$128,5)))</f>
        <v/>
      </c>
      <c r="AC15" s="156" t="str">
        <f>IF(T15="","",IF(T15="1bb","1bb",IF(T15="2bb","2bb",IF(T15=1,0,M14))))</f>
        <v/>
      </c>
      <c r="AD15" s="155"/>
      <c r="AE15" s="156" t="str">
        <f>IF(V15="","",IF(V15="2bb","2bb",IF(V15="3bb","3bb",IF(V15=2,M16,0))))</f>
        <v/>
      </c>
      <c r="AF15" s="156" t="str">
        <f>IF(W15="","",IF(W15="2bb","2bb",IF(W15="4bb","4bb",IF(W15=2,M17,0))))</f>
        <v/>
      </c>
      <c r="AG15" s="162">
        <f>SUM(AC15:AF15)</f>
        <v>0</v>
      </c>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row>
    <row r="16" spans="1:256" ht="72.95" customHeight="1">
      <c r="A16" s="145"/>
      <c r="B16" s="146">
        <v>3</v>
      </c>
      <c r="C16" s="147" t="str">
        <f>UPPER(IF($A16="","",VLOOKUP($A16,'[3]m round robin žrebna lista'!$A$7:$R$128,2)))</f>
        <v/>
      </c>
      <c r="D16" s="148" t="str">
        <f>UPPER(IF($A16="","",VLOOKUP($A16,'[3]m round robin žrebna lista'!$A$7:$R$128,3)))</f>
        <v/>
      </c>
      <c r="E16" s="148" t="str">
        <f>PROPER(IF($A16="","",VLOOKUP($A16,'[3]m round robin žrebna lista'!$A$7:$R$128,4)))</f>
        <v/>
      </c>
      <c r="F16" s="149" t="str">
        <f>UPPER(IF($A16="","",VLOOKUP($A16,'[3]m round robin žrebna lista'!$A$7:$R$128,5)))</f>
        <v/>
      </c>
      <c r="G16" s="151"/>
      <c r="H16" s="151"/>
      <c r="I16" s="150"/>
      <c r="J16" s="151"/>
      <c r="K16" s="152"/>
      <c r="L16" s="152"/>
      <c r="M16" s="153" t="str">
        <f>IF($A16="","",VLOOKUP($A16,'[3]m round robin žrebna lista'!$A$7:$R$128,14))</f>
        <v/>
      </c>
      <c r="N16" s="152" t="str">
        <f>IF(L16="","",IF(L16=1,8,IF(L16=2,6,IF(L16=3,4,2))))</f>
        <v/>
      </c>
      <c r="O16" s="117"/>
      <c r="P16" s="154" t="str">
        <f>UPPER(IF($A16="","",VLOOKUP($A16,'[3]m round robin žrebna lista'!$A$7:$R$128,2)))</f>
        <v/>
      </c>
      <c r="Q16" s="154" t="str">
        <f>UPPER(IF($A16="","",VLOOKUP($A16,'[3]m round robin žrebna lista'!$A$7:$R$128,3)))</f>
        <v/>
      </c>
      <c r="R16" s="154" t="str">
        <f>PROPER(IF($A16="","",VLOOKUP($A16,'[3]m round robin žrebna lista'!$A$7:$R$128,4)))</f>
        <v/>
      </c>
      <c r="S16" s="154" t="str">
        <f>UPPER(IF($A16="","",VLOOKUP($A16,'[3]m round robin žrebna lista'!$A$7:$R$128,5)))</f>
        <v/>
      </c>
      <c r="T16" s="156"/>
      <c r="U16" s="156"/>
      <c r="V16" s="155"/>
      <c r="W16" s="156"/>
      <c r="X16" s="117"/>
      <c r="Y16" s="154" t="str">
        <f>UPPER(IF($A16="","",VLOOKUP($A16,'[3]m round robin žrebna lista'!$A$7:$R$128,2)))</f>
        <v/>
      </c>
      <c r="Z16" s="154" t="str">
        <f>UPPER(IF($A16="","",VLOOKUP($A16,'[3]m round robin žrebna lista'!$A$7:$R$128,3)))</f>
        <v/>
      </c>
      <c r="AA16" s="154" t="str">
        <f>PROPER(IF($A16="","",VLOOKUP($A16,'[3]m round robin žrebna lista'!$A$7:$R$128,4)))</f>
        <v/>
      </c>
      <c r="AB16" s="154" t="str">
        <f>UPPER(IF($A16="","",VLOOKUP($A16,'[3]m round robin žrebna lista'!$A$7:$R$128,5)))</f>
        <v/>
      </c>
      <c r="AC16" s="156" t="str">
        <f>IF(T16="","",IF(T16="1bb","1bb",IF(T16="3bb","3bb",IF(T16=1,0,M14))))</f>
        <v/>
      </c>
      <c r="AD16" s="156" t="str">
        <f>IF(U16="","",IF(U16="2bb","2bb",IF(U16="3bb","3bb",IF(U16=2,0,M15))))</f>
        <v/>
      </c>
      <c r="AE16" s="155"/>
      <c r="AF16" s="156" t="str">
        <f>IF(W16="","",IF(W16="3bb","3bb",IF(W16="4bb","4bb",IF(W16=3,M17,0))))</f>
        <v/>
      </c>
      <c r="AG16" s="162">
        <f>SUM(AC16:AF16)</f>
        <v>0</v>
      </c>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256" ht="72.95" customHeight="1">
      <c r="A17" s="145"/>
      <c r="B17" s="146">
        <v>4</v>
      </c>
      <c r="C17" s="147" t="str">
        <f>UPPER(IF($A17="","",VLOOKUP($A17,'[3]m round robin žrebna lista'!$A$7:$R$128,2)))</f>
        <v/>
      </c>
      <c r="D17" s="148" t="str">
        <f>UPPER(IF($A17="","",VLOOKUP($A17,'[3]m round robin žrebna lista'!$A$7:$R$128,3)))</f>
        <v/>
      </c>
      <c r="E17" s="148" t="str">
        <f>PROPER(IF($A17="","",VLOOKUP($A17,'[3]m round robin žrebna lista'!$A$7:$R$128,4)))</f>
        <v/>
      </c>
      <c r="F17" s="149" t="str">
        <f>UPPER(IF($A17="","",VLOOKUP($A17,'[3]m round robin žrebna lista'!$A$7:$R$128,5)))</f>
        <v/>
      </c>
      <c r="G17" s="151"/>
      <c r="H17" s="151"/>
      <c r="I17" s="151"/>
      <c r="J17" s="150"/>
      <c r="K17" s="152"/>
      <c r="L17" s="152"/>
      <c r="M17" s="153" t="str">
        <f>IF($A17="","",VLOOKUP($A17,'[3]m round robin žrebna lista'!$A$7:$R$128,14))</f>
        <v/>
      </c>
      <c r="N17" s="152" t="str">
        <f>IF(L17="","",IF(L17=1,8,IF(L17=2,6,IF(L17=3,4,2))))</f>
        <v/>
      </c>
      <c r="O17" s="117"/>
      <c r="P17" s="154" t="str">
        <f>UPPER(IF($A17="","",VLOOKUP($A17,'[3]m round robin žrebna lista'!$A$7:$R$128,2)))</f>
        <v/>
      </c>
      <c r="Q17" s="154" t="str">
        <f>UPPER(IF($A17="","",VLOOKUP($A17,'[3]m round robin žrebna lista'!$A$7:$R$128,3)))</f>
        <v/>
      </c>
      <c r="R17" s="154" t="str">
        <f>PROPER(IF($A17="","",VLOOKUP($A17,'[3]m round robin žrebna lista'!$A$7:$R$128,4)))</f>
        <v/>
      </c>
      <c r="S17" s="154" t="str">
        <f>UPPER(IF($A17="","",VLOOKUP($A17,'[3]m round robin žrebna lista'!$A$7:$R$128,5)))</f>
        <v/>
      </c>
      <c r="T17" s="156"/>
      <c r="U17" s="156"/>
      <c r="V17" s="156"/>
      <c r="W17" s="155"/>
      <c r="X17" s="117"/>
      <c r="Y17" s="154" t="str">
        <f>UPPER(IF($A17="","",VLOOKUP($A17,'[3]m round robin žrebna lista'!$A$7:$R$128,2)))</f>
        <v/>
      </c>
      <c r="Z17" s="154" t="str">
        <f>UPPER(IF($A17="","",VLOOKUP($A17,'[3]m round robin žrebna lista'!$A$7:$R$128,3)))</f>
        <v/>
      </c>
      <c r="AA17" s="154" t="str">
        <f>PROPER(IF($A17="","",VLOOKUP($A17,'[3]m round robin žrebna lista'!$A$7:$R$128,4)))</f>
        <v/>
      </c>
      <c r="AB17" s="154" t="str">
        <f>UPPER(IF($A17="","",VLOOKUP($A17,'[3]m round robin žrebna lista'!$A$7:$R$128,5)))</f>
        <v/>
      </c>
      <c r="AC17" s="156" t="str">
        <f>IF(T17="","",IF(T17="1bb","1bb",IF(T17="4bb","4bb",IF(T17=1,0,M14))))</f>
        <v/>
      </c>
      <c r="AD17" s="156" t="str">
        <f>IF(U17="","",IF(U17="2bb","2bb",IF(U17="4bb","4bb",IF(U17=2,0,M15))))</f>
        <v/>
      </c>
      <c r="AE17" s="156" t="str">
        <f>IF(V17="","",IF(V17="3bb","3bb",IF(V17="4bb","4bb",IF(V17=3,0,M16))))</f>
        <v/>
      </c>
      <c r="AF17" s="155"/>
      <c r="AG17" s="162">
        <f>SUM(AC17:AE17)</f>
        <v>0</v>
      </c>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row>
    <row r="18" spans="1:256" ht="90" customHeight="1">
      <c r="A18" s="338"/>
      <c r="B18" s="338"/>
      <c r="C18" s="131" t="s">
        <v>46</v>
      </c>
      <c r="D18" s="131"/>
      <c r="E18" s="132"/>
      <c r="F18" s="133"/>
      <c r="G18" s="339"/>
      <c r="H18" s="339"/>
      <c r="I18" s="339"/>
      <c r="J18" s="339"/>
      <c r="K18" s="340" t="s">
        <v>41</v>
      </c>
      <c r="L18" s="340" t="s">
        <v>42</v>
      </c>
      <c r="M18" s="115"/>
      <c r="N18" s="116"/>
      <c r="O18" s="116"/>
      <c r="P18" s="117"/>
      <c r="Q18" s="117"/>
      <c r="R18" s="117"/>
      <c r="S18" s="117"/>
      <c r="T18" s="117"/>
      <c r="U18" s="117"/>
      <c r="V18" s="117"/>
      <c r="W18" s="117"/>
      <c r="X18" s="117"/>
      <c r="Y18" s="117"/>
      <c r="Z18" s="117"/>
      <c r="AA18" s="117"/>
      <c r="AB18" s="117"/>
      <c r="AC18" s="117"/>
      <c r="AD18" s="117"/>
      <c r="AE18" s="117"/>
      <c r="AF18" s="117"/>
      <c r="AG18" s="117"/>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row>
    <row r="19" spans="1:256" s="144" customFormat="1" ht="40.5" customHeight="1">
      <c r="A19" s="338"/>
      <c r="B19" s="338"/>
      <c r="C19" s="137" t="s">
        <v>26</v>
      </c>
      <c r="D19" s="138" t="s">
        <v>27</v>
      </c>
      <c r="E19" s="161" t="s">
        <v>28</v>
      </c>
      <c r="F19" s="138" t="s">
        <v>25</v>
      </c>
      <c r="G19" s="339"/>
      <c r="H19" s="339"/>
      <c r="I19" s="339"/>
      <c r="J19" s="339"/>
      <c r="K19" s="340"/>
      <c r="L19" s="340"/>
      <c r="M19" s="115"/>
      <c r="N19" s="139" t="s">
        <v>44</v>
      </c>
      <c r="O19" s="140"/>
      <c r="P19" s="141" t="s">
        <v>26</v>
      </c>
      <c r="Q19" s="141" t="s">
        <v>27</v>
      </c>
      <c r="R19" s="141" t="s">
        <v>28</v>
      </c>
      <c r="S19" s="141" t="s">
        <v>25</v>
      </c>
      <c r="T19" s="142"/>
      <c r="U19" s="139"/>
      <c r="V19" s="139"/>
      <c r="W19" s="139"/>
      <c r="X19" s="139"/>
      <c r="Y19" s="141" t="s">
        <v>26</v>
      </c>
      <c r="Z19" s="141" t="s">
        <v>27</v>
      </c>
      <c r="AA19" s="141" t="s">
        <v>28</v>
      </c>
      <c r="AB19" s="141" t="s">
        <v>25</v>
      </c>
      <c r="AC19" s="141"/>
      <c r="AD19" s="141"/>
      <c r="AE19" s="141"/>
      <c r="AF19" s="141"/>
      <c r="AG19" s="143" t="s">
        <v>29</v>
      </c>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row>
    <row r="20" spans="1:256" ht="72.95" customHeight="1">
      <c r="A20" s="145"/>
      <c r="B20" s="146">
        <v>1</v>
      </c>
      <c r="C20" s="147" t="str">
        <f>UPPER(IF($A20="","",VLOOKUP($A20,'[3]m round robin žrebna lista'!$A$7:$R$128,2)))</f>
        <v/>
      </c>
      <c r="D20" s="148" t="str">
        <f>UPPER(IF($A20="","",VLOOKUP($A20,'[3]m round robin žrebna lista'!$A$7:$R$128,3)))</f>
        <v/>
      </c>
      <c r="E20" s="148" t="str">
        <f>PROPER(IF($A20="","",VLOOKUP($A20,'[3]m round robin žrebna lista'!$A$7:$R$128,4)))</f>
        <v/>
      </c>
      <c r="F20" s="149" t="str">
        <f>UPPER(IF($A20="","",VLOOKUP($A20,'[3]m round robin žrebna lista'!$A$7:$R$128,5)))</f>
        <v/>
      </c>
      <c r="G20" s="150"/>
      <c r="H20" s="151"/>
      <c r="I20" s="151"/>
      <c r="J20" s="151"/>
      <c r="K20" s="152"/>
      <c r="L20" s="152"/>
      <c r="M20" s="153" t="str">
        <f>IF($A20="","",VLOOKUP($A20,'[3]m round robin žrebna lista'!$A$7:$R$128,14))</f>
        <v/>
      </c>
      <c r="N20" s="152" t="str">
        <f>IF(L20="","",IF(L20=1,8,IF(L20=2,6,IF(L20=3,4,2))))</f>
        <v/>
      </c>
      <c r="O20" s="117"/>
      <c r="P20" s="154" t="str">
        <f>UPPER(IF($A20="","",VLOOKUP($A20,'[3]m round robin žrebna lista'!$A$7:$R$128,2)))</f>
        <v/>
      </c>
      <c r="Q20" s="154" t="str">
        <f>UPPER(IF($A20="","",VLOOKUP($A20,'[3]m round robin žrebna lista'!$A$7:$R$128,3)))</f>
        <v/>
      </c>
      <c r="R20" s="154" t="str">
        <f>PROPER(IF($A20="","",VLOOKUP($A20,'[3]m round robin žrebna lista'!$A$7:$R$128,4)))</f>
        <v/>
      </c>
      <c r="S20" s="154" t="str">
        <f>UPPER(IF($A20="","",VLOOKUP($A20,'[3]m round robin žrebna lista'!$A$7:$R$128,5)))</f>
        <v/>
      </c>
      <c r="T20" s="155"/>
      <c r="U20" s="156"/>
      <c r="V20" s="156"/>
      <c r="W20" s="156"/>
      <c r="X20" s="117"/>
      <c r="Y20" s="154" t="str">
        <f>UPPER(IF($A20="","",VLOOKUP($A20,'[3]m round robin žrebna lista'!$A$7:$R$128,2)))</f>
        <v/>
      </c>
      <c r="Z20" s="154" t="str">
        <f>UPPER(IF($A20="","",VLOOKUP($A20,'[3]m round robin žrebna lista'!$A$7:$R$128,3)))</f>
        <v/>
      </c>
      <c r="AA20" s="154" t="str">
        <f>PROPER(IF($A20="","",VLOOKUP($A20,'[3]m round robin žrebna lista'!$A$7:$R$128,4)))</f>
        <v/>
      </c>
      <c r="AB20" s="154" t="str">
        <f>UPPER(IF($A20="","",VLOOKUP($A20,'[3]m round robin žrebna lista'!$A$7:$R$128,5)))</f>
        <v/>
      </c>
      <c r="AC20" s="155"/>
      <c r="AD20" s="156" t="str">
        <f>IF(U20="","",IF(U20="1bb","1bb",IF(U20="2bb","2bb",IF(U20=1,$M21,0))))</f>
        <v/>
      </c>
      <c r="AE20" s="156" t="str">
        <f>IF(V20="","",IF(V20="1bb","1bb",IF(V20="3bb","3bb",IF(V20=1,$M22,0))))</f>
        <v/>
      </c>
      <c r="AF20" s="156" t="str">
        <f>IF(W20="","",IF(W20="1bb","1bb",IF(W20="4bb","4bb",IF(W20=1,$M23,0))))</f>
        <v/>
      </c>
      <c r="AG20" s="162">
        <f>SUM(AD20:AF20)</f>
        <v>0</v>
      </c>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row>
    <row r="21" spans="1:256" ht="72.95" customHeight="1">
      <c r="A21" s="145"/>
      <c r="B21" s="146">
        <v>2</v>
      </c>
      <c r="C21" s="147" t="str">
        <f>UPPER(IF($A21="","",VLOOKUP($A21,'[3]m round robin žrebna lista'!$A$7:$R$128,2)))</f>
        <v/>
      </c>
      <c r="D21" s="148" t="str">
        <f>UPPER(IF($A21="","",VLOOKUP($A21,'[3]m round robin žrebna lista'!$A$7:$R$128,3)))</f>
        <v/>
      </c>
      <c r="E21" s="148" t="str">
        <f>PROPER(IF($A21="","",VLOOKUP($A21,'[3]m round robin žrebna lista'!$A$7:$R$128,4)))</f>
        <v/>
      </c>
      <c r="F21" s="149" t="str">
        <f>UPPER(IF($A21="","",VLOOKUP($A21,'[3]m round robin žrebna lista'!$A$7:$R$128,5)))</f>
        <v/>
      </c>
      <c r="G21" s="151"/>
      <c r="H21" s="150"/>
      <c r="I21" s="151"/>
      <c r="J21" s="151"/>
      <c r="K21" s="152"/>
      <c r="L21" s="152"/>
      <c r="M21" s="153" t="str">
        <f>IF($A21="","",VLOOKUP($A21,'[3]m round robin žrebna lista'!$A$7:$R$128,14))</f>
        <v/>
      </c>
      <c r="N21" s="152" t="str">
        <f>IF(L21="","",IF(L21=1,8,IF(L21=2,6,IF(L21=3,4,2))))</f>
        <v/>
      </c>
      <c r="O21" s="117"/>
      <c r="P21" s="154" t="str">
        <f>UPPER(IF($A21="","",VLOOKUP($A21,'[3]m round robin žrebna lista'!$A$7:$R$128,2)))</f>
        <v/>
      </c>
      <c r="Q21" s="154" t="str">
        <f>UPPER(IF($A21="","",VLOOKUP($A21,'[3]m round robin žrebna lista'!$A$7:$R$128,3)))</f>
        <v/>
      </c>
      <c r="R21" s="154" t="str">
        <f>PROPER(IF($A21="","",VLOOKUP($A21,'[3]m round robin žrebna lista'!$A$7:$R$128,4)))</f>
        <v/>
      </c>
      <c r="S21" s="154" t="str">
        <f>UPPER(IF($A21="","",VLOOKUP($A21,'[3]m round robin žrebna lista'!$A$7:$R$128,5)))</f>
        <v/>
      </c>
      <c r="T21" s="156"/>
      <c r="U21" s="155"/>
      <c r="V21" s="156"/>
      <c r="W21" s="156"/>
      <c r="X21" s="117"/>
      <c r="Y21" s="154" t="str">
        <f>UPPER(IF($A21="","",VLOOKUP($A21,'[3]m round robin žrebna lista'!$A$7:$R$128,2)))</f>
        <v/>
      </c>
      <c r="Z21" s="154" t="str">
        <f>UPPER(IF($A21="","",VLOOKUP($A21,'[3]m round robin žrebna lista'!$A$7:$R$128,3)))</f>
        <v/>
      </c>
      <c r="AA21" s="154" t="str">
        <f>PROPER(IF($A21="","",VLOOKUP($A21,'[3]m round robin žrebna lista'!$A$7:$R$128,4)))</f>
        <v/>
      </c>
      <c r="AB21" s="154" t="str">
        <f>UPPER(IF($A21="","",VLOOKUP($A21,'[3]m round robin žrebna lista'!$A$7:$R$128,5)))</f>
        <v/>
      </c>
      <c r="AC21" s="156" t="str">
        <f>IF(T21="","",IF(T21="1bb","1bb",IF(T21="2bb","2bb",IF(T21=1,0,M20))))</f>
        <v/>
      </c>
      <c r="AD21" s="155"/>
      <c r="AE21" s="156" t="str">
        <f>IF(V21="","",IF(V21="2bb","2bb",IF(V21="3bb","3bb",IF(V21=2,M22,0))))</f>
        <v/>
      </c>
      <c r="AF21" s="156" t="str">
        <f>IF(W21="","",IF(W21="2bb","2bb",IF(W21="4bb","4bb",IF(W21=2,M23,0))))</f>
        <v/>
      </c>
      <c r="AG21" s="162">
        <f>SUM(AC21:AF21)</f>
        <v>0</v>
      </c>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row>
    <row r="22" spans="1:256" ht="72.95" customHeight="1">
      <c r="A22" s="145"/>
      <c r="B22" s="146">
        <v>3</v>
      </c>
      <c r="C22" s="147" t="str">
        <f>UPPER(IF($A22="","",VLOOKUP($A22,'[3]m round robin žrebna lista'!$A$7:$R$128,2)))</f>
        <v/>
      </c>
      <c r="D22" s="148" t="str">
        <f>UPPER(IF($A22="","",VLOOKUP($A22,'[3]m round robin žrebna lista'!$A$7:$R$128,3)))</f>
        <v/>
      </c>
      <c r="E22" s="148" t="str">
        <f>PROPER(IF($A22="","",VLOOKUP($A22,'[3]m round robin žrebna lista'!$A$7:$R$128,4)))</f>
        <v/>
      </c>
      <c r="F22" s="149" t="str">
        <f>UPPER(IF($A22="","",VLOOKUP($A22,'[3]m round robin žrebna lista'!$A$7:$R$128,5)))</f>
        <v/>
      </c>
      <c r="G22" s="151"/>
      <c r="H22" s="151"/>
      <c r="I22" s="150"/>
      <c r="J22" s="151"/>
      <c r="K22" s="152"/>
      <c r="L22" s="152"/>
      <c r="M22" s="153" t="str">
        <f>IF($A22="","",VLOOKUP($A22,'[3]m round robin žrebna lista'!$A$7:$R$128,14))</f>
        <v/>
      </c>
      <c r="N22" s="152" t="str">
        <f>IF(L22="","",IF(L22=1,8,IF(L22=2,6,IF(L22=3,4,2))))</f>
        <v/>
      </c>
      <c r="O22" s="117"/>
      <c r="P22" s="154" t="str">
        <f>UPPER(IF($A22="","",VLOOKUP($A22,'[3]m round robin žrebna lista'!$A$7:$R$128,2)))</f>
        <v/>
      </c>
      <c r="Q22" s="154" t="str">
        <f>UPPER(IF($A22="","",VLOOKUP($A22,'[3]m round robin žrebna lista'!$A$7:$R$128,3)))</f>
        <v/>
      </c>
      <c r="R22" s="154" t="str">
        <f>PROPER(IF($A22="","",VLOOKUP($A22,'[3]m round robin žrebna lista'!$A$7:$R$128,4)))</f>
        <v/>
      </c>
      <c r="S22" s="154" t="str">
        <f>UPPER(IF($A22="","",VLOOKUP($A22,'[3]m round robin žrebna lista'!$A$7:$R$128,5)))</f>
        <v/>
      </c>
      <c r="T22" s="156"/>
      <c r="U22" s="156"/>
      <c r="V22" s="155"/>
      <c r="W22" s="156"/>
      <c r="X22" s="117"/>
      <c r="Y22" s="154" t="str">
        <f>UPPER(IF($A22="","",VLOOKUP($A22,'[3]m round robin žrebna lista'!$A$7:$R$128,2)))</f>
        <v/>
      </c>
      <c r="Z22" s="154" t="str">
        <f>UPPER(IF($A22="","",VLOOKUP($A22,'[3]m round robin žrebna lista'!$A$7:$R$128,3)))</f>
        <v/>
      </c>
      <c r="AA22" s="154" t="str">
        <f>PROPER(IF($A22="","",VLOOKUP($A22,'[3]m round robin žrebna lista'!$A$7:$R$128,4)))</f>
        <v/>
      </c>
      <c r="AB22" s="154" t="str">
        <f>UPPER(IF($A22="","",VLOOKUP($A22,'[3]m round robin žrebna lista'!$A$7:$R$128,5)))</f>
        <v/>
      </c>
      <c r="AC22" s="156" t="str">
        <f>IF(T22="","",IF(T22="1bb","1bb",IF(T22="3bb","3bb",IF(T22=1,0,M20))))</f>
        <v/>
      </c>
      <c r="AD22" s="156" t="str">
        <f>IF(U22="","",IF(U22="2bb","2bb",IF(U22="3bb","3bb",IF(U22=2,0,M21))))</f>
        <v/>
      </c>
      <c r="AE22" s="155"/>
      <c r="AF22" s="156" t="str">
        <f>IF(W22="","",IF(W22="3bb","3bb",IF(W22="4bb","4bb",IF(W22=3,M23,0))))</f>
        <v/>
      </c>
      <c r="AG22" s="162">
        <f>SUM(AC22:AF22)</f>
        <v>0</v>
      </c>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c r="IV22" s="116"/>
    </row>
    <row r="23" spans="1:256" ht="72.95" customHeight="1">
      <c r="A23" s="145"/>
      <c r="B23" s="146">
        <v>4</v>
      </c>
      <c r="C23" s="147" t="str">
        <f>UPPER(IF($A23="","",VLOOKUP($A23,'[3]m round robin žrebna lista'!$A$7:$R$128,2)))</f>
        <v/>
      </c>
      <c r="D23" s="148" t="str">
        <f>UPPER(IF($A23="","",VLOOKUP($A23,'[3]m round robin žrebna lista'!$A$7:$R$128,3)))</f>
        <v/>
      </c>
      <c r="E23" s="148" t="str">
        <f>PROPER(IF($A23="","",VLOOKUP($A23,'[3]m round robin žrebna lista'!$A$7:$R$128,4)))</f>
        <v/>
      </c>
      <c r="F23" s="149" t="str">
        <f>UPPER(IF($A23="","",VLOOKUP($A23,'[3]m round robin žrebna lista'!$A$7:$R$128,5)))</f>
        <v/>
      </c>
      <c r="G23" s="151"/>
      <c r="H23" s="151"/>
      <c r="I23" s="151"/>
      <c r="J23" s="150"/>
      <c r="K23" s="152"/>
      <c r="L23" s="152"/>
      <c r="M23" s="153" t="str">
        <f>IF($A23="","",VLOOKUP($A23,'[3]m round robin žrebna lista'!$A$7:$R$128,14))</f>
        <v/>
      </c>
      <c r="N23" s="152" t="str">
        <f>IF(L23="","",IF(L23=1,8,IF(L23=2,6,IF(L23=3,4,2))))</f>
        <v/>
      </c>
      <c r="O23" s="117"/>
      <c r="P23" s="154" t="str">
        <f>UPPER(IF($A23="","",VLOOKUP($A23,'[3]m round robin žrebna lista'!$A$7:$R$128,2)))</f>
        <v/>
      </c>
      <c r="Q23" s="154" t="str">
        <f>UPPER(IF($A23="","",VLOOKUP($A23,'[3]m round robin žrebna lista'!$A$7:$R$128,3)))</f>
        <v/>
      </c>
      <c r="R23" s="154" t="str">
        <f>PROPER(IF($A23="","",VLOOKUP($A23,'[3]m round robin žrebna lista'!$A$7:$R$128,4)))</f>
        <v/>
      </c>
      <c r="S23" s="154" t="str">
        <f>UPPER(IF($A23="","",VLOOKUP($A23,'[3]m round robin žrebna lista'!$A$7:$R$128,5)))</f>
        <v/>
      </c>
      <c r="T23" s="156"/>
      <c r="U23" s="156"/>
      <c r="V23" s="156"/>
      <c r="W23" s="155"/>
      <c r="X23" s="117"/>
      <c r="Y23" s="154" t="str">
        <f>UPPER(IF($A23="","",VLOOKUP($A23,'[3]m round robin žrebna lista'!$A$7:$R$128,2)))</f>
        <v/>
      </c>
      <c r="Z23" s="154" t="str">
        <f>UPPER(IF($A23="","",VLOOKUP($A23,'[3]m round robin žrebna lista'!$A$7:$R$128,3)))</f>
        <v/>
      </c>
      <c r="AA23" s="154" t="str">
        <f>PROPER(IF($A23="","",VLOOKUP($A23,'[3]m round robin žrebna lista'!$A$7:$R$128,4)))</f>
        <v/>
      </c>
      <c r="AB23" s="154" t="str">
        <f>UPPER(IF($A23="","",VLOOKUP($A23,'[3]m round robin žrebna lista'!$A$7:$R$128,5)))</f>
        <v/>
      </c>
      <c r="AC23" s="156" t="str">
        <f>IF(T23="","",IF(T23="1bb","1bb",IF(T23="4bb","4bb",IF(T23=1,0,M20))))</f>
        <v/>
      </c>
      <c r="AD23" s="156" t="str">
        <f>IF(U23="","",IF(U23="2bb","2bb",IF(U23="4bb","4bb",IF(U23=2,0,M21))))</f>
        <v/>
      </c>
      <c r="AE23" s="156" t="str">
        <f>IF(V23="","",IF(V23="3bb","3bb",IF(V23="4bb","4bb",IF(V23=3,0,M22))))</f>
        <v/>
      </c>
      <c r="AF23" s="155"/>
      <c r="AG23" s="162">
        <f>SUM(AC23:AE23)</f>
        <v>0</v>
      </c>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row>
    <row r="24" spans="1:256" ht="112.5" customHeight="1">
      <c r="A24" s="341"/>
      <c r="B24" s="341"/>
      <c r="C24" s="342"/>
      <c r="D24" s="342"/>
      <c r="E24" s="289"/>
      <c r="F24" s="164" t="s">
        <v>31</v>
      </c>
      <c r="G24" s="165" t="str">
        <f>'[3]vnos podatkov'!$B$10</f>
        <v>LUKA ZALAZNIK</v>
      </c>
      <c r="H24" s="165"/>
      <c r="I24" s="165"/>
      <c r="J24" s="166" t="s">
        <v>47</v>
      </c>
      <c r="K24" s="343"/>
      <c r="L24" s="343"/>
      <c r="M24" s="115"/>
      <c r="N24" s="116"/>
      <c r="O24" s="116"/>
      <c r="P24" s="117"/>
      <c r="Q24" s="117"/>
      <c r="R24" s="117"/>
      <c r="S24" s="117"/>
      <c r="T24" s="117"/>
      <c r="U24" s="117"/>
      <c r="V24" s="117"/>
      <c r="W24" s="117"/>
      <c r="X24" s="117"/>
      <c r="Y24" s="117"/>
      <c r="Z24" s="117"/>
      <c r="AA24" s="117"/>
      <c r="AB24" s="117"/>
      <c r="AC24" s="117"/>
      <c r="AD24" s="117"/>
      <c r="AE24" s="117"/>
      <c r="AF24" s="117"/>
      <c r="AG24" s="117"/>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row>
    <row r="25" spans="1:256" s="136" customFormat="1" ht="50.1" customHeight="1">
      <c r="A25" s="341"/>
      <c r="B25" s="341"/>
      <c r="C25" s="167" t="s">
        <v>48</v>
      </c>
      <c r="D25" s="168"/>
      <c r="E25" s="168"/>
      <c r="F25" s="169" t="s">
        <v>32</v>
      </c>
      <c r="G25" s="344" t="str">
        <f>'[3]vnos podatkov'!$E$10</f>
        <v>ANJA REGENT</v>
      </c>
      <c r="H25" s="344" t="str">
        <f>'[3]vnos podatkov'!$E$10</f>
        <v>ANJA REGENT</v>
      </c>
      <c r="I25" s="344" t="str">
        <f>'[3]vnos podatkov'!$E$10</f>
        <v>ANJA REGENT</v>
      </c>
      <c r="J25" s="166" t="s">
        <v>47</v>
      </c>
      <c r="K25" s="336"/>
      <c r="L25" s="336"/>
      <c r="M25" s="115"/>
      <c r="N25" s="134"/>
      <c r="O25" s="134"/>
      <c r="P25" s="170"/>
      <c r="Q25" s="170"/>
      <c r="R25" s="170"/>
      <c r="S25" s="170"/>
      <c r="T25" s="170"/>
      <c r="U25" s="170"/>
      <c r="V25" s="170"/>
      <c r="W25" s="170"/>
      <c r="X25" s="170"/>
      <c r="Y25" s="170"/>
      <c r="Z25" s="170"/>
      <c r="AA25" s="170"/>
      <c r="AB25" s="170"/>
      <c r="AC25" s="170"/>
      <c r="AD25" s="170"/>
      <c r="AE25" s="170"/>
      <c r="AF25" s="170"/>
      <c r="AG25" s="170"/>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13" ht="50.1" customHeight="1">
      <c r="A26" s="341"/>
      <c r="B26" s="341"/>
      <c r="C26" s="171" t="s">
        <v>49</v>
      </c>
      <c r="D26" s="168"/>
      <c r="E26" s="168"/>
      <c r="F26" s="164" t="s">
        <v>30</v>
      </c>
      <c r="G26" s="344"/>
      <c r="H26" s="344"/>
      <c r="I26" s="344"/>
      <c r="J26" s="166" t="s">
        <v>47</v>
      </c>
      <c r="K26" s="336"/>
      <c r="L26" s="336"/>
      <c r="M26" s="115"/>
    </row>
    <row r="27" spans="1:256" s="175" customFormat="1" ht="15">
      <c r="A27" s="337"/>
      <c r="B27" s="337"/>
      <c r="C27" s="337"/>
      <c r="D27" s="337"/>
      <c r="E27" s="337"/>
      <c r="F27" s="337"/>
      <c r="G27" s="337"/>
      <c r="H27" s="337"/>
      <c r="I27" s="337"/>
      <c r="J27" s="337"/>
      <c r="K27" s="337"/>
      <c r="L27" s="337"/>
      <c r="M27" s="115"/>
      <c r="N27" s="173"/>
      <c r="O27" s="173"/>
      <c r="P27" s="174"/>
      <c r="Q27" s="174"/>
      <c r="R27" s="174"/>
      <c r="S27" s="174"/>
      <c r="T27" s="174"/>
      <c r="U27" s="174"/>
      <c r="V27" s="174"/>
      <c r="W27" s="174"/>
      <c r="X27" s="174"/>
      <c r="Y27" s="174"/>
      <c r="Z27" s="174"/>
      <c r="AA27" s="174"/>
      <c r="AB27" s="174"/>
      <c r="AC27" s="174"/>
      <c r="AD27" s="174"/>
      <c r="AE27" s="174"/>
      <c r="AF27" s="174"/>
      <c r="AG27" s="174"/>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73"/>
      <c r="EP27" s="173"/>
      <c r="EQ27" s="173"/>
      <c r="ER27" s="173"/>
      <c r="ES27" s="173"/>
      <c r="ET27" s="173"/>
      <c r="EU27" s="173"/>
      <c r="EV27" s="173"/>
      <c r="EW27" s="173"/>
      <c r="EX27" s="173"/>
      <c r="EY27" s="173"/>
      <c r="EZ27" s="173"/>
      <c r="FA27" s="173"/>
      <c r="FB27" s="173"/>
      <c r="FC27" s="173"/>
      <c r="FD27" s="173"/>
      <c r="FE27" s="173"/>
      <c r="FF27" s="173"/>
      <c r="FG27" s="173"/>
      <c r="FH27" s="173"/>
      <c r="FI27" s="173"/>
      <c r="FJ27" s="173"/>
      <c r="FK27" s="173"/>
      <c r="FL27" s="173"/>
      <c r="FM27" s="173"/>
      <c r="FN27" s="173"/>
      <c r="FO27" s="173"/>
      <c r="FP27" s="173"/>
      <c r="FQ27" s="173"/>
      <c r="FR27" s="173"/>
      <c r="FS27" s="173"/>
      <c r="FT27" s="173"/>
      <c r="FU27" s="173"/>
      <c r="FV27" s="173"/>
      <c r="FW27" s="173"/>
      <c r="FX27" s="173"/>
      <c r="FY27" s="173"/>
      <c r="FZ27" s="173"/>
      <c r="GA27" s="173"/>
      <c r="GB27" s="173"/>
      <c r="GC27" s="173"/>
      <c r="GD27" s="173"/>
      <c r="GE27" s="173"/>
      <c r="GF27" s="173"/>
      <c r="GG27" s="173"/>
      <c r="GH27" s="173"/>
      <c r="GI27" s="173"/>
      <c r="GJ27" s="173"/>
      <c r="GK27" s="173"/>
      <c r="GL27" s="173"/>
      <c r="GM27" s="173"/>
      <c r="GN27" s="173"/>
      <c r="GO27" s="173"/>
      <c r="GP27" s="173"/>
      <c r="GQ27" s="173"/>
      <c r="GR27" s="173"/>
      <c r="GS27" s="173"/>
      <c r="GT27" s="173"/>
      <c r="GU27" s="173"/>
      <c r="GV27" s="173"/>
      <c r="GW27" s="173"/>
      <c r="GX27" s="173"/>
      <c r="GY27" s="173"/>
      <c r="GZ27" s="173"/>
      <c r="HA27" s="173"/>
      <c r="HB27" s="173"/>
      <c r="HC27" s="173"/>
      <c r="HD27" s="173"/>
      <c r="HE27" s="173"/>
      <c r="HF27" s="173"/>
      <c r="HG27" s="173"/>
      <c r="HH27" s="173"/>
      <c r="HI27" s="173"/>
      <c r="HJ27" s="173"/>
      <c r="HK27" s="173"/>
      <c r="HL27" s="173"/>
      <c r="HM27" s="173"/>
      <c r="HN27" s="173"/>
      <c r="HO27" s="173"/>
      <c r="HP27" s="173"/>
      <c r="HQ27" s="173"/>
      <c r="HR27" s="173"/>
      <c r="HS27" s="173"/>
      <c r="HT27" s="173"/>
      <c r="HU27" s="173"/>
      <c r="HV27" s="173"/>
      <c r="HW27" s="173"/>
      <c r="HX27" s="173"/>
      <c r="HY27" s="173"/>
      <c r="HZ27" s="173"/>
      <c r="IA27" s="173"/>
      <c r="IB27" s="173"/>
      <c r="IC27" s="173"/>
      <c r="ID27" s="173"/>
      <c r="IE27" s="173"/>
      <c r="IF27" s="173"/>
      <c r="IG27" s="173"/>
      <c r="IH27" s="173"/>
      <c r="II27" s="173"/>
      <c r="IJ27" s="173"/>
      <c r="IK27" s="173"/>
      <c r="IL27" s="173"/>
      <c r="IM27" s="173"/>
      <c r="IN27" s="173"/>
      <c r="IO27" s="173"/>
      <c r="IP27" s="173"/>
      <c r="IQ27" s="173"/>
      <c r="IR27" s="173"/>
      <c r="IS27" s="173"/>
      <c r="IT27" s="173"/>
      <c r="IU27" s="173"/>
      <c r="IV27" s="173"/>
    </row>
    <row r="28" spans="1:256" s="136" customFormat="1" ht="30.75">
      <c r="A28" s="167"/>
      <c r="B28" s="167"/>
      <c r="C28" s="167"/>
      <c r="D28" s="167"/>
      <c r="E28" s="167"/>
      <c r="F28" s="118"/>
      <c r="G28" s="167"/>
      <c r="H28" s="167"/>
      <c r="I28" s="167"/>
      <c r="J28" s="167"/>
      <c r="K28" s="167"/>
      <c r="L28" s="167"/>
      <c r="M28" s="176"/>
      <c r="N28" s="134"/>
      <c r="O28" s="134"/>
      <c r="P28" s="170"/>
      <c r="Q28" s="170"/>
      <c r="R28" s="170"/>
      <c r="S28" s="170"/>
      <c r="T28" s="170"/>
      <c r="U28" s="170"/>
      <c r="V28" s="170"/>
      <c r="W28" s="170"/>
      <c r="X28" s="170"/>
      <c r="Y28" s="170"/>
      <c r="Z28" s="170"/>
      <c r="AA28" s="170"/>
      <c r="AB28" s="170"/>
      <c r="AC28" s="170"/>
      <c r="AD28" s="170"/>
      <c r="AE28" s="170"/>
      <c r="AF28" s="170"/>
      <c r="AG28" s="170"/>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c r="IR28" s="134"/>
      <c r="IS28" s="134"/>
      <c r="IT28" s="134"/>
      <c r="IU28" s="134"/>
      <c r="IV28" s="134"/>
    </row>
    <row r="29" spans="1:256" ht="15">
      <c r="A29" s="290"/>
      <c r="B29" s="178"/>
      <c r="C29" s="178"/>
      <c r="D29" s="178"/>
      <c r="E29" s="178"/>
      <c r="F29" s="178"/>
      <c r="G29" s="178"/>
      <c r="H29" s="178"/>
      <c r="I29" s="178"/>
      <c r="J29" s="178"/>
      <c r="K29" s="178"/>
      <c r="L29" s="178"/>
      <c r="M29" s="179"/>
      <c r="N29" s="180"/>
      <c r="O29" s="180"/>
      <c r="P29" s="181"/>
      <c r="Q29" s="181"/>
      <c r="R29" s="181"/>
      <c r="S29" s="181"/>
      <c r="T29" s="181"/>
      <c r="U29" s="181"/>
      <c r="V29" s="181"/>
      <c r="W29" s="181"/>
      <c r="X29" s="181"/>
      <c r="Y29" s="181"/>
      <c r="Z29" s="181"/>
      <c r="AA29" s="181"/>
      <c r="AB29" s="181"/>
      <c r="AC29" s="181"/>
      <c r="AD29" s="181"/>
      <c r="AE29" s="181"/>
      <c r="AF29" s="181"/>
      <c r="AG29" s="181"/>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0"/>
      <c r="GW29" s="180"/>
      <c r="GX29" s="180"/>
      <c r="GY29" s="180"/>
      <c r="GZ29" s="180"/>
      <c r="HA29" s="180"/>
      <c r="HB29" s="180"/>
      <c r="HC29" s="180"/>
      <c r="HD29" s="180"/>
      <c r="HE29" s="180"/>
      <c r="HF29" s="180"/>
      <c r="HG29" s="180"/>
      <c r="HH29" s="180"/>
      <c r="HI29" s="180"/>
      <c r="HJ29" s="180"/>
      <c r="HK29" s="180"/>
      <c r="HL29" s="180"/>
      <c r="HM29" s="180"/>
      <c r="HN29" s="180"/>
      <c r="HO29" s="180"/>
      <c r="HP29" s="180"/>
      <c r="HQ29" s="180"/>
      <c r="HR29" s="180"/>
      <c r="HS29" s="180"/>
      <c r="HT29" s="180"/>
      <c r="HU29" s="180"/>
      <c r="HV29" s="180"/>
      <c r="HW29" s="180"/>
      <c r="HX29" s="180"/>
      <c r="HY29" s="180"/>
      <c r="HZ29" s="180"/>
      <c r="IA29" s="180"/>
      <c r="IB29" s="180"/>
      <c r="IC29" s="180"/>
      <c r="ID29" s="180"/>
      <c r="IE29" s="180"/>
      <c r="IF29" s="180"/>
      <c r="IG29" s="180"/>
      <c r="IH29" s="180"/>
      <c r="II29" s="180"/>
      <c r="IJ29" s="180"/>
      <c r="IK29" s="180"/>
      <c r="IL29" s="180"/>
      <c r="IM29" s="180"/>
      <c r="IN29" s="180"/>
      <c r="IO29" s="180"/>
      <c r="IP29" s="180"/>
      <c r="IQ29" s="180"/>
      <c r="IR29" s="180"/>
      <c r="IS29" s="180"/>
      <c r="IT29" s="180"/>
      <c r="IU29" s="180"/>
      <c r="IV29" s="180"/>
    </row>
    <row r="30" spans="14:256" ht="15">
      <c r="N30" s="116"/>
      <c r="O30" s="116"/>
      <c r="P30" s="117"/>
      <c r="Q30" s="117"/>
      <c r="R30" s="117"/>
      <c r="S30" s="117"/>
      <c r="T30" s="117"/>
      <c r="U30" s="117"/>
      <c r="V30" s="117"/>
      <c r="W30" s="117"/>
      <c r="X30" s="117"/>
      <c r="Y30" s="117"/>
      <c r="Z30" s="117"/>
      <c r="AA30" s="117"/>
      <c r="AB30" s="117"/>
      <c r="AC30" s="117"/>
      <c r="AD30" s="117"/>
      <c r="AE30" s="117"/>
      <c r="AF30" s="117"/>
      <c r="AG30" s="117"/>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row>
    <row r="31" spans="14:256" ht="15">
      <c r="N31" s="116"/>
      <c r="O31" s="116"/>
      <c r="P31" s="117"/>
      <c r="Q31" s="117"/>
      <c r="R31" s="117"/>
      <c r="S31" s="117"/>
      <c r="T31" s="117"/>
      <c r="U31" s="117"/>
      <c r="V31" s="117"/>
      <c r="W31" s="117"/>
      <c r="X31" s="117"/>
      <c r="Y31" s="117"/>
      <c r="Z31" s="117"/>
      <c r="AA31" s="117"/>
      <c r="AB31" s="117"/>
      <c r="AC31" s="117"/>
      <c r="AD31" s="117"/>
      <c r="AE31" s="117"/>
      <c r="AF31" s="117"/>
      <c r="AG31" s="117"/>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row>
    <row r="32" spans="10:256" ht="30">
      <c r="J32" s="184"/>
      <c r="K32" s="184"/>
      <c r="N32" s="116"/>
      <c r="O32" s="116"/>
      <c r="P32" s="117"/>
      <c r="Q32" s="117"/>
      <c r="R32" s="117"/>
      <c r="S32" s="117"/>
      <c r="T32" s="117"/>
      <c r="U32" s="117"/>
      <c r="V32" s="117"/>
      <c r="W32" s="117"/>
      <c r="X32" s="117"/>
      <c r="Y32" s="117"/>
      <c r="Z32" s="117"/>
      <c r="AA32" s="117"/>
      <c r="AB32" s="117"/>
      <c r="AC32" s="117"/>
      <c r="AD32" s="117"/>
      <c r="AE32" s="117"/>
      <c r="AF32" s="117"/>
      <c r="AG32" s="117"/>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row>
    <row r="33" spans="10:256" ht="30">
      <c r="J33" s="184"/>
      <c r="K33" s="184"/>
      <c r="N33" s="116"/>
      <c r="O33" s="116"/>
      <c r="P33" s="117"/>
      <c r="Q33" s="117"/>
      <c r="R33" s="117"/>
      <c r="S33" s="117"/>
      <c r="T33" s="117"/>
      <c r="U33" s="117"/>
      <c r="V33" s="117"/>
      <c r="W33" s="117"/>
      <c r="X33" s="117"/>
      <c r="Y33" s="117"/>
      <c r="Z33" s="117"/>
      <c r="AA33" s="117"/>
      <c r="AB33" s="117"/>
      <c r="AC33" s="117"/>
      <c r="AD33" s="117"/>
      <c r="AE33" s="117"/>
      <c r="AF33" s="117"/>
      <c r="AG33" s="117"/>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0:256" ht="30">
      <c r="J34" s="184"/>
      <c r="K34" s="184"/>
      <c r="N34" s="116"/>
      <c r="O34" s="116"/>
      <c r="P34" s="117"/>
      <c r="Q34" s="117"/>
      <c r="R34" s="117"/>
      <c r="S34" s="117"/>
      <c r="T34" s="117"/>
      <c r="U34" s="117"/>
      <c r="V34" s="117"/>
      <c r="W34" s="117"/>
      <c r="X34" s="117"/>
      <c r="Y34" s="117"/>
      <c r="Z34" s="117"/>
      <c r="AA34" s="117"/>
      <c r="AB34" s="117"/>
      <c r="AC34" s="117"/>
      <c r="AD34" s="117"/>
      <c r="AE34" s="117"/>
      <c r="AF34" s="117"/>
      <c r="AG34" s="117"/>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row>
    <row r="35" spans="10:256" ht="30">
      <c r="J35" s="184"/>
      <c r="K35" s="184"/>
      <c r="N35" s="116"/>
      <c r="O35" s="116"/>
      <c r="P35" s="117"/>
      <c r="Q35" s="117"/>
      <c r="R35" s="117"/>
      <c r="S35" s="117"/>
      <c r="T35" s="117"/>
      <c r="U35" s="117"/>
      <c r="V35" s="117"/>
      <c r="W35" s="117"/>
      <c r="X35" s="117"/>
      <c r="Y35" s="117"/>
      <c r="Z35" s="117"/>
      <c r="AA35" s="117"/>
      <c r="AB35" s="117"/>
      <c r="AC35" s="117"/>
      <c r="AD35" s="117"/>
      <c r="AE35" s="117"/>
      <c r="AF35" s="117"/>
      <c r="AG35" s="117"/>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row>
    <row r="36" spans="10:256" ht="30">
      <c r="J36" s="184"/>
      <c r="K36" s="184"/>
      <c r="N36" s="116"/>
      <c r="O36" s="116"/>
      <c r="P36" s="117"/>
      <c r="Q36" s="117"/>
      <c r="R36" s="117"/>
      <c r="S36" s="117"/>
      <c r="T36" s="117"/>
      <c r="U36" s="117"/>
      <c r="V36" s="117"/>
      <c r="W36" s="117"/>
      <c r="X36" s="117"/>
      <c r="Y36" s="117"/>
      <c r="Z36" s="117"/>
      <c r="AA36" s="117"/>
      <c r="AB36" s="117"/>
      <c r="AC36" s="117"/>
      <c r="AD36" s="117"/>
      <c r="AE36" s="117"/>
      <c r="AF36" s="117"/>
      <c r="AG36" s="117"/>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row>
    <row r="37" spans="10:256" ht="30">
      <c r="J37" s="184"/>
      <c r="K37" s="184"/>
      <c r="N37" s="116"/>
      <c r="O37" s="116"/>
      <c r="P37" s="117"/>
      <c r="Q37" s="117"/>
      <c r="R37" s="117"/>
      <c r="S37" s="117"/>
      <c r="T37" s="117"/>
      <c r="U37" s="117"/>
      <c r="V37" s="117"/>
      <c r="W37" s="117"/>
      <c r="X37" s="117"/>
      <c r="Y37" s="117"/>
      <c r="Z37" s="117"/>
      <c r="AA37" s="117"/>
      <c r="AB37" s="117"/>
      <c r="AC37" s="117"/>
      <c r="AD37" s="117"/>
      <c r="AE37" s="117"/>
      <c r="AF37" s="117"/>
      <c r="AG37" s="117"/>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row>
    <row r="38" spans="10:256" ht="30">
      <c r="J38" s="184"/>
      <c r="K38" s="184"/>
      <c r="N38" s="116"/>
      <c r="O38" s="116"/>
      <c r="P38" s="117"/>
      <c r="Q38" s="117"/>
      <c r="R38" s="117"/>
      <c r="S38" s="117"/>
      <c r="T38" s="117"/>
      <c r="U38" s="117"/>
      <c r="V38" s="117"/>
      <c r="W38" s="117"/>
      <c r="X38" s="117"/>
      <c r="Y38" s="117"/>
      <c r="Z38" s="117"/>
      <c r="AA38" s="117"/>
      <c r="AB38" s="117"/>
      <c r="AC38" s="117"/>
      <c r="AD38" s="117"/>
      <c r="AE38" s="117"/>
      <c r="AF38" s="117"/>
      <c r="AG38" s="117"/>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row>
    <row r="39" spans="10:21" ht="30">
      <c r="J39" s="184"/>
      <c r="K39" s="184"/>
      <c r="N39" s="185"/>
      <c r="O39" s="185"/>
      <c r="P39" s="186"/>
      <c r="Q39" s="186"/>
      <c r="R39" s="186"/>
      <c r="S39" s="186"/>
      <c r="T39" s="186"/>
      <c r="U39" s="186"/>
    </row>
    <row r="40" spans="10:21" ht="30">
      <c r="J40" s="184"/>
      <c r="K40" s="184"/>
      <c r="N40" s="185"/>
      <c r="O40" s="185"/>
      <c r="P40" s="186"/>
      <c r="Q40" s="186"/>
      <c r="R40" s="186"/>
      <c r="S40" s="186"/>
      <c r="T40" s="186"/>
      <c r="U40" s="186"/>
    </row>
    <row r="41" spans="10:21" ht="30">
      <c r="J41" s="184"/>
      <c r="K41" s="184"/>
      <c r="N41" s="185"/>
      <c r="O41" s="185"/>
      <c r="P41" s="186"/>
      <c r="Q41" s="186"/>
      <c r="R41" s="186"/>
      <c r="S41" s="186"/>
      <c r="T41" s="186"/>
      <c r="U41" s="186"/>
    </row>
    <row r="42" spans="10:21" ht="30">
      <c r="J42" s="184"/>
      <c r="K42" s="184"/>
      <c r="N42" s="185"/>
      <c r="O42" s="185"/>
      <c r="P42" s="186"/>
      <c r="Q42" s="186"/>
      <c r="R42" s="186"/>
      <c r="S42" s="186"/>
      <c r="T42" s="186"/>
      <c r="U42" s="186"/>
    </row>
    <row r="43" spans="10:21" ht="30">
      <c r="J43" s="184"/>
      <c r="K43" s="184"/>
      <c r="N43" s="185"/>
      <c r="O43" s="185"/>
      <c r="P43" s="186"/>
      <c r="Q43" s="186"/>
      <c r="R43" s="186"/>
      <c r="S43" s="186"/>
      <c r="T43" s="186"/>
      <c r="U43" s="186"/>
    </row>
    <row r="44" spans="10:21" ht="30">
      <c r="J44" s="184"/>
      <c r="K44" s="184"/>
      <c r="N44" s="185"/>
      <c r="O44" s="185"/>
      <c r="P44" s="186"/>
      <c r="Q44" s="186"/>
      <c r="R44" s="186"/>
      <c r="S44" s="186"/>
      <c r="T44" s="186"/>
      <c r="U44" s="186"/>
    </row>
    <row r="45" spans="10:21" ht="30">
      <c r="J45" s="184"/>
      <c r="K45" s="184"/>
      <c r="N45" s="185"/>
      <c r="O45" s="185"/>
      <c r="P45" s="186"/>
      <c r="Q45" s="186"/>
      <c r="R45" s="186"/>
      <c r="S45" s="186"/>
      <c r="T45" s="186"/>
      <c r="U45" s="186"/>
    </row>
    <row r="46" spans="10:21" ht="30">
      <c r="J46" s="184"/>
      <c r="K46" s="184"/>
      <c r="N46" s="185"/>
      <c r="O46" s="185"/>
      <c r="P46" s="186"/>
      <c r="Q46" s="186"/>
      <c r="R46" s="186"/>
      <c r="S46" s="186"/>
      <c r="T46" s="186"/>
      <c r="U46" s="186"/>
    </row>
    <row r="47" spans="10:21" ht="30">
      <c r="J47" s="184"/>
      <c r="K47" s="184"/>
      <c r="N47" s="185"/>
      <c r="O47" s="185"/>
      <c r="P47" s="186"/>
      <c r="Q47" s="186"/>
      <c r="R47" s="186"/>
      <c r="S47" s="186"/>
      <c r="T47" s="186"/>
      <c r="U47" s="186"/>
    </row>
    <row r="48" spans="10:21" ht="30">
      <c r="J48" s="184"/>
      <c r="K48" s="184"/>
      <c r="N48" s="185"/>
      <c r="O48" s="185"/>
      <c r="P48" s="186"/>
      <c r="Q48" s="186"/>
      <c r="R48" s="186"/>
      <c r="S48" s="186"/>
      <c r="T48" s="186"/>
      <c r="U48" s="186"/>
    </row>
    <row r="49" spans="10:21" ht="30">
      <c r="J49" s="184"/>
      <c r="K49" s="184"/>
      <c r="N49" s="185"/>
      <c r="O49" s="185"/>
      <c r="P49" s="186"/>
      <c r="Q49" s="186"/>
      <c r="R49" s="186"/>
      <c r="S49" s="186"/>
      <c r="T49" s="186"/>
      <c r="U49" s="186"/>
    </row>
    <row r="50" spans="10:21" ht="30">
      <c r="J50" s="184"/>
      <c r="K50" s="184"/>
      <c r="N50" s="185"/>
      <c r="O50" s="185"/>
      <c r="P50" s="186"/>
      <c r="Q50" s="186"/>
      <c r="R50" s="186"/>
      <c r="S50" s="186"/>
      <c r="T50" s="186"/>
      <c r="U50" s="186"/>
    </row>
    <row r="51" spans="10:21" ht="30">
      <c r="J51" s="184"/>
      <c r="K51" s="184"/>
      <c r="N51" s="185"/>
      <c r="O51" s="185"/>
      <c r="P51" s="186"/>
      <c r="Q51" s="186"/>
      <c r="R51" s="186"/>
      <c r="S51" s="186"/>
      <c r="T51" s="186"/>
      <c r="U51" s="186"/>
    </row>
    <row r="52" spans="10:21" ht="30">
      <c r="J52" s="184"/>
      <c r="K52" s="184"/>
      <c r="N52" s="185"/>
      <c r="O52" s="185"/>
      <c r="P52" s="186"/>
      <c r="Q52" s="186"/>
      <c r="R52" s="186"/>
      <c r="S52" s="186"/>
      <c r="T52" s="186"/>
      <c r="U52" s="186"/>
    </row>
    <row r="53" spans="10:21" ht="30">
      <c r="J53" s="184"/>
      <c r="K53" s="184"/>
      <c r="N53" s="185"/>
      <c r="O53" s="185"/>
      <c r="P53" s="186"/>
      <c r="Q53" s="186"/>
      <c r="R53" s="186"/>
      <c r="S53" s="186"/>
      <c r="T53" s="186"/>
      <c r="U53" s="186"/>
    </row>
    <row r="54" spans="10:21" ht="30">
      <c r="J54" s="184"/>
      <c r="K54" s="184"/>
      <c r="N54" s="185"/>
      <c r="O54" s="185"/>
      <c r="P54" s="186"/>
      <c r="Q54" s="186"/>
      <c r="R54" s="186"/>
      <c r="S54" s="186"/>
      <c r="T54" s="186"/>
      <c r="U54" s="186"/>
    </row>
    <row r="55" spans="10:21" ht="30">
      <c r="J55" s="184"/>
      <c r="K55" s="184"/>
      <c r="N55" s="185"/>
      <c r="O55" s="185"/>
      <c r="P55" s="186"/>
      <c r="Q55" s="186"/>
      <c r="R55" s="186"/>
      <c r="S55" s="186"/>
      <c r="T55" s="186"/>
      <c r="U55" s="186"/>
    </row>
    <row r="56" spans="10:21" ht="30">
      <c r="J56" s="184"/>
      <c r="K56" s="184"/>
      <c r="N56" s="185"/>
      <c r="O56" s="185"/>
      <c r="P56" s="186"/>
      <c r="Q56" s="186"/>
      <c r="R56" s="186"/>
      <c r="S56" s="186"/>
      <c r="T56" s="186"/>
      <c r="U56" s="186"/>
    </row>
    <row r="57" spans="10:21" ht="30">
      <c r="J57" s="184"/>
      <c r="K57" s="184"/>
      <c r="N57" s="185"/>
      <c r="O57" s="185"/>
      <c r="P57" s="186"/>
      <c r="Q57" s="186"/>
      <c r="R57" s="186"/>
      <c r="S57" s="186"/>
      <c r="T57" s="186"/>
      <c r="U57" s="186"/>
    </row>
    <row r="58" spans="10:21" ht="30">
      <c r="J58" s="184"/>
      <c r="K58" s="184"/>
      <c r="N58" s="185"/>
      <c r="O58" s="185"/>
      <c r="P58" s="186"/>
      <c r="Q58" s="186"/>
      <c r="R58" s="186"/>
      <c r="S58" s="186"/>
      <c r="T58" s="186"/>
      <c r="U58" s="186"/>
    </row>
    <row r="59" spans="10:21" ht="30">
      <c r="J59" s="184"/>
      <c r="K59" s="184"/>
      <c r="N59" s="185"/>
      <c r="O59" s="185"/>
      <c r="P59" s="186"/>
      <c r="Q59" s="186"/>
      <c r="R59" s="186"/>
      <c r="S59" s="186"/>
      <c r="T59" s="186"/>
      <c r="U59" s="186"/>
    </row>
    <row r="60" spans="10:21" ht="30">
      <c r="J60" s="184"/>
      <c r="K60" s="184"/>
      <c r="N60" s="185"/>
      <c r="O60" s="185"/>
      <c r="P60" s="186"/>
      <c r="Q60" s="186"/>
      <c r="R60" s="186"/>
      <c r="S60" s="186"/>
      <c r="T60" s="186"/>
      <c r="U60" s="186"/>
    </row>
    <row r="61" spans="10:21" ht="30">
      <c r="J61" s="184"/>
      <c r="K61" s="184"/>
      <c r="N61" s="185"/>
      <c r="O61" s="185"/>
      <c r="P61" s="186"/>
      <c r="Q61" s="186"/>
      <c r="R61" s="186"/>
      <c r="S61" s="186"/>
      <c r="T61" s="186"/>
      <c r="U61" s="186"/>
    </row>
    <row r="62" spans="10:21" ht="30">
      <c r="J62" s="184"/>
      <c r="K62" s="184"/>
      <c r="N62" s="185"/>
      <c r="O62" s="185"/>
      <c r="P62" s="186"/>
      <c r="Q62" s="186"/>
      <c r="R62" s="186"/>
      <c r="S62" s="186"/>
      <c r="T62" s="186"/>
      <c r="U62" s="186"/>
    </row>
    <row r="63" spans="10:21" ht="30">
      <c r="J63" s="184"/>
      <c r="K63" s="184"/>
      <c r="N63" s="185"/>
      <c r="O63" s="185"/>
      <c r="P63" s="186"/>
      <c r="Q63" s="186"/>
      <c r="R63" s="186"/>
      <c r="S63" s="186"/>
      <c r="T63" s="186"/>
      <c r="U63" s="186"/>
    </row>
    <row r="64" spans="10:21" ht="30">
      <c r="J64" s="184"/>
      <c r="K64" s="184"/>
      <c r="N64" s="185"/>
      <c r="O64" s="185"/>
      <c r="P64" s="186"/>
      <c r="Q64" s="186"/>
      <c r="R64" s="186"/>
      <c r="S64" s="186"/>
      <c r="T64" s="186"/>
      <c r="U64" s="186"/>
    </row>
    <row r="65" spans="10:21" ht="30">
      <c r="J65" s="184"/>
      <c r="K65" s="184"/>
      <c r="N65" s="185"/>
      <c r="O65" s="185"/>
      <c r="P65" s="186"/>
      <c r="Q65" s="186"/>
      <c r="R65" s="186"/>
      <c r="S65" s="186"/>
      <c r="T65" s="186"/>
      <c r="U65" s="186"/>
    </row>
    <row r="66" spans="10:21" ht="30">
      <c r="J66" s="184"/>
      <c r="K66" s="184"/>
      <c r="N66" s="185"/>
      <c r="O66" s="185"/>
      <c r="P66" s="186"/>
      <c r="Q66" s="186"/>
      <c r="R66" s="186"/>
      <c r="S66" s="186"/>
      <c r="T66" s="186"/>
      <c r="U66" s="186"/>
    </row>
    <row r="67" spans="10:21" ht="30">
      <c r="J67" s="184"/>
      <c r="K67" s="184"/>
      <c r="N67" s="185"/>
      <c r="O67" s="185"/>
      <c r="P67" s="186"/>
      <c r="Q67" s="186"/>
      <c r="R67" s="186"/>
      <c r="S67" s="186"/>
      <c r="T67" s="186"/>
      <c r="U67" s="186"/>
    </row>
    <row r="68" spans="10:21" ht="30">
      <c r="J68" s="184"/>
      <c r="K68" s="184"/>
      <c r="N68" s="185"/>
      <c r="O68" s="185"/>
      <c r="P68" s="186"/>
      <c r="Q68" s="186"/>
      <c r="R68" s="186"/>
      <c r="S68" s="186"/>
      <c r="T68" s="186"/>
      <c r="U68" s="186"/>
    </row>
    <row r="69" spans="10:21" ht="30">
      <c r="J69" s="184"/>
      <c r="K69" s="184"/>
      <c r="N69" s="185"/>
      <c r="O69" s="185"/>
      <c r="P69" s="186"/>
      <c r="Q69" s="186"/>
      <c r="R69" s="186"/>
      <c r="S69" s="186"/>
      <c r="T69" s="186"/>
      <c r="U69" s="186"/>
    </row>
    <row r="70" spans="10:21" ht="30">
      <c r="J70" s="184"/>
      <c r="K70" s="184"/>
      <c r="N70" s="185"/>
      <c r="O70" s="185"/>
      <c r="P70" s="186"/>
      <c r="Q70" s="186"/>
      <c r="R70" s="186"/>
      <c r="S70" s="186"/>
      <c r="T70" s="186"/>
      <c r="U70" s="186"/>
    </row>
    <row r="71" spans="10:21" ht="30">
      <c r="J71" s="184"/>
      <c r="K71" s="184"/>
      <c r="N71" s="185"/>
      <c r="O71" s="185"/>
      <c r="P71" s="186"/>
      <c r="Q71" s="186"/>
      <c r="R71" s="186"/>
      <c r="S71" s="186"/>
      <c r="T71" s="186"/>
      <c r="U71" s="186"/>
    </row>
    <row r="72" spans="10:21" ht="30">
      <c r="J72" s="184"/>
      <c r="K72" s="184"/>
      <c r="N72" s="185"/>
      <c r="O72" s="185"/>
      <c r="P72" s="186"/>
      <c r="Q72" s="186"/>
      <c r="R72" s="186"/>
      <c r="S72" s="186"/>
      <c r="T72" s="186"/>
      <c r="U72" s="186"/>
    </row>
    <row r="73" spans="10:21" ht="30">
      <c r="J73" s="184"/>
      <c r="K73" s="184"/>
      <c r="N73" s="185"/>
      <c r="O73" s="185"/>
      <c r="P73" s="186"/>
      <c r="Q73" s="186"/>
      <c r="R73" s="186"/>
      <c r="S73" s="186"/>
      <c r="T73" s="186"/>
      <c r="U73" s="186"/>
    </row>
    <row r="74" spans="10:21" ht="30">
      <c r="J74" s="184"/>
      <c r="K74" s="184"/>
      <c r="N74" s="185"/>
      <c r="O74" s="185"/>
      <c r="P74" s="186"/>
      <c r="Q74" s="186"/>
      <c r="R74" s="186"/>
      <c r="S74" s="186"/>
      <c r="T74" s="186"/>
      <c r="U74" s="186"/>
    </row>
    <row r="75" spans="10:21" ht="30">
      <c r="J75" s="184"/>
      <c r="K75" s="184"/>
      <c r="N75" s="185"/>
      <c r="O75" s="185"/>
      <c r="P75" s="186"/>
      <c r="Q75" s="186"/>
      <c r="R75" s="186"/>
      <c r="S75" s="186"/>
      <c r="T75" s="186"/>
      <c r="U75" s="186"/>
    </row>
    <row r="76" spans="10:21" ht="30">
      <c r="J76" s="184"/>
      <c r="K76" s="184"/>
      <c r="N76" s="185"/>
      <c r="O76" s="185"/>
      <c r="P76" s="186"/>
      <c r="Q76" s="186"/>
      <c r="R76" s="186"/>
      <c r="S76" s="186"/>
      <c r="T76" s="186"/>
      <c r="U76" s="186"/>
    </row>
    <row r="77" spans="10:21" ht="30">
      <c r="J77" s="184"/>
      <c r="K77" s="184"/>
      <c r="N77" s="185"/>
      <c r="O77" s="185"/>
      <c r="P77" s="186"/>
      <c r="Q77" s="186"/>
      <c r="R77" s="186"/>
      <c r="S77" s="186"/>
      <c r="T77" s="186"/>
      <c r="U77" s="186"/>
    </row>
    <row r="78" spans="10:21" ht="30">
      <c r="J78" s="184"/>
      <c r="K78" s="184"/>
      <c r="N78" s="185"/>
      <c r="O78" s="185"/>
      <c r="P78" s="186"/>
      <c r="Q78" s="186"/>
      <c r="R78" s="186"/>
      <c r="S78" s="186"/>
      <c r="T78" s="186"/>
      <c r="U78" s="186"/>
    </row>
    <row r="79" spans="10:21" ht="30">
      <c r="J79" s="184"/>
      <c r="K79" s="184"/>
      <c r="N79" s="185"/>
      <c r="O79" s="185"/>
      <c r="P79" s="186"/>
      <c r="Q79" s="186"/>
      <c r="R79" s="186"/>
      <c r="S79" s="186"/>
      <c r="T79" s="186"/>
      <c r="U79" s="186"/>
    </row>
    <row r="80" spans="10:21" ht="30">
      <c r="J80" s="184"/>
      <c r="K80" s="187"/>
      <c r="N80" s="185"/>
      <c r="O80" s="185"/>
      <c r="P80" s="186"/>
      <c r="Q80" s="186"/>
      <c r="R80" s="186"/>
      <c r="S80" s="186"/>
      <c r="T80" s="186"/>
      <c r="U80" s="186"/>
    </row>
    <row r="81" spans="10:21" ht="30">
      <c r="J81" s="184"/>
      <c r="K81" s="184"/>
      <c r="N81" s="185"/>
      <c r="O81" s="185"/>
      <c r="P81" s="186"/>
      <c r="Q81" s="186"/>
      <c r="R81" s="186"/>
      <c r="S81" s="186"/>
      <c r="T81" s="186"/>
      <c r="U81" s="186"/>
    </row>
    <row r="82" spans="10:21" ht="30">
      <c r="J82" s="184"/>
      <c r="K82" s="184"/>
      <c r="N82" s="185"/>
      <c r="O82" s="185"/>
      <c r="P82" s="186"/>
      <c r="Q82" s="186"/>
      <c r="R82" s="186"/>
      <c r="S82" s="186"/>
      <c r="T82" s="186"/>
      <c r="U82" s="186"/>
    </row>
    <row r="83" spans="10:21" ht="30">
      <c r="J83" s="184"/>
      <c r="K83" s="184"/>
      <c r="N83" s="185"/>
      <c r="O83" s="185"/>
      <c r="P83" s="186"/>
      <c r="Q83" s="186"/>
      <c r="R83" s="186"/>
      <c r="S83" s="186"/>
      <c r="T83" s="186"/>
      <c r="U83" s="186"/>
    </row>
    <row r="84" spans="10:21" ht="30">
      <c r="J84" s="184"/>
      <c r="K84" s="184"/>
      <c r="N84" s="185"/>
      <c r="O84" s="185"/>
      <c r="P84" s="186"/>
      <c r="Q84" s="186"/>
      <c r="R84" s="186"/>
      <c r="S84" s="186"/>
      <c r="T84" s="186"/>
      <c r="U84" s="186"/>
    </row>
    <row r="85" spans="10:21" ht="30">
      <c r="J85" s="184"/>
      <c r="K85" s="184"/>
      <c r="N85" s="185"/>
      <c r="O85" s="185"/>
      <c r="P85" s="186"/>
      <c r="Q85" s="186"/>
      <c r="R85" s="186"/>
      <c r="S85" s="186"/>
      <c r="T85" s="186"/>
      <c r="U85" s="186"/>
    </row>
    <row r="86" spans="10:21" ht="30">
      <c r="J86" s="184"/>
      <c r="K86" s="184"/>
      <c r="N86" s="185"/>
      <c r="O86" s="185"/>
      <c r="P86" s="186"/>
      <c r="Q86" s="186"/>
      <c r="R86" s="186"/>
      <c r="S86" s="186"/>
      <c r="T86" s="186"/>
      <c r="U86" s="186"/>
    </row>
    <row r="87" spans="10:21" ht="30">
      <c r="J87" s="184"/>
      <c r="K87" s="184"/>
      <c r="N87" s="185"/>
      <c r="O87" s="185"/>
      <c r="P87" s="186"/>
      <c r="Q87" s="186"/>
      <c r="R87" s="186"/>
      <c r="S87" s="186"/>
      <c r="T87" s="186"/>
      <c r="U87" s="186"/>
    </row>
    <row r="88" spans="10:21" ht="30">
      <c r="J88" s="184"/>
      <c r="K88" s="184"/>
      <c r="N88" s="185"/>
      <c r="O88" s="185"/>
      <c r="P88" s="186"/>
      <c r="Q88" s="186"/>
      <c r="R88" s="186"/>
      <c r="S88" s="186"/>
      <c r="T88" s="186"/>
      <c r="U88" s="186"/>
    </row>
    <row r="89" spans="10:21" ht="30">
      <c r="J89" s="184"/>
      <c r="K89" s="184"/>
      <c r="N89" s="185"/>
      <c r="O89" s="185"/>
      <c r="P89" s="186"/>
      <c r="Q89" s="186"/>
      <c r="R89" s="186"/>
      <c r="S89" s="186"/>
      <c r="T89" s="186"/>
      <c r="U89" s="186"/>
    </row>
    <row r="90" spans="10:21" ht="30">
      <c r="J90" s="184"/>
      <c r="K90" s="184"/>
      <c r="N90" s="185"/>
      <c r="O90" s="185"/>
      <c r="P90" s="186"/>
      <c r="Q90" s="186"/>
      <c r="R90" s="186"/>
      <c r="S90" s="186"/>
      <c r="T90" s="186"/>
      <c r="U90" s="186"/>
    </row>
    <row r="91" spans="10:21" ht="30">
      <c r="J91" s="184"/>
      <c r="K91" s="184"/>
      <c r="N91" s="185"/>
      <c r="O91" s="185"/>
      <c r="P91" s="186"/>
      <c r="Q91" s="186"/>
      <c r="R91" s="186"/>
      <c r="S91" s="186"/>
      <c r="T91" s="186"/>
      <c r="U91" s="186"/>
    </row>
    <row r="92" spans="10:21" ht="30">
      <c r="J92" s="184"/>
      <c r="K92" s="184"/>
      <c r="N92" s="185"/>
      <c r="O92" s="185"/>
      <c r="P92" s="186"/>
      <c r="Q92" s="186"/>
      <c r="R92" s="186"/>
      <c r="S92" s="186"/>
      <c r="T92" s="186"/>
      <c r="U92" s="186"/>
    </row>
    <row r="93" spans="10:21" ht="30">
      <c r="J93" s="184"/>
      <c r="K93" s="184"/>
      <c r="N93" s="185"/>
      <c r="O93" s="185"/>
      <c r="P93" s="186"/>
      <c r="Q93" s="186"/>
      <c r="R93" s="186"/>
      <c r="S93" s="186"/>
      <c r="T93" s="186"/>
      <c r="U93" s="186"/>
    </row>
    <row r="94" spans="10:21" ht="30">
      <c r="J94" s="184"/>
      <c r="K94" s="184"/>
      <c r="N94" s="185"/>
      <c r="O94" s="185"/>
      <c r="P94" s="186"/>
      <c r="Q94" s="186"/>
      <c r="R94" s="186"/>
      <c r="S94" s="186"/>
      <c r="T94" s="186"/>
      <c r="U94" s="186"/>
    </row>
    <row r="95" spans="10:21" ht="30">
      <c r="J95" s="184"/>
      <c r="K95" s="184"/>
      <c r="N95" s="185"/>
      <c r="O95" s="185"/>
      <c r="P95" s="186"/>
      <c r="Q95" s="186"/>
      <c r="R95" s="186"/>
      <c r="S95" s="186"/>
      <c r="T95" s="186"/>
      <c r="U95" s="186"/>
    </row>
    <row r="96" spans="10:21" ht="30">
      <c r="J96" s="184"/>
      <c r="K96" s="184"/>
      <c r="N96" s="185"/>
      <c r="O96" s="185"/>
      <c r="P96" s="186"/>
      <c r="Q96" s="186"/>
      <c r="R96" s="186"/>
      <c r="S96" s="186"/>
      <c r="T96" s="186"/>
      <c r="U96" s="186"/>
    </row>
    <row r="97" spans="10:21" ht="30">
      <c r="J97" s="184"/>
      <c r="K97" s="184"/>
      <c r="N97" s="185"/>
      <c r="O97" s="185"/>
      <c r="P97" s="186"/>
      <c r="Q97" s="186"/>
      <c r="R97" s="186"/>
      <c r="S97" s="186"/>
      <c r="T97" s="186"/>
      <c r="U97" s="186"/>
    </row>
    <row r="98" spans="10:21" ht="30">
      <c r="J98" s="184"/>
      <c r="K98" s="184"/>
      <c r="N98" s="185"/>
      <c r="O98" s="185"/>
      <c r="P98" s="186"/>
      <c r="Q98" s="186"/>
      <c r="R98" s="186"/>
      <c r="S98" s="186"/>
      <c r="T98" s="186"/>
      <c r="U98" s="186"/>
    </row>
    <row r="99" spans="10:21" ht="30">
      <c r="J99" s="184"/>
      <c r="K99" s="184"/>
      <c r="N99" s="185"/>
      <c r="O99" s="185"/>
      <c r="P99" s="186"/>
      <c r="Q99" s="186"/>
      <c r="R99" s="186"/>
      <c r="S99" s="186"/>
      <c r="T99" s="186"/>
      <c r="U99" s="186"/>
    </row>
    <row r="100" spans="10:21" ht="30">
      <c r="J100" s="184"/>
      <c r="K100" s="184"/>
      <c r="N100" s="185"/>
      <c r="O100" s="185"/>
      <c r="P100" s="186"/>
      <c r="Q100" s="186"/>
      <c r="R100" s="186"/>
      <c r="S100" s="186"/>
      <c r="T100" s="186"/>
      <c r="U100" s="186"/>
    </row>
    <row r="101" spans="10:21" ht="30">
      <c r="J101" s="184"/>
      <c r="K101" s="184"/>
      <c r="N101" s="185"/>
      <c r="O101" s="185"/>
      <c r="P101" s="186"/>
      <c r="Q101" s="186"/>
      <c r="R101" s="186"/>
      <c r="S101" s="186"/>
      <c r="T101" s="186"/>
      <c r="U101" s="186"/>
    </row>
    <row r="102" spans="10:21" ht="30">
      <c r="J102" s="184"/>
      <c r="K102" s="184"/>
      <c r="N102" s="185"/>
      <c r="O102" s="185"/>
      <c r="P102" s="186"/>
      <c r="Q102" s="186"/>
      <c r="R102" s="186"/>
      <c r="S102" s="186"/>
      <c r="T102" s="186"/>
      <c r="U102" s="186"/>
    </row>
    <row r="103" spans="10:21" ht="30">
      <c r="J103" s="184"/>
      <c r="K103" s="184"/>
      <c r="N103" s="185"/>
      <c r="O103" s="185"/>
      <c r="P103" s="186"/>
      <c r="Q103" s="186"/>
      <c r="R103" s="186"/>
      <c r="S103" s="186"/>
      <c r="T103" s="186"/>
      <c r="U103" s="186"/>
    </row>
    <row r="104" spans="10:21" ht="30">
      <c r="J104" s="184"/>
      <c r="K104" s="184"/>
      <c r="N104" s="185"/>
      <c r="O104" s="185"/>
      <c r="P104" s="186"/>
      <c r="Q104" s="186"/>
      <c r="R104" s="186"/>
      <c r="S104" s="186"/>
      <c r="T104" s="186"/>
      <c r="U104" s="186"/>
    </row>
    <row r="105" spans="10:21" ht="30">
      <c r="J105" s="184"/>
      <c r="K105" s="184"/>
      <c r="N105" s="185"/>
      <c r="O105" s="185"/>
      <c r="P105" s="186"/>
      <c r="Q105" s="186"/>
      <c r="R105" s="186"/>
      <c r="S105" s="186"/>
      <c r="T105" s="186"/>
      <c r="U105" s="186"/>
    </row>
    <row r="106" spans="10:21" ht="30">
      <c r="J106" s="184"/>
      <c r="K106" s="184"/>
      <c r="N106" s="185"/>
      <c r="O106" s="185"/>
      <c r="P106" s="186"/>
      <c r="Q106" s="186"/>
      <c r="R106" s="186"/>
      <c r="S106" s="186"/>
      <c r="T106" s="186"/>
      <c r="U106" s="186"/>
    </row>
    <row r="107" spans="10:21" ht="30">
      <c r="J107" s="184"/>
      <c r="K107" s="184"/>
      <c r="N107" s="185"/>
      <c r="O107" s="185"/>
      <c r="P107" s="186"/>
      <c r="Q107" s="186"/>
      <c r="R107" s="186"/>
      <c r="S107" s="186"/>
      <c r="T107" s="186"/>
      <c r="U107" s="186"/>
    </row>
    <row r="108" spans="10:21" ht="30">
      <c r="J108" s="184"/>
      <c r="K108" s="184"/>
      <c r="N108" s="185"/>
      <c r="O108" s="185"/>
      <c r="P108" s="186"/>
      <c r="Q108" s="186"/>
      <c r="R108" s="186"/>
      <c r="S108" s="186"/>
      <c r="T108" s="186"/>
      <c r="U108" s="186"/>
    </row>
    <row r="109" spans="10:21" ht="30">
      <c r="J109" s="184"/>
      <c r="K109" s="184"/>
      <c r="N109" s="185"/>
      <c r="O109" s="185"/>
      <c r="P109" s="186"/>
      <c r="Q109" s="186"/>
      <c r="R109" s="186"/>
      <c r="S109" s="186"/>
      <c r="T109" s="186"/>
      <c r="U109" s="186"/>
    </row>
    <row r="110" spans="10:21" ht="30">
      <c r="J110" s="184"/>
      <c r="K110" s="184"/>
      <c r="N110" s="185"/>
      <c r="O110" s="185"/>
      <c r="P110" s="186"/>
      <c r="Q110" s="186"/>
      <c r="R110" s="186"/>
      <c r="S110" s="186"/>
      <c r="T110" s="186"/>
      <c r="U110" s="186"/>
    </row>
    <row r="111" spans="10:21" ht="30">
      <c r="J111" s="184"/>
      <c r="K111" s="184"/>
      <c r="N111" s="185"/>
      <c r="O111" s="185"/>
      <c r="P111" s="186"/>
      <c r="Q111" s="186"/>
      <c r="R111" s="186"/>
      <c r="S111" s="186"/>
      <c r="T111" s="186"/>
      <c r="U111" s="186"/>
    </row>
    <row r="112" spans="10:21" ht="30">
      <c r="J112" s="184"/>
      <c r="K112" s="184"/>
      <c r="N112" s="185"/>
      <c r="O112" s="185"/>
      <c r="P112" s="186"/>
      <c r="Q112" s="186"/>
      <c r="R112" s="186"/>
      <c r="S112" s="186"/>
      <c r="T112" s="186"/>
      <c r="U112" s="186"/>
    </row>
    <row r="113" spans="10:21" ht="30">
      <c r="J113" s="184"/>
      <c r="K113" s="184"/>
      <c r="N113" s="185"/>
      <c r="O113" s="185"/>
      <c r="P113" s="186"/>
      <c r="Q113" s="186"/>
      <c r="R113" s="186"/>
      <c r="S113" s="186"/>
      <c r="T113" s="186"/>
      <c r="U113" s="186"/>
    </row>
    <row r="114" spans="10:21" ht="30">
      <c r="J114" s="184"/>
      <c r="K114" s="184"/>
      <c r="N114" s="185"/>
      <c r="O114" s="185"/>
      <c r="P114" s="186"/>
      <c r="Q114" s="186"/>
      <c r="R114" s="186"/>
      <c r="S114" s="186"/>
      <c r="T114" s="186"/>
      <c r="U114" s="186"/>
    </row>
    <row r="115" spans="10:21" ht="30">
      <c r="J115" s="184"/>
      <c r="K115" s="184"/>
      <c r="N115" s="185"/>
      <c r="O115" s="185"/>
      <c r="P115" s="186"/>
      <c r="Q115" s="186"/>
      <c r="R115" s="186"/>
      <c r="S115" s="186"/>
      <c r="T115" s="186"/>
      <c r="U115" s="186"/>
    </row>
    <row r="116" spans="10:21" ht="30">
      <c r="J116" s="184"/>
      <c r="K116" s="184"/>
      <c r="N116" s="185"/>
      <c r="O116" s="185"/>
      <c r="P116" s="186"/>
      <c r="Q116" s="186"/>
      <c r="R116" s="186"/>
      <c r="S116" s="186"/>
      <c r="T116" s="186"/>
      <c r="U116" s="186"/>
    </row>
    <row r="117" spans="10:21" ht="30">
      <c r="J117" s="184"/>
      <c r="K117" s="184"/>
      <c r="N117" s="185"/>
      <c r="O117" s="185"/>
      <c r="P117" s="186"/>
      <c r="Q117" s="186"/>
      <c r="R117" s="186"/>
      <c r="S117" s="186"/>
      <c r="T117" s="186"/>
      <c r="U117" s="186"/>
    </row>
    <row r="118" spans="10:21" ht="30">
      <c r="J118" s="184"/>
      <c r="K118" s="184"/>
      <c r="N118" s="185"/>
      <c r="O118" s="185"/>
      <c r="P118" s="186"/>
      <c r="Q118" s="186"/>
      <c r="R118" s="186"/>
      <c r="S118" s="186"/>
      <c r="T118" s="186"/>
      <c r="U118" s="186"/>
    </row>
    <row r="119" spans="10:21" ht="30">
      <c r="J119" s="184"/>
      <c r="K119" s="184"/>
      <c r="N119" s="185"/>
      <c r="O119" s="185"/>
      <c r="P119" s="186"/>
      <c r="Q119" s="186"/>
      <c r="R119" s="186"/>
      <c r="S119" s="186"/>
      <c r="T119" s="186"/>
      <c r="U119" s="186"/>
    </row>
    <row r="120" spans="10:21" ht="30">
      <c r="J120" s="184"/>
      <c r="K120" s="184"/>
      <c r="N120" s="185"/>
      <c r="O120" s="185"/>
      <c r="P120" s="186"/>
      <c r="Q120" s="186"/>
      <c r="R120" s="186"/>
      <c r="S120" s="186"/>
      <c r="T120" s="186"/>
      <c r="U120" s="186"/>
    </row>
    <row r="121" spans="10:21" ht="30">
      <c r="J121" s="184"/>
      <c r="K121" s="184"/>
      <c r="N121" s="185"/>
      <c r="O121" s="185"/>
      <c r="P121" s="186"/>
      <c r="Q121" s="186"/>
      <c r="R121" s="186"/>
      <c r="S121" s="186"/>
      <c r="T121" s="186"/>
      <c r="U121" s="186"/>
    </row>
    <row r="122" spans="10:21" ht="30">
      <c r="J122" s="184"/>
      <c r="K122" s="184"/>
      <c r="N122" s="185"/>
      <c r="O122" s="185"/>
      <c r="P122" s="186"/>
      <c r="Q122" s="186"/>
      <c r="R122" s="186"/>
      <c r="S122" s="186"/>
      <c r="T122" s="186"/>
      <c r="U122" s="186"/>
    </row>
    <row r="123" spans="10:21" ht="30">
      <c r="J123" s="184"/>
      <c r="K123" s="184"/>
      <c r="N123" s="185"/>
      <c r="O123" s="185"/>
      <c r="P123" s="186"/>
      <c r="Q123" s="186"/>
      <c r="R123" s="186"/>
      <c r="S123" s="186"/>
      <c r="T123" s="186"/>
      <c r="U123" s="186"/>
    </row>
    <row r="124" spans="10:21" ht="30">
      <c r="J124" s="184"/>
      <c r="K124" s="184"/>
      <c r="N124" s="185"/>
      <c r="O124" s="185"/>
      <c r="P124" s="186"/>
      <c r="Q124" s="186"/>
      <c r="R124" s="186"/>
      <c r="S124" s="186"/>
      <c r="T124" s="186"/>
      <c r="U124" s="186"/>
    </row>
    <row r="125" spans="10:21" ht="30">
      <c r="J125" s="184"/>
      <c r="K125" s="184"/>
      <c r="N125" s="185"/>
      <c r="O125" s="185"/>
      <c r="P125" s="186"/>
      <c r="Q125" s="186"/>
      <c r="R125" s="186"/>
      <c r="S125" s="186"/>
      <c r="T125" s="186"/>
      <c r="U125" s="186"/>
    </row>
    <row r="126" spans="10:21" ht="30">
      <c r="J126" s="184"/>
      <c r="K126" s="184"/>
      <c r="N126" s="185"/>
      <c r="O126" s="185"/>
      <c r="P126" s="186"/>
      <c r="Q126" s="186"/>
      <c r="R126" s="186"/>
      <c r="S126" s="186"/>
      <c r="T126" s="186"/>
      <c r="U126" s="186"/>
    </row>
    <row r="127" spans="10:21" ht="30">
      <c r="J127" s="184"/>
      <c r="K127" s="184"/>
      <c r="N127" s="185"/>
      <c r="O127" s="185"/>
      <c r="P127" s="186"/>
      <c r="Q127" s="186"/>
      <c r="R127" s="186"/>
      <c r="S127" s="186"/>
      <c r="T127" s="186"/>
      <c r="U127" s="186"/>
    </row>
    <row r="128" spans="10:21" ht="30">
      <c r="J128" s="184"/>
      <c r="K128" s="184"/>
      <c r="N128" s="185"/>
      <c r="O128" s="185"/>
      <c r="P128" s="186"/>
      <c r="Q128" s="186"/>
      <c r="R128" s="186"/>
      <c r="S128" s="186"/>
      <c r="T128" s="186"/>
      <c r="U128" s="186"/>
    </row>
    <row r="129" spans="10:21" ht="30">
      <c r="J129" s="184"/>
      <c r="K129" s="184"/>
      <c r="N129" s="185"/>
      <c r="O129" s="185"/>
      <c r="P129" s="186"/>
      <c r="Q129" s="186"/>
      <c r="R129" s="186"/>
      <c r="S129" s="186"/>
      <c r="T129" s="186"/>
      <c r="U129" s="186"/>
    </row>
    <row r="130" spans="10:21" ht="30">
      <c r="J130" s="184"/>
      <c r="K130" s="184"/>
      <c r="N130" s="185"/>
      <c r="O130" s="185"/>
      <c r="P130" s="186"/>
      <c r="Q130" s="186"/>
      <c r="R130" s="186"/>
      <c r="S130" s="186"/>
      <c r="T130" s="186"/>
      <c r="U130" s="186"/>
    </row>
    <row r="131" spans="10:21" ht="30">
      <c r="J131" s="184"/>
      <c r="K131" s="184"/>
      <c r="N131" s="185"/>
      <c r="O131" s="185"/>
      <c r="P131" s="186"/>
      <c r="Q131" s="186"/>
      <c r="R131" s="186"/>
      <c r="S131" s="186"/>
      <c r="T131" s="186"/>
      <c r="U131" s="186"/>
    </row>
    <row r="132" spans="10:21" ht="30">
      <c r="J132" s="184"/>
      <c r="K132" s="184"/>
      <c r="N132" s="185"/>
      <c r="O132" s="185"/>
      <c r="P132" s="186"/>
      <c r="Q132" s="186"/>
      <c r="R132" s="186"/>
      <c r="S132" s="186"/>
      <c r="T132" s="186"/>
      <c r="U132" s="186"/>
    </row>
    <row r="133" spans="10:21" ht="30">
      <c r="J133" s="184"/>
      <c r="K133" s="184"/>
      <c r="N133" s="185"/>
      <c r="O133" s="185"/>
      <c r="P133" s="186"/>
      <c r="Q133" s="186"/>
      <c r="R133" s="186"/>
      <c r="S133" s="186"/>
      <c r="T133" s="186"/>
      <c r="U133" s="186"/>
    </row>
    <row r="134" spans="10:21" ht="30">
      <c r="J134" s="184"/>
      <c r="K134" s="184"/>
      <c r="N134" s="185"/>
      <c r="O134" s="185"/>
      <c r="P134" s="186"/>
      <c r="Q134" s="186"/>
      <c r="R134" s="186"/>
      <c r="S134" s="186"/>
      <c r="T134" s="186"/>
      <c r="U134" s="186"/>
    </row>
    <row r="135" spans="10:21" ht="30">
      <c r="J135" s="184"/>
      <c r="K135" s="184"/>
      <c r="N135" s="185"/>
      <c r="O135" s="185"/>
      <c r="P135" s="186"/>
      <c r="Q135" s="186"/>
      <c r="R135" s="186"/>
      <c r="S135" s="186"/>
      <c r="T135" s="186"/>
      <c r="U135" s="186"/>
    </row>
    <row r="136" spans="10:21" ht="30">
      <c r="J136" s="184"/>
      <c r="K136" s="184"/>
      <c r="N136" s="185"/>
      <c r="O136" s="185"/>
      <c r="P136" s="186"/>
      <c r="Q136" s="186"/>
      <c r="R136" s="186"/>
      <c r="S136" s="186"/>
      <c r="T136" s="186"/>
      <c r="U136" s="186"/>
    </row>
    <row r="137" spans="10:21" ht="30">
      <c r="J137" s="184"/>
      <c r="K137" s="184"/>
      <c r="N137" s="185"/>
      <c r="O137" s="185"/>
      <c r="P137" s="186"/>
      <c r="Q137" s="186"/>
      <c r="R137" s="186"/>
      <c r="S137" s="186"/>
      <c r="T137" s="186"/>
      <c r="U137" s="186"/>
    </row>
    <row r="138" spans="10:21" ht="30">
      <c r="J138" s="184"/>
      <c r="K138" s="184"/>
      <c r="N138" s="185"/>
      <c r="O138" s="185"/>
      <c r="P138" s="186"/>
      <c r="Q138" s="186"/>
      <c r="R138" s="186"/>
      <c r="S138" s="186"/>
      <c r="T138" s="186"/>
      <c r="U138" s="186"/>
    </row>
    <row r="139" spans="10:21" ht="30">
      <c r="J139" s="184"/>
      <c r="K139" s="184"/>
      <c r="N139" s="185"/>
      <c r="O139" s="185"/>
      <c r="P139" s="186"/>
      <c r="Q139" s="186"/>
      <c r="R139" s="186"/>
      <c r="S139" s="186"/>
      <c r="T139" s="186"/>
      <c r="U139" s="186"/>
    </row>
    <row r="140" spans="10:21" ht="30">
      <c r="J140" s="184"/>
      <c r="K140" s="184"/>
      <c r="N140" s="185"/>
      <c r="O140" s="185"/>
      <c r="P140" s="186"/>
      <c r="Q140" s="186"/>
      <c r="R140" s="186"/>
      <c r="S140" s="186"/>
      <c r="T140" s="186"/>
      <c r="U140" s="186"/>
    </row>
    <row r="141" spans="10:21" ht="30">
      <c r="J141" s="184"/>
      <c r="K141" s="184"/>
      <c r="N141" s="185"/>
      <c r="O141" s="185"/>
      <c r="P141" s="186"/>
      <c r="Q141" s="186"/>
      <c r="R141" s="186"/>
      <c r="S141" s="186"/>
      <c r="T141" s="186"/>
      <c r="U141" s="186"/>
    </row>
    <row r="142" spans="10:21" ht="30">
      <c r="J142" s="184"/>
      <c r="K142" s="184"/>
      <c r="N142" s="185"/>
      <c r="O142" s="185"/>
      <c r="P142" s="186"/>
      <c r="Q142" s="186"/>
      <c r="R142" s="186"/>
      <c r="S142" s="186"/>
      <c r="T142" s="186"/>
      <c r="U142" s="186"/>
    </row>
    <row r="143" spans="10:21" ht="30">
      <c r="J143" s="184"/>
      <c r="K143" s="184"/>
      <c r="N143" s="185"/>
      <c r="O143" s="185"/>
      <c r="P143" s="186"/>
      <c r="Q143" s="186"/>
      <c r="R143" s="186"/>
      <c r="S143" s="186"/>
      <c r="T143" s="186"/>
      <c r="U143" s="186"/>
    </row>
    <row r="144" spans="10:21" ht="30">
      <c r="J144" s="184"/>
      <c r="K144" s="184"/>
      <c r="N144" s="185"/>
      <c r="O144" s="185"/>
      <c r="P144" s="186"/>
      <c r="Q144" s="186"/>
      <c r="R144" s="186"/>
      <c r="S144" s="186"/>
      <c r="T144" s="186"/>
      <c r="U144" s="186"/>
    </row>
    <row r="145" spans="10:21" ht="30">
      <c r="J145" s="184"/>
      <c r="K145" s="184"/>
      <c r="N145" s="185"/>
      <c r="O145" s="185"/>
      <c r="P145" s="186"/>
      <c r="Q145" s="186"/>
      <c r="R145" s="186"/>
      <c r="S145" s="186"/>
      <c r="T145" s="186"/>
      <c r="U145" s="186"/>
    </row>
    <row r="146" spans="10:21" ht="30">
      <c r="J146" s="184"/>
      <c r="K146" s="184"/>
      <c r="N146" s="185"/>
      <c r="O146" s="185"/>
      <c r="P146" s="186"/>
      <c r="Q146" s="186"/>
      <c r="R146" s="186"/>
      <c r="S146" s="186"/>
      <c r="T146" s="186"/>
      <c r="U146" s="186"/>
    </row>
    <row r="147" spans="10:21" ht="30">
      <c r="J147" s="184"/>
      <c r="K147" s="184"/>
      <c r="N147" s="185"/>
      <c r="O147" s="185"/>
      <c r="P147" s="186"/>
      <c r="Q147" s="186"/>
      <c r="R147" s="186"/>
      <c r="S147" s="186"/>
      <c r="T147" s="186"/>
      <c r="U147" s="186"/>
    </row>
    <row r="148" spans="10:21" ht="30">
      <c r="J148" s="184"/>
      <c r="K148" s="184"/>
      <c r="N148" s="185"/>
      <c r="O148" s="185"/>
      <c r="P148" s="186"/>
      <c r="Q148" s="186"/>
      <c r="R148" s="186"/>
      <c r="S148" s="186"/>
      <c r="T148" s="186"/>
      <c r="U148" s="186"/>
    </row>
    <row r="149" spans="10:21" ht="30">
      <c r="J149" s="184"/>
      <c r="K149" s="184"/>
      <c r="N149" s="185"/>
      <c r="O149" s="185"/>
      <c r="P149" s="186"/>
      <c r="Q149" s="186"/>
      <c r="R149" s="186"/>
      <c r="S149" s="186"/>
      <c r="T149" s="186"/>
      <c r="U149" s="186"/>
    </row>
    <row r="150" spans="10:21" ht="30">
      <c r="J150" s="184"/>
      <c r="K150" s="184"/>
      <c r="N150" s="185"/>
      <c r="O150" s="185"/>
      <c r="P150" s="186"/>
      <c r="Q150" s="186"/>
      <c r="R150" s="186"/>
      <c r="S150" s="186"/>
      <c r="T150" s="186"/>
      <c r="U150" s="186"/>
    </row>
    <row r="151" spans="10:21" ht="30">
      <c r="J151" s="184"/>
      <c r="K151" s="184"/>
      <c r="N151" s="185"/>
      <c r="O151" s="185"/>
      <c r="P151" s="186"/>
      <c r="Q151" s="186"/>
      <c r="R151" s="186"/>
      <c r="S151" s="186"/>
      <c r="T151" s="186"/>
      <c r="U151" s="186"/>
    </row>
    <row r="152" spans="10:21" ht="30">
      <c r="J152" s="184"/>
      <c r="K152" s="184"/>
      <c r="N152" s="185"/>
      <c r="O152" s="185"/>
      <c r="P152" s="186"/>
      <c r="Q152" s="186"/>
      <c r="R152" s="186"/>
      <c r="S152" s="186"/>
      <c r="T152" s="186"/>
      <c r="U152" s="186"/>
    </row>
    <row r="153" spans="10:21" ht="30">
      <c r="J153" s="184"/>
      <c r="K153" s="184"/>
      <c r="N153" s="185"/>
      <c r="O153" s="185"/>
      <c r="P153" s="186"/>
      <c r="Q153" s="186"/>
      <c r="R153" s="186"/>
      <c r="S153" s="186"/>
      <c r="T153" s="186"/>
      <c r="U153" s="186"/>
    </row>
    <row r="154" spans="10:21" ht="30">
      <c r="J154" s="184"/>
      <c r="K154" s="184"/>
      <c r="N154" s="185"/>
      <c r="O154" s="185"/>
      <c r="P154" s="186"/>
      <c r="Q154" s="186"/>
      <c r="R154" s="186"/>
      <c r="S154" s="186"/>
      <c r="T154" s="186"/>
      <c r="U154" s="186"/>
    </row>
    <row r="155" spans="10:21" ht="30">
      <c r="J155" s="184"/>
      <c r="K155" s="184"/>
      <c r="N155" s="185"/>
      <c r="O155" s="185"/>
      <c r="P155" s="186"/>
      <c r="Q155" s="186"/>
      <c r="R155" s="186"/>
      <c r="S155" s="186"/>
      <c r="T155" s="186"/>
      <c r="U155" s="186"/>
    </row>
    <row r="156" spans="10:21" ht="30">
      <c r="J156" s="184"/>
      <c r="K156" s="184"/>
      <c r="N156" s="185"/>
      <c r="O156" s="185"/>
      <c r="P156" s="186"/>
      <c r="Q156" s="186"/>
      <c r="R156" s="186"/>
      <c r="S156" s="186"/>
      <c r="T156" s="186"/>
      <c r="U156" s="186"/>
    </row>
    <row r="157" spans="10:21" ht="30">
      <c r="J157" s="184"/>
      <c r="K157" s="184"/>
      <c r="N157" s="185"/>
      <c r="O157" s="185"/>
      <c r="P157" s="186"/>
      <c r="Q157" s="186"/>
      <c r="R157" s="186"/>
      <c r="S157" s="186"/>
      <c r="T157" s="186"/>
      <c r="U157" s="186"/>
    </row>
    <row r="158" spans="10:21" ht="30">
      <c r="J158" s="184"/>
      <c r="K158" s="184"/>
      <c r="N158" s="185"/>
      <c r="O158" s="185"/>
      <c r="P158" s="186"/>
      <c r="Q158" s="186"/>
      <c r="R158" s="186"/>
      <c r="S158" s="186"/>
      <c r="T158" s="186"/>
      <c r="U158" s="186"/>
    </row>
    <row r="159" spans="10:21" ht="30">
      <c r="J159" s="184"/>
      <c r="K159" s="184"/>
      <c r="N159" s="185"/>
      <c r="O159" s="185"/>
      <c r="P159" s="186"/>
      <c r="Q159" s="186"/>
      <c r="R159" s="186"/>
      <c r="S159" s="186"/>
      <c r="T159" s="186"/>
      <c r="U159" s="186"/>
    </row>
    <row r="160" spans="10:21" ht="30">
      <c r="J160" s="184"/>
      <c r="K160" s="184"/>
      <c r="N160" s="185"/>
      <c r="O160" s="185"/>
      <c r="P160" s="186"/>
      <c r="Q160" s="186"/>
      <c r="R160" s="186"/>
      <c r="S160" s="186"/>
      <c r="T160" s="186"/>
      <c r="U160" s="186"/>
    </row>
    <row r="161" spans="10:21" ht="30">
      <c r="J161" s="184"/>
      <c r="K161" s="184"/>
      <c r="N161" s="185"/>
      <c r="O161" s="185"/>
      <c r="P161" s="186"/>
      <c r="Q161" s="186"/>
      <c r="R161" s="186"/>
      <c r="S161" s="186"/>
      <c r="T161" s="186"/>
      <c r="U161" s="186"/>
    </row>
    <row r="162" spans="10:21" ht="30">
      <c r="J162" s="184"/>
      <c r="K162" s="184"/>
      <c r="N162" s="185"/>
      <c r="O162" s="185"/>
      <c r="P162" s="186"/>
      <c r="Q162" s="186"/>
      <c r="R162" s="186"/>
      <c r="S162" s="186"/>
      <c r="T162" s="186"/>
      <c r="U162" s="186"/>
    </row>
    <row r="163" spans="10:21" ht="30">
      <c r="J163" s="184"/>
      <c r="K163" s="184"/>
      <c r="N163" s="185"/>
      <c r="O163" s="185"/>
      <c r="P163" s="186"/>
      <c r="Q163" s="186"/>
      <c r="R163" s="186"/>
      <c r="S163" s="186"/>
      <c r="T163" s="186"/>
      <c r="U163" s="186"/>
    </row>
    <row r="164" spans="10:21" ht="30">
      <c r="J164" s="184"/>
      <c r="K164" s="184"/>
      <c r="N164" s="185"/>
      <c r="O164" s="185"/>
      <c r="P164" s="186"/>
      <c r="Q164" s="186"/>
      <c r="R164" s="186"/>
      <c r="S164" s="186"/>
      <c r="T164" s="186"/>
      <c r="U164" s="186"/>
    </row>
    <row r="165" spans="10:21" ht="30">
      <c r="J165" s="184"/>
      <c r="K165" s="184"/>
      <c r="N165" s="185"/>
      <c r="O165" s="185"/>
      <c r="P165" s="186"/>
      <c r="Q165" s="186"/>
      <c r="R165" s="186"/>
      <c r="S165" s="186"/>
      <c r="T165" s="186"/>
      <c r="U165" s="186"/>
    </row>
    <row r="166" spans="10:21" ht="30">
      <c r="J166" s="184"/>
      <c r="K166" s="184"/>
      <c r="N166" s="185"/>
      <c r="O166" s="185"/>
      <c r="P166" s="186"/>
      <c r="Q166" s="186"/>
      <c r="R166" s="186"/>
      <c r="S166" s="186"/>
      <c r="T166" s="186"/>
      <c r="U166" s="186"/>
    </row>
    <row r="167" spans="10:21" ht="30">
      <c r="J167" s="184"/>
      <c r="K167" s="184"/>
      <c r="N167" s="185"/>
      <c r="O167" s="185"/>
      <c r="P167" s="186"/>
      <c r="Q167" s="186"/>
      <c r="R167" s="186"/>
      <c r="S167" s="186"/>
      <c r="T167" s="186"/>
      <c r="U167" s="186"/>
    </row>
    <row r="168" spans="10:21" ht="30">
      <c r="J168" s="184"/>
      <c r="K168" s="184"/>
      <c r="N168" s="185"/>
      <c r="O168" s="185"/>
      <c r="P168" s="186"/>
      <c r="Q168" s="186"/>
      <c r="R168" s="186"/>
      <c r="S168" s="186"/>
      <c r="T168" s="186"/>
      <c r="U168" s="186"/>
    </row>
    <row r="169" spans="10:21" ht="30">
      <c r="J169" s="184"/>
      <c r="K169" s="184"/>
      <c r="N169" s="185"/>
      <c r="O169" s="185"/>
      <c r="P169" s="186"/>
      <c r="Q169" s="186"/>
      <c r="R169" s="186"/>
      <c r="S169" s="186"/>
      <c r="T169" s="186"/>
      <c r="U169" s="186"/>
    </row>
    <row r="170" spans="14:21" ht="15">
      <c r="N170" s="185"/>
      <c r="O170" s="185"/>
      <c r="P170" s="186"/>
      <c r="Q170" s="186"/>
      <c r="R170" s="186"/>
      <c r="S170" s="186"/>
      <c r="T170" s="186"/>
      <c r="U170" s="186"/>
    </row>
    <row r="171" spans="14:21" ht="15">
      <c r="N171" s="185"/>
      <c r="O171" s="185"/>
      <c r="P171" s="186"/>
      <c r="Q171" s="186"/>
      <c r="R171" s="186"/>
      <c r="S171" s="186"/>
      <c r="T171" s="186"/>
      <c r="U171" s="186"/>
    </row>
    <row r="172" spans="14:21" ht="15">
      <c r="N172" s="185"/>
      <c r="O172" s="185"/>
      <c r="P172" s="186"/>
      <c r="Q172" s="186"/>
      <c r="R172" s="186"/>
      <c r="S172" s="186"/>
      <c r="T172" s="186"/>
      <c r="U172" s="186"/>
    </row>
    <row r="173" spans="14:21" ht="15">
      <c r="N173" s="185"/>
      <c r="O173" s="185"/>
      <c r="P173" s="186"/>
      <c r="Q173" s="186"/>
      <c r="R173" s="186"/>
      <c r="S173" s="186"/>
      <c r="T173" s="186"/>
      <c r="U173" s="186"/>
    </row>
    <row r="174" spans="14:21" ht="15">
      <c r="N174" s="185"/>
      <c r="O174" s="185"/>
      <c r="P174" s="186"/>
      <c r="Q174" s="186"/>
      <c r="R174" s="186"/>
      <c r="S174" s="186"/>
      <c r="T174" s="186"/>
      <c r="U174" s="186"/>
    </row>
    <row r="175" spans="14:21" ht="15">
      <c r="N175" s="185"/>
      <c r="O175" s="185"/>
      <c r="P175" s="186"/>
      <c r="Q175" s="186"/>
      <c r="R175" s="186"/>
      <c r="S175" s="186"/>
      <c r="T175" s="186"/>
      <c r="U175" s="186"/>
    </row>
    <row r="176" spans="14:21" ht="15">
      <c r="N176" s="185"/>
      <c r="O176" s="185"/>
      <c r="P176" s="186"/>
      <c r="Q176" s="186"/>
      <c r="R176" s="186"/>
      <c r="S176" s="186"/>
      <c r="T176" s="186"/>
      <c r="U176" s="186"/>
    </row>
    <row r="177" spans="14:21" ht="15">
      <c r="N177" s="185"/>
      <c r="O177" s="185"/>
      <c r="P177" s="186"/>
      <c r="Q177" s="186"/>
      <c r="R177" s="186"/>
      <c r="S177" s="186"/>
      <c r="T177" s="186"/>
      <c r="U177" s="186"/>
    </row>
    <row r="178" spans="14:21" ht="15">
      <c r="N178" s="185"/>
      <c r="O178" s="185"/>
      <c r="P178" s="186"/>
      <c r="Q178" s="186"/>
      <c r="R178" s="186"/>
      <c r="S178" s="186"/>
      <c r="T178" s="186"/>
      <c r="U178" s="186"/>
    </row>
    <row r="179" spans="14:21" ht="15">
      <c r="N179" s="185"/>
      <c r="O179" s="185"/>
      <c r="P179" s="186"/>
      <c r="Q179" s="186"/>
      <c r="R179" s="186"/>
      <c r="S179" s="186"/>
      <c r="T179" s="186"/>
      <c r="U179" s="186"/>
    </row>
    <row r="180" spans="14:21" ht="15">
      <c r="N180" s="185"/>
      <c r="O180" s="185"/>
      <c r="P180" s="186"/>
      <c r="Q180" s="186"/>
      <c r="R180" s="186"/>
      <c r="S180" s="186"/>
      <c r="T180" s="186"/>
      <c r="U180" s="186"/>
    </row>
    <row r="181" spans="14:21" ht="15">
      <c r="N181" s="185"/>
      <c r="O181" s="185"/>
      <c r="P181" s="186"/>
      <c r="Q181" s="186"/>
      <c r="R181" s="186"/>
      <c r="S181" s="186"/>
      <c r="T181" s="186"/>
      <c r="U181" s="186"/>
    </row>
    <row r="182" spans="14:21" ht="15">
      <c r="N182" s="185"/>
      <c r="O182" s="185"/>
      <c r="P182" s="186"/>
      <c r="Q182" s="186"/>
      <c r="R182" s="186"/>
      <c r="S182" s="186"/>
      <c r="T182" s="186"/>
      <c r="U182" s="186"/>
    </row>
    <row r="183" spans="14:21" ht="15">
      <c r="N183" s="185"/>
      <c r="O183" s="185"/>
      <c r="P183" s="186"/>
      <c r="Q183" s="186"/>
      <c r="R183" s="186"/>
      <c r="S183" s="186"/>
      <c r="T183" s="186"/>
      <c r="U183" s="186"/>
    </row>
    <row r="184" spans="14:21" ht="15">
      <c r="N184" s="185"/>
      <c r="O184" s="185"/>
      <c r="P184" s="186"/>
      <c r="Q184" s="186"/>
      <c r="R184" s="186"/>
      <c r="S184" s="186"/>
      <c r="T184" s="186"/>
      <c r="U184" s="186"/>
    </row>
    <row r="185" spans="14:21" ht="15">
      <c r="N185" s="185"/>
      <c r="O185" s="185"/>
      <c r="P185" s="186"/>
      <c r="Q185" s="186"/>
      <c r="R185" s="186"/>
      <c r="S185" s="186"/>
      <c r="T185" s="186"/>
      <c r="U185" s="186"/>
    </row>
    <row r="186" spans="14:21" ht="15">
      <c r="N186" s="185"/>
      <c r="O186" s="185"/>
      <c r="P186" s="186"/>
      <c r="Q186" s="186"/>
      <c r="R186" s="186"/>
      <c r="S186" s="186"/>
      <c r="T186" s="186"/>
      <c r="U186" s="186"/>
    </row>
    <row r="187" spans="14:21" ht="15">
      <c r="N187" s="185"/>
      <c r="O187" s="185"/>
      <c r="P187" s="186"/>
      <c r="Q187" s="186"/>
      <c r="R187" s="186"/>
      <c r="S187" s="186"/>
      <c r="T187" s="186"/>
      <c r="U187" s="186"/>
    </row>
    <row r="188" spans="14:21" ht="15">
      <c r="N188" s="185"/>
      <c r="O188" s="185"/>
      <c r="P188" s="186"/>
      <c r="Q188" s="186"/>
      <c r="R188" s="186"/>
      <c r="S188" s="186"/>
      <c r="T188" s="186"/>
      <c r="U188" s="186"/>
    </row>
    <row r="189" spans="14:21" ht="15">
      <c r="N189" s="185"/>
      <c r="O189" s="185"/>
      <c r="P189" s="186"/>
      <c r="Q189" s="186"/>
      <c r="R189" s="186"/>
      <c r="S189" s="186"/>
      <c r="T189" s="186"/>
      <c r="U189" s="186"/>
    </row>
    <row r="190" spans="14:21" ht="15">
      <c r="N190" s="185"/>
      <c r="O190" s="185"/>
      <c r="P190" s="186"/>
      <c r="Q190" s="186"/>
      <c r="R190" s="186"/>
      <c r="S190" s="186"/>
      <c r="T190" s="186"/>
      <c r="U190" s="186"/>
    </row>
    <row r="191" spans="14:21" ht="15">
      <c r="N191" s="185"/>
      <c r="O191" s="185"/>
      <c r="P191" s="186"/>
      <c r="Q191" s="186"/>
      <c r="R191" s="186"/>
      <c r="S191" s="186"/>
      <c r="T191" s="186"/>
      <c r="U191" s="186"/>
    </row>
    <row r="192" spans="14:21" ht="15">
      <c r="N192" s="185"/>
      <c r="O192" s="185"/>
      <c r="P192" s="186"/>
      <c r="Q192" s="186"/>
      <c r="R192" s="186"/>
      <c r="S192" s="186"/>
      <c r="T192" s="186"/>
      <c r="U192" s="186"/>
    </row>
    <row r="193" spans="14:21" ht="15">
      <c r="N193" s="185"/>
      <c r="O193" s="185"/>
      <c r="P193" s="186"/>
      <c r="Q193" s="186"/>
      <c r="R193" s="186"/>
      <c r="S193" s="186"/>
      <c r="T193" s="186"/>
      <c r="U193" s="186"/>
    </row>
    <row r="194" spans="14:21" ht="15">
      <c r="N194" s="185"/>
      <c r="O194" s="185"/>
      <c r="P194" s="186"/>
      <c r="Q194" s="186"/>
      <c r="R194" s="186"/>
      <c r="S194" s="186"/>
      <c r="T194" s="186"/>
      <c r="U194" s="186"/>
    </row>
    <row r="195" spans="14:21" ht="15">
      <c r="N195" s="185"/>
      <c r="O195" s="185"/>
      <c r="P195" s="186"/>
      <c r="Q195" s="186"/>
      <c r="R195" s="186"/>
      <c r="S195" s="186"/>
      <c r="T195" s="186"/>
      <c r="U195" s="186"/>
    </row>
    <row r="196" spans="14:21" ht="15">
      <c r="N196" s="185"/>
      <c r="O196" s="185"/>
      <c r="P196" s="186"/>
      <c r="Q196" s="186"/>
      <c r="R196" s="186"/>
      <c r="S196" s="186"/>
      <c r="T196" s="186"/>
      <c r="U196" s="186"/>
    </row>
    <row r="197" spans="14:21" ht="15">
      <c r="N197" s="185"/>
      <c r="O197" s="185"/>
      <c r="P197" s="186"/>
      <c r="Q197" s="186"/>
      <c r="R197" s="186"/>
      <c r="S197" s="186"/>
      <c r="T197" s="186"/>
      <c r="U197" s="186"/>
    </row>
    <row r="198" spans="14:21" ht="15">
      <c r="N198" s="185"/>
      <c r="O198" s="185"/>
      <c r="P198" s="186"/>
      <c r="Q198" s="186"/>
      <c r="R198" s="186"/>
      <c r="S198" s="186"/>
      <c r="T198" s="186"/>
      <c r="U198" s="186"/>
    </row>
    <row r="199" spans="14:21" ht="15">
      <c r="N199" s="185"/>
      <c r="O199" s="185"/>
      <c r="P199" s="186"/>
      <c r="Q199" s="186"/>
      <c r="R199" s="186"/>
      <c r="S199" s="186"/>
      <c r="T199" s="186"/>
      <c r="U199" s="186"/>
    </row>
    <row r="200" spans="14:21" ht="15">
      <c r="N200" s="185"/>
      <c r="O200" s="185"/>
      <c r="P200" s="186"/>
      <c r="Q200" s="186"/>
      <c r="R200" s="186"/>
      <c r="S200" s="186"/>
      <c r="T200" s="186"/>
      <c r="U200" s="186"/>
    </row>
    <row r="201" spans="14:21" ht="15">
      <c r="N201" s="185"/>
      <c r="O201" s="185"/>
      <c r="P201" s="186"/>
      <c r="Q201" s="186"/>
      <c r="R201" s="186"/>
      <c r="S201" s="186"/>
      <c r="T201" s="186"/>
      <c r="U201" s="186"/>
    </row>
    <row r="202" spans="14:21" ht="15">
      <c r="N202" s="185"/>
      <c r="O202" s="185"/>
      <c r="P202" s="186"/>
      <c r="Q202" s="186"/>
      <c r="R202" s="186"/>
      <c r="S202" s="186"/>
      <c r="T202" s="186"/>
      <c r="U202" s="186"/>
    </row>
    <row r="203" spans="14:21" ht="15">
      <c r="N203" s="185"/>
      <c r="O203" s="185"/>
      <c r="P203" s="186"/>
      <c r="Q203" s="186"/>
      <c r="R203" s="186"/>
      <c r="S203" s="186"/>
      <c r="T203" s="186"/>
      <c r="U203" s="186"/>
    </row>
    <row r="204" spans="14:21" ht="15">
      <c r="N204" s="185"/>
      <c r="O204" s="185"/>
      <c r="P204" s="186"/>
      <c r="Q204" s="186"/>
      <c r="R204" s="186"/>
      <c r="S204" s="186"/>
      <c r="T204" s="186"/>
      <c r="U204" s="186"/>
    </row>
    <row r="205" spans="14:21" ht="15">
      <c r="N205" s="185"/>
      <c r="O205" s="185"/>
      <c r="P205" s="186"/>
      <c r="Q205" s="186"/>
      <c r="R205" s="186"/>
      <c r="S205" s="186"/>
      <c r="T205" s="186"/>
      <c r="U205" s="186"/>
    </row>
    <row r="206" spans="14:21" ht="15">
      <c r="N206" s="185"/>
      <c r="O206" s="185"/>
      <c r="P206" s="186"/>
      <c r="Q206" s="186"/>
      <c r="R206" s="186"/>
      <c r="S206" s="186"/>
      <c r="T206" s="186"/>
      <c r="U206" s="186"/>
    </row>
    <row r="207" spans="14:21" ht="15">
      <c r="N207" s="185"/>
      <c r="O207" s="185"/>
      <c r="P207" s="186"/>
      <c r="Q207" s="186"/>
      <c r="R207" s="186"/>
      <c r="S207" s="186"/>
      <c r="T207" s="186"/>
      <c r="U207" s="186"/>
    </row>
    <row r="208" spans="14:21" ht="15">
      <c r="N208" s="185"/>
      <c r="O208" s="185"/>
      <c r="P208" s="186"/>
      <c r="Q208" s="186"/>
      <c r="R208" s="186"/>
      <c r="S208" s="186"/>
      <c r="T208" s="186"/>
      <c r="U208" s="186"/>
    </row>
    <row r="209" spans="14:21" ht="15">
      <c r="N209" s="185"/>
      <c r="O209" s="185"/>
      <c r="P209" s="186"/>
      <c r="Q209" s="186"/>
      <c r="R209" s="186"/>
      <c r="S209" s="186"/>
      <c r="T209" s="186"/>
      <c r="U209" s="186"/>
    </row>
    <row r="210" spans="14:21" ht="15">
      <c r="N210" s="185"/>
      <c r="O210" s="185"/>
      <c r="P210" s="186"/>
      <c r="Q210" s="186"/>
      <c r="R210" s="186"/>
      <c r="S210" s="186"/>
      <c r="T210" s="186"/>
      <c r="U210" s="186"/>
    </row>
  </sheetData>
  <mergeCells count="30">
    <mergeCell ref="H1:L1"/>
    <mergeCell ref="H2:H3"/>
    <mergeCell ref="C4:D4"/>
    <mergeCell ref="C5:D5"/>
    <mergeCell ref="E5:H5"/>
    <mergeCell ref="I5:J5"/>
    <mergeCell ref="G26:I26"/>
    <mergeCell ref="G6:J7"/>
    <mergeCell ref="K6:K7"/>
    <mergeCell ref="L6:L7"/>
    <mergeCell ref="P6:T6"/>
    <mergeCell ref="G12:J13"/>
    <mergeCell ref="K12:K13"/>
    <mergeCell ref="L12:L13"/>
    <mergeCell ref="K26:L26"/>
    <mergeCell ref="A27:L27"/>
    <mergeCell ref="E3:G3"/>
    <mergeCell ref="D8:F8"/>
    <mergeCell ref="D9:F9"/>
    <mergeCell ref="D10:F10"/>
    <mergeCell ref="D11:F11"/>
    <mergeCell ref="A18:B19"/>
    <mergeCell ref="G18:J19"/>
    <mergeCell ref="K18:K19"/>
    <mergeCell ref="L18:L19"/>
    <mergeCell ref="A24:B26"/>
    <mergeCell ref="C24:D24"/>
    <mergeCell ref="K24:L24"/>
    <mergeCell ref="G25:I25"/>
    <mergeCell ref="K25:L25"/>
  </mergeCells>
  <conditionalFormatting sqref="E5:H5 K3:K4 G24 G25:I25">
    <cfRule type="cellIs" priority="1" dxfId="20" operator="equal" stopIfTrue="1">
      <formula>0</formula>
    </cfRule>
  </conditionalFormatting>
  <conditionalFormatting sqref="A8:A11 A14:A17 A20:A23">
    <cfRule type="cellIs" priority="2" dxfId="19" operator="greaterThan" stopIfTrue="1">
      <formula>0</formula>
    </cfRule>
  </conditionalFormatting>
  <conditionalFormatting sqref="U8 U20">
    <cfRule type="expression" priority="3" dxfId="3" stopIfTrue="1">
      <formula>T9&lt;&gt;U8</formula>
    </cfRule>
  </conditionalFormatting>
  <conditionalFormatting sqref="T9">
    <cfRule type="expression" priority="4" dxfId="3" stopIfTrue="1">
      <formula>$T$9&lt;&gt;$U$8</formula>
    </cfRule>
  </conditionalFormatting>
  <conditionalFormatting sqref="T10 V8">
    <cfRule type="expression" priority="5" dxfId="5" stopIfTrue="1">
      <formula>$V$8&lt;&gt;$T$10</formula>
    </cfRule>
  </conditionalFormatting>
  <conditionalFormatting sqref="W8 T11">
    <cfRule type="expression" priority="6" dxfId="4" stopIfTrue="1">
      <formula>$W$8&lt;&gt;$T$11</formula>
    </cfRule>
  </conditionalFormatting>
  <conditionalFormatting sqref="U10 V9">
    <cfRule type="expression" priority="7" dxfId="2" stopIfTrue="1">
      <formula>$V$9&lt;&gt;$U$10</formula>
    </cfRule>
  </conditionalFormatting>
  <conditionalFormatting sqref="U11 W9">
    <cfRule type="expression" priority="8" dxfId="1" stopIfTrue="1">
      <formula>$W$9&lt;&gt;$U$11</formula>
    </cfRule>
  </conditionalFormatting>
  <conditionalFormatting sqref="W10 V11">
    <cfRule type="expression" priority="9" dxfId="0" stopIfTrue="1">
      <formula>$W$10&lt;&gt;$V$11</formula>
    </cfRule>
  </conditionalFormatting>
  <conditionalFormatting sqref="U14 T15">
    <cfRule type="expression" priority="10" dxfId="3" stopIfTrue="1">
      <formula>$T$15&lt;&gt;$U$14</formula>
    </cfRule>
  </conditionalFormatting>
  <conditionalFormatting sqref="V14 T16">
    <cfRule type="expression" priority="11" dxfId="5" stopIfTrue="1">
      <formula>$V$14&lt;&gt;$T$16</formula>
    </cfRule>
  </conditionalFormatting>
  <conditionalFormatting sqref="W14 T17">
    <cfRule type="expression" priority="12" dxfId="4" stopIfTrue="1">
      <formula>$W$14&lt;&gt;$T$17</formula>
    </cfRule>
  </conditionalFormatting>
  <conditionalFormatting sqref="V15 U16">
    <cfRule type="expression" priority="13" dxfId="2" stopIfTrue="1">
      <formula>$V$15&lt;&gt;$U$16</formula>
    </cfRule>
  </conditionalFormatting>
  <conditionalFormatting sqref="W15 U17">
    <cfRule type="expression" priority="14" dxfId="1" stopIfTrue="1">
      <formula>$W$15&lt;&gt;$U$17</formula>
    </cfRule>
  </conditionalFormatting>
  <conditionalFormatting sqref="W16 V17">
    <cfRule type="expression" priority="15" dxfId="0" stopIfTrue="1">
      <formula>$W$16&lt;&gt;$V$17</formula>
    </cfRule>
  </conditionalFormatting>
  <conditionalFormatting sqref="V20 T22">
    <cfRule type="expression" priority="16" dxfId="5" stopIfTrue="1">
      <formula>$V$20&lt;&gt;$T$22</formula>
    </cfRule>
  </conditionalFormatting>
  <conditionalFormatting sqref="W20 T23">
    <cfRule type="expression" priority="17" dxfId="4" stopIfTrue="1">
      <formula>$W$20&lt;&gt;$T$23</formula>
    </cfRule>
  </conditionalFormatting>
  <conditionalFormatting sqref="T21">
    <cfRule type="expression" priority="18" dxfId="3" stopIfTrue="1">
      <formula>U20&lt;&gt;T21</formula>
    </cfRule>
  </conditionalFormatting>
  <conditionalFormatting sqref="V21 U22">
    <cfRule type="expression" priority="19" dxfId="2" stopIfTrue="1">
      <formula>$V$21&lt;&gt;$U$22</formula>
    </cfRule>
  </conditionalFormatting>
  <conditionalFormatting sqref="W21 U23">
    <cfRule type="expression" priority="20" dxfId="1" stopIfTrue="1">
      <formula>$W$21&lt;&gt;$U$23</formula>
    </cfRule>
  </conditionalFormatting>
  <conditionalFormatting sqref="W22 V23">
    <cfRule type="expression" priority="21" dxfId="0" stopIfTrue="1">
      <formula>$W$22&lt;&gt;$V$23</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10"/>
  <sheetViews>
    <sheetView showGridLines="0" showZeros="0" zoomScale="50" zoomScaleNormal="50" workbookViewId="0" topLeftCell="A4">
      <selection activeCell="H10" sqref="H10"/>
    </sheetView>
  </sheetViews>
  <sheetFormatPr defaultColWidth="15.28125" defaultRowHeight="15"/>
  <cols>
    <col min="1" max="1" width="10.421875" style="182" customWidth="1"/>
    <col min="2" max="2" width="5.57421875" style="182" customWidth="1"/>
    <col min="3" max="3" width="18.8515625" style="182" customWidth="1"/>
    <col min="4" max="4" width="46.421875" style="182" customWidth="1"/>
    <col min="5" max="5" width="31.7109375" style="182" customWidth="1"/>
    <col min="6" max="6" width="19.28125" style="182" customWidth="1"/>
    <col min="7" max="11" width="18.57421875" style="182" customWidth="1"/>
    <col min="12" max="12" width="18.8515625" style="182" customWidth="1"/>
    <col min="13" max="13" width="4.140625" style="183" customWidth="1"/>
    <col min="14" max="15" width="14.57421875" style="118" customWidth="1"/>
    <col min="16" max="16" width="11.140625" style="172" hidden="1" customWidth="1"/>
    <col min="17" max="17" width="24.8515625" style="172" hidden="1" customWidth="1"/>
    <col min="18" max="18" width="18.8515625" style="172" hidden="1" customWidth="1"/>
    <col min="19" max="25" width="14.57421875" style="172" hidden="1" customWidth="1"/>
    <col min="26" max="26" width="24.421875" style="172" hidden="1" customWidth="1"/>
    <col min="27" max="27" width="20.421875" style="172" hidden="1" customWidth="1"/>
    <col min="28" max="33" width="15.28125" style="172" hidden="1" customWidth="1"/>
    <col min="34" max="205" width="15.28125" style="118" customWidth="1"/>
    <col min="206" max="206" width="3.140625" style="118" customWidth="1"/>
    <col min="207" max="16384" width="15.28125" style="118" customWidth="1"/>
  </cols>
  <sheetData>
    <row r="1" spans="1:256" ht="45.75" customHeight="1">
      <c r="A1" s="114"/>
      <c r="B1" s="114"/>
      <c r="C1" s="114"/>
      <c r="D1" s="114"/>
      <c r="E1" s="114"/>
      <c r="F1" s="114"/>
      <c r="G1" s="114"/>
      <c r="H1" s="348" t="s">
        <v>34</v>
      </c>
      <c r="I1" s="348"/>
      <c r="J1" s="348"/>
      <c r="K1" s="348"/>
      <c r="L1" s="348"/>
      <c r="M1" s="115"/>
      <c r="N1" s="116"/>
      <c r="O1" s="116"/>
      <c r="P1" s="117"/>
      <c r="Q1" s="117"/>
      <c r="R1" s="117"/>
      <c r="S1" s="117"/>
      <c r="T1" s="117"/>
      <c r="U1" s="117"/>
      <c r="V1" s="117"/>
      <c r="W1" s="117"/>
      <c r="X1" s="117"/>
      <c r="Y1" s="117"/>
      <c r="Z1" s="117"/>
      <c r="AA1" s="117"/>
      <c r="AB1" s="117"/>
      <c r="AC1" s="117"/>
      <c r="AD1" s="117"/>
      <c r="AE1" s="117"/>
      <c r="AF1" s="117"/>
      <c r="AG1" s="117"/>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c r="IV1" s="116"/>
    </row>
    <row r="2" spans="1:256" ht="50.1" customHeight="1">
      <c r="A2" s="114"/>
      <c r="B2" s="114"/>
      <c r="C2" s="114"/>
      <c r="D2" s="114"/>
      <c r="E2" s="114"/>
      <c r="F2" s="114"/>
      <c r="G2" s="114"/>
      <c r="H2" s="349"/>
      <c r="I2" s="119" t="s">
        <v>35</v>
      </c>
      <c r="J2" s="119"/>
      <c r="K2" s="120"/>
      <c r="L2" s="121"/>
      <c r="M2" s="115"/>
      <c r="N2" s="116"/>
      <c r="O2" s="116"/>
      <c r="P2" s="122" t="str">
        <f>'[3]vnos podatkov'!$A$6</f>
        <v>RVO - DRŽAVNO PRVENSTVO</v>
      </c>
      <c r="Q2" s="123"/>
      <c r="R2" s="123"/>
      <c r="S2" s="117"/>
      <c r="T2" s="117"/>
      <c r="U2" s="117"/>
      <c r="V2" s="117"/>
      <c r="W2" s="117"/>
      <c r="X2" s="117"/>
      <c r="Y2" s="117"/>
      <c r="Z2" s="117"/>
      <c r="AA2" s="117"/>
      <c r="AB2" s="117"/>
      <c r="AC2" s="117"/>
      <c r="AD2" s="117"/>
      <c r="AE2" s="117"/>
      <c r="AF2" s="117"/>
      <c r="AG2" s="117"/>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row>
    <row r="3" spans="1:256" ht="50.1" customHeight="1">
      <c r="A3" s="114"/>
      <c r="B3" s="114"/>
      <c r="C3" s="114"/>
      <c r="D3" s="114"/>
      <c r="E3" s="354" t="s">
        <v>251</v>
      </c>
      <c r="F3" s="354"/>
      <c r="G3" s="354"/>
      <c r="H3" s="349"/>
      <c r="I3" s="124" t="s">
        <v>36</v>
      </c>
      <c r="J3" s="124"/>
      <c r="K3" s="125">
        <f>'[3]vnos podatkov'!$A$8</f>
        <v>0</v>
      </c>
      <c r="L3" s="120">
        <f>'[3]vnos podatkov'!$B$8</f>
        <v>0</v>
      </c>
      <c r="M3" s="115"/>
      <c r="N3" s="116"/>
      <c r="O3" s="116"/>
      <c r="P3" s="126">
        <f>'[3]vnos podatkov'!$A$8</f>
        <v>0</v>
      </c>
      <c r="Q3" s="126">
        <f>'[3]vnos podatkov'!$B$8</f>
        <v>0</v>
      </c>
      <c r="R3" s="126">
        <f>'[3]vnos podatkov'!$A$10</f>
        <v>0</v>
      </c>
      <c r="S3" s="117"/>
      <c r="T3" s="117"/>
      <c r="U3" s="117"/>
      <c r="V3" s="117"/>
      <c r="W3" s="117"/>
      <c r="X3" s="117"/>
      <c r="Y3" s="117"/>
      <c r="Z3" s="117"/>
      <c r="AA3" s="117"/>
      <c r="AB3" s="117"/>
      <c r="AC3" s="117"/>
      <c r="AD3" s="117"/>
      <c r="AE3" s="117"/>
      <c r="AF3" s="117"/>
      <c r="AG3" s="117"/>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row>
    <row r="4" spans="1:256" ht="50.1" customHeight="1">
      <c r="A4" s="114"/>
      <c r="B4" s="114"/>
      <c r="C4" s="350" t="s">
        <v>37</v>
      </c>
      <c r="D4" s="350"/>
      <c r="I4" s="291" t="s">
        <v>38</v>
      </c>
      <c r="J4" s="128"/>
      <c r="K4" s="129">
        <f>'[3]vnos podatkov'!$A$10</f>
        <v>0</v>
      </c>
      <c r="L4" s="130"/>
      <c r="M4" s="115"/>
      <c r="N4" s="116"/>
      <c r="O4" s="116"/>
      <c r="P4" s="117"/>
      <c r="Q4" s="117"/>
      <c r="R4" s="117"/>
      <c r="S4" s="117"/>
      <c r="T4" s="117"/>
      <c r="U4" s="117"/>
      <c r="V4" s="117"/>
      <c r="W4" s="117"/>
      <c r="X4" s="117"/>
      <c r="Y4" s="117"/>
      <c r="Z4" s="117"/>
      <c r="AA4" s="117"/>
      <c r="AB4" s="117"/>
      <c r="AC4" s="117"/>
      <c r="AD4" s="117"/>
      <c r="AE4" s="117"/>
      <c r="AF4" s="117"/>
      <c r="AG4" s="117"/>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row>
    <row r="5" spans="1:256" ht="50.1" customHeight="1">
      <c r="A5" s="114"/>
      <c r="B5" s="114"/>
      <c r="C5" s="350" t="s">
        <v>39</v>
      </c>
      <c r="D5" s="350"/>
      <c r="E5" s="351" t="s">
        <v>178</v>
      </c>
      <c r="F5" s="351">
        <f>'[3]vnos podatkov'!$C$10</f>
        <v>0</v>
      </c>
      <c r="G5" s="352">
        <f>'[3]vnos podatkov'!$C$10</f>
        <v>0</v>
      </c>
      <c r="H5" s="352">
        <f>'[3]vnos podatkov'!$C$10</f>
        <v>0</v>
      </c>
      <c r="I5" s="353" t="s">
        <v>40</v>
      </c>
      <c r="J5" s="353"/>
      <c r="K5" s="129"/>
      <c r="L5" s="121"/>
      <c r="M5" s="115"/>
      <c r="N5" s="116"/>
      <c r="O5" s="116"/>
      <c r="P5" s="117"/>
      <c r="Q5" s="117"/>
      <c r="R5" s="117"/>
      <c r="S5" s="117"/>
      <c r="T5" s="117"/>
      <c r="U5" s="117"/>
      <c r="V5" s="117"/>
      <c r="W5" s="117"/>
      <c r="X5" s="117"/>
      <c r="Y5" s="117"/>
      <c r="Z5" s="117"/>
      <c r="AA5" s="117"/>
      <c r="AB5" s="117"/>
      <c r="AC5" s="117"/>
      <c r="AD5" s="117"/>
      <c r="AE5" s="117"/>
      <c r="AF5" s="117"/>
      <c r="AG5" s="117"/>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row>
    <row r="6" spans="1:256" s="136" customFormat="1" ht="90" customHeight="1">
      <c r="A6" s="114"/>
      <c r="B6" s="114"/>
      <c r="C6" s="131" t="s">
        <v>203</v>
      </c>
      <c r="D6" s="131" t="s">
        <v>255</v>
      </c>
      <c r="E6" s="132"/>
      <c r="F6" s="133"/>
      <c r="G6" s="339"/>
      <c r="H6" s="339"/>
      <c r="I6" s="339"/>
      <c r="J6" s="339"/>
      <c r="K6" s="340" t="s">
        <v>41</v>
      </c>
      <c r="L6" s="340" t="s">
        <v>42</v>
      </c>
      <c r="M6" s="115"/>
      <c r="N6" s="134"/>
      <c r="O6" s="134"/>
      <c r="P6" s="345" t="s">
        <v>43</v>
      </c>
      <c r="Q6" s="346"/>
      <c r="R6" s="346"/>
      <c r="S6" s="346"/>
      <c r="T6" s="347"/>
      <c r="U6" s="135"/>
      <c r="V6" s="126"/>
      <c r="W6" s="126"/>
      <c r="X6" s="126"/>
      <c r="Y6" s="126"/>
      <c r="Z6" s="126"/>
      <c r="AA6" s="126"/>
      <c r="AB6" s="126"/>
      <c r="AC6" s="126"/>
      <c r="AD6" s="126"/>
      <c r="AE6" s="126"/>
      <c r="AF6" s="126"/>
      <c r="AG6" s="126"/>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s="144" customFormat="1" ht="40.5" customHeight="1">
      <c r="A7" s="114"/>
      <c r="B7" s="114"/>
      <c r="C7" s="137" t="s">
        <v>26</v>
      </c>
      <c r="D7" s="138" t="s">
        <v>27</v>
      </c>
      <c r="E7" s="138" t="s">
        <v>28</v>
      </c>
      <c r="F7" s="138" t="s">
        <v>25</v>
      </c>
      <c r="G7" s="339"/>
      <c r="H7" s="339"/>
      <c r="I7" s="339"/>
      <c r="J7" s="339"/>
      <c r="K7" s="340"/>
      <c r="L7" s="340"/>
      <c r="M7" s="115"/>
      <c r="N7" s="139" t="s">
        <v>44</v>
      </c>
      <c r="O7" s="140"/>
      <c r="P7" s="141" t="s">
        <v>26</v>
      </c>
      <c r="Q7" s="141" t="s">
        <v>27</v>
      </c>
      <c r="R7" s="141" t="s">
        <v>28</v>
      </c>
      <c r="S7" s="141" t="s">
        <v>25</v>
      </c>
      <c r="T7" s="142"/>
      <c r="U7" s="142"/>
      <c r="V7" s="142"/>
      <c r="W7" s="142"/>
      <c r="X7" s="141"/>
      <c r="Y7" s="141" t="s">
        <v>26</v>
      </c>
      <c r="Z7" s="141" t="s">
        <v>27</v>
      </c>
      <c r="AA7" s="141" t="s">
        <v>28</v>
      </c>
      <c r="AB7" s="141" t="s">
        <v>25</v>
      </c>
      <c r="AC7" s="141"/>
      <c r="AD7" s="141"/>
      <c r="AE7" s="141"/>
      <c r="AF7" s="141"/>
      <c r="AG7" s="143" t="s">
        <v>29</v>
      </c>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row>
    <row r="8" spans="1:256" ht="72" customHeight="1">
      <c r="A8" s="145">
        <v>1</v>
      </c>
      <c r="B8" s="146">
        <v>1</v>
      </c>
      <c r="C8" s="147" t="str">
        <f>UPPER(IF($A8="","",VLOOKUP($A8,'[3]m round robin žrebna lista'!$A$7:$R$128,2)))</f>
        <v/>
      </c>
      <c r="D8" s="355" t="s">
        <v>252</v>
      </c>
      <c r="E8" s="356"/>
      <c r="F8" s="357"/>
      <c r="G8" s="150"/>
      <c r="H8" s="151"/>
      <c r="I8" s="151"/>
      <c r="J8" s="151" t="s">
        <v>273</v>
      </c>
      <c r="K8" s="152"/>
      <c r="L8" s="152"/>
      <c r="M8" s="153">
        <f>IF($A8="","",VLOOKUP($A8,'[3]m round robin žrebna lista'!$A$7:$R$128,14))</f>
        <v>0</v>
      </c>
      <c r="N8" s="152" t="str">
        <f>IF(L8="","",IF(L8=1,8,IF(L8=2,6,IF(L8=3,4,2))))</f>
        <v/>
      </c>
      <c r="O8" s="117"/>
      <c r="P8" s="154" t="str">
        <f>UPPER(IF($A8="","",VLOOKUP($A8,'[3]m round robin žrebna lista'!$A$7:$R$128,2)))</f>
        <v/>
      </c>
      <c r="Q8" s="154" t="str">
        <f>UPPER(IF($A8="","",VLOOKUP($A8,'[3]m round robin žrebna lista'!$A$7:$R$128,3)))</f>
        <v>BOH MOJMIR</v>
      </c>
      <c r="R8" s="154" t="str">
        <f>PROPER(IF($A8="","",VLOOKUP($A8,'[3]m round robin žrebna lista'!$A$7:$R$128,4)))</f>
        <v/>
      </c>
      <c r="S8" s="154" t="str">
        <f>UPPER(IF($A8="","",VLOOKUP($A8,'[3]m round robin žrebna lista'!$A$7:$R$128,5)))</f>
        <v/>
      </c>
      <c r="T8" s="155"/>
      <c r="U8" s="156"/>
      <c r="V8" s="156"/>
      <c r="W8" s="156"/>
      <c r="X8" s="123"/>
      <c r="Y8" s="154" t="str">
        <f>UPPER(IF($A8="","",VLOOKUP($A8,'[3]m round robin žrebna lista'!$A$7:$R$128,2)))</f>
        <v/>
      </c>
      <c r="Z8" s="154" t="str">
        <f>UPPER(IF($A8="","",VLOOKUP($A8,'[3]m round robin žrebna lista'!$A$7:$R$128,3)))</f>
        <v>BOH MOJMIR</v>
      </c>
      <c r="AA8" s="154" t="str">
        <f>PROPER(IF($A8="","",VLOOKUP($A8,'[3]m round robin žrebna lista'!$A$7:$R$128,4)))</f>
        <v/>
      </c>
      <c r="AB8" s="154" t="str">
        <f>UPPER(IF($A8="","",VLOOKUP($A8,'[3]m round robin žrebna lista'!$A$7:$R$128,5)))</f>
        <v/>
      </c>
      <c r="AC8" s="155"/>
      <c r="AD8" s="157" t="str">
        <f>IF(U8="","",IF(U8="1bb","1bb",IF(U8="2bb","2bb",IF(U8=1,$M9,0))))</f>
        <v/>
      </c>
      <c r="AE8" s="157" t="str">
        <f>IF(V8="","",IF(V8="1bb","1bb",IF(V8="3bb","3bb",IF(V8=1,$M10,0))))</f>
        <v/>
      </c>
      <c r="AF8" s="157" t="str">
        <f>IF(W8="","",IF(W8="1bb","1bb",IF(W8="4bb","4bb",IF(W8=1,$M11,0))))</f>
        <v/>
      </c>
      <c r="AG8" s="158">
        <f>SUM(AD8:AF8)</f>
        <v>0</v>
      </c>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256" ht="72" customHeight="1">
      <c r="A9" s="145">
        <v>2</v>
      </c>
      <c r="B9" s="146">
        <v>2</v>
      </c>
      <c r="C9" s="147" t="str">
        <f>UPPER(IF($A9="","",VLOOKUP($A9,'[3]m round robin žrebna lista'!$A$7:$R$128,2)))</f>
        <v/>
      </c>
      <c r="D9" s="355" t="s">
        <v>313</v>
      </c>
      <c r="E9" s="356"/>
      <c r="F9" s="357"/>
      <c r="G9" s="151"/>
      <c r="H9" s="150"/>
      <c r="I9" s="151"/>
      <c r="J9" s="151"/>
      <c r="K9" s="193"/>
      <c r="L9" s="152"/>
      <c r="M9" s="153">
        <f>IF($A9="","",VLOOKUP($A9,'[3]m round robin žrebna lista'!$A$7:$R$128,14))</f>
        <v>0</v>
      </c>
      <c r="N9" s="152"/>
      <c r="O9" s="117"/>
      <c r="P9" s="154" t="str">
        <f>UPPER(IF($A9="","",VLOOKUP($A9,'[3]m round robin žrebna lista'!$A$7:$R$128,2)))</f>
        <v/>
      </c>
      <c r="Q9" s="154" t="str">
        <f>UPPER(IF($A9="","",VLOOKUP($A9,'[3]m round robin žrebna lista'!$A$7:$R$128,3)))</f>
        <v>SLAVINEC IGOR</v>
      </c>
      <c r="R9" s="154" t="str">
        <f>PROPER(IF($A9="","",VLOOKUP($A9,'[3]m round robin žrebna lista'!$A$7:$R$128,4)))</f>
        <v/>
      </c>
      <c r="S9" s="154" t="str">
        <f>UPPER(IF($A9="","",VLOOKUP($A9,'[3]m round robin žrebna lista'!$A$7:$R$128,5)))</f>
        <v/>
      </c>
      <c r="T9" s="156"/>
      <c r="U9" s="155"/>
      <c r="V9" s="156"/>
      <c r="W9" s="156"/>
      <c r="X9" s="123"/>
      <c r="Y9" s="154" t="str">
        <f>UPPER(IF($A9="","",VLOOKUP($A9,'[3]m round robin žrebna lista'!$A$7:$R$128,2)))</f>
        <v/>
      </c>
      <c r="Z9" s="154" t="str">
        <f>UPPER(IF($A9="","",VLOOKUP($A9,'[3]m round robin žrebna lista'!$A$7:$R$128,3)))</f>
        <v>SLAVINEC IGOR</v>
      </c>
      <c r="AA9" s="154" t="str">
        <f>PROPER(IF($A9="","",VLOOKUP($A9,'[3]m round robin žrebna lista'!$A$7:$R$128,4)))</f>
        <v/>
      </c>
      <c r="AB9" s="154" t="str">
        <f>UPPER(IF($A9="","",VLOOKUP($A9,'[3]m round robin žrebna lista'!$A$7:$R$128,5)))</f>
        <v/>
      </c>
      <c r="AC9" s="157" t="str">
        <f>IF(T9="","",IF(T9="1bb","1bb",IF(T9="2bb","2bb",IF(T9=1,0,M8))))</f>
        <v/>
      </c>
      <c r="AD9" s="155"/>
      <c r="AE9" s="157" t="str">
        <f>IF(V9="","",IF(V9="2bb","2bb",IF(V9="3bb","3bb",IF(V9=2,M10,0))))</f>
        <v/>
      </c>
      <c r="AF9" s="157" t="str">
        <f>IF(W9="","",IF(W9="2bb","2bb",IF(W9="4bb","4bb",IF(W9=2,M11,0))))</f>
        <v/>
      </c>
      <c r="AG9" s="158">
        <f>SUM(AC9:AF9)</f>
        <v>0</v>
      </c>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row>
    <row r="10" spans="1:256" ht="72" customHeight="1">
      <c r="A10" s="145">
        <v>3</v>
      </c>
      <c r="B10" s="159">
        <v>3</v>
      </c>
      <c r="C10" s="147" t="str">
        <f>UPPER(IF($A10="","",VLOOKUP($A10,'[3]m round robin žrebna lista'!$A$7:$R$128,2)))</f>
        <v/>
      </c>
      <c r="D10" s="355" t="s">
        <v>254</v>
      </c>
      <c r="E10" s="356"/>
      <c r="F10" s="357"/>
      <c r="G10" s="151"/>
      <c r="H10" s="151"/>
      <c r="I10" s="150"/>
      <c r="J10" s="151"/>
      <c r="K10" s="152"/>
      <c r="L10" s="152"/>
      <c r="M10" s="153">
        <f>IF($A10="","",VLOOKUP($A10,'[3]m round robin žrebna lista'!$A$7:$R$128,14))</f>
        <v>0</v>
      </c>
      <c r="N10" s="152" t="str">
        <f>IF(L10="","",IF(L10=1,8,IF(L10=2,6,IF(L10=3,4,2))))</f>
        <v/>
      </c>
      <c r="O10" s="117"/>
      <c r="P10" s="154" t="str">
        <f>UPPER(IF($A10="","",VLOOKUP($A10,'[3]m round robin žrebna lista'!$A$7:$R$128,2)))</f>
        <v/>
      </c>
      <c r="Q10" s="154" t="str">
        <f>UPPER(IF($A10="","",VLOOKUP($A10,'[3]m round robin žrebna lista'!$A$7:$R$128,3)))</f>
        <v>STIBILJ CVETKO</v>
      </c>
      <c r="R10" s="154" t="str">
        <f>PROPER(IF($A10="","",VLOOKUP($A10,'[3]m round robin žrebna lista'!$A$7:$R$128,4)))</f>
        <v/>
      </c>
      <c r="S10" s="154" t="str">
        <f>UPPER(IF($A10="","",VLOOKUP($A10,'[3]m round robin žrebna lista'!$A$7:$R$128,5)))</f>
        <v/>
      </c>
      <c r="T10" s="156"/>
      <c r="U10" s="156"/>
      <c r="V10" s="155"/>
      <c r="W10" s="156"/>
      <c r="X10" s="123"/>
      <c r="Y10" s="154" t="str">
        <f>UPPER(IF($A10="","",VLOOKUP($A10,'[3]m round robin žrebna lista'!$A$7:$R$128,2)))</f>
        <v/>
      </c>
      <c r="Z10" s="154" t="str">
        <f>UPPER(IF($A10="","",VLOOKUP($A10,'[3]m round robin žrebna lista'!$A$7:$R$128,3)))</f>
        <v>STIBILJ CVETKO</v>
      </c>
      <c r="AA10" s="154" t="str">
        <f>PROPER(IF($A10="","",VLOOKUP($A10,'[3]m round robin žrebna lista'!$A$7:$R$128,4)))</f>
        <v/>
      </c>
      <c r="AB10" s="154" t="str">
        <f>UPPER(IF($A10="","",VLOOKUP($A10,'[3]m round robin žrebna lista'!$A$7:$R$128,5)))</f>
        <v/>
      </c>
      <c r="AC10" s="157" t="str">
        <f>IF(T10="","",IF(T10="1bb","1bb",IF(T10="3bb","3bb",IF(T10=1,0,M8))))</f>
        <v/>
      </c>
      <c r="AD10" s="157" t="str">
        <f>IF(U10="","",IF(U10="2bb","2bb",IF(U10="3bb","3bb",IF(U10=2,0,M9))))</f>
        <v/>
      </c>
      <c r="AE10" s="155"/>
      <c r="AF10" s="157" t="str">
        <f>IF(W10="","",IF(W10="3bb","3bb",IF(W10="4bb","4bb",IF(W10=3,M11,0))))</f>
        <v/>
      </c>
      <c r="AG10" s="158">
        <f>SUM(AC10:AF10)</f>
        <v>0</v>
      </c>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72" customHeight="1">
      <c r="A11" s="145">
        <v>66</v>
      </c>
      <c r="B11" s="146">
        <v>4</v>
      </c>
      <c r="C11" s="147" t="str">
        <f>UPPER(IF($A11="","",VLOOKUP($A11,'[3]m round robin žrebna lista'!$A$7:$R$128,2)))</f>
        <v/>
      </c>
      <c r="D11" s="355" t="s">
        <v>272</v>
      </c>
      <c r="E11" s="356"/>
      <c r="F11" s="357"/>
      <c r="G11" s="151" t="s">
        <v>284</v>
      </c>
      <c r="H11" s="151"/>
      <c r="I11" s="151"/>
      <c r="J11" s="150"/>
      <c r="K11" s="152"/>
      <c r="L11" s="152"/>
      <c r="M11" s="153">
        <f>IF($A11="","",VLOOKUP($A11,'[3]m round robin žrebna lista'!$A$7:$R$128,14))</f>
        <v>0</v>
      </c>
      <c r="N11" s="152"/>
      <c r="O11" s="117"/>
      <c r="P11" s="154" t="str">
        <f>UPPER(IF($A11="","",VLOOKUP($A11,'[3]m round robin žrebna lista'!$A$7:$R$128,2)))</f>
        <v/>
      </c>
      <c r="Q11" s="154" t="str">
        <f>UPPER(IF($A11="","",VLOOKUP($A11,'[3]m round robin žrebna lista'!$A$7:$R$128,3)))</f>
        <v/>
      </c>
      <c r="R11" s="154" t="str">
        <f>PROPER(IF($A11="","",VLOOKUP($A11,'[3]m round robin žrebna lista'!$A$7:$R$128,4)))</f>
        <v/>
      </c>
      <c r="S11" s="154" t="str">
        <f>UPPER(IF($A11="","",VLOOKUP($A11,'[3]m round robin žrebna lista'!$A$7:$R$128,5)))</f>
        <v/>
      </c>
      <c r="T11" s="156"/>
      <c r="U11" s="156"/>
      <c r="V11" s="156"/>
      <c r="W11" s="155"/>
      <c r="X11" s="123"/>
      <c r="Y11" s="154" t="str">
        <f>UPPER(IF($A11="","",VLOOKUP($A11,'[3]m round robin žrebna lista'!$A$7:$R$128,2)))</f>
        <v/>
      </c>
      <c r="Z11" s="154" t="str">
        <f>UPPER(IF($A11="","",VLOOKUP($A11,'[3]m round robin žrebna lista'!$A$7:$R$128,3)))</f>
        <v/>
      </c>
      <c r="AA11" s="154" t="str">
        <f>PROPER(IF($A11="","",VLOOKUP($A11,'[3]m round robin žrebna lista'!$A$7:$R$128,4)))</f>
        <v/>
      </c>
      <c r="AB11" s="154" t="str">
        <f>UPPER(IF($A11="","",VLOOKUP($A11,'[3]m round robin žrebna lista'!$A$7:$R$128,5)))</f>
        <v/>
      </c>
      <c r="AC11" s="157" t="str">
        <f>IF(T11="","",IF(T11="1bb","1bb",IF(T11="4bb","4bb",IF(T11=1,0,M8))))</f>
        <v/>
      </c>
      <c r="AD11" s="157" t="str">
        <f>IF(U11="","",IF(U11="2bb","2bb",IF(U11="4bb","4bb",IF(U11=2,0,M9))))</f>
        <v/>
      </c>
      <c r="AE11" s="157" t="str">
        <f>IF(V11="","",IF(V11="3bb","3bb",IF(V11="4bb","4bb",IF(V11=3,0,M10))))</f>
        <v/>
      </c>
      <c r="AF11" s="155"/>
      <c r="AG11" s="158">
        <f>SUM(AC11:AF11)</f>
        <v>0</v>
      </c>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row>
    <row r="12" spans="1:256" ht="100.5" customHeight="1">
      <c r="A12" s="288"/>
      <c r="B12" s="288"/>
      <c r="C12" s="131" t="s">
        <v>45</v>
      </c>
      <c r="D12" s="131"/>
      <c r="E12" s="132"/>
      <c r="F12" s="133"/>
      <c r="G12" s="339"/>
      <c r="H12" s="339"/>
      <c r="I12" s="339"/>
      <c r="J12" s="339"/>
      <c r="K12" s="340" t="s">
        <v>41</v>
      </c>
      <c r="L12" s="340" t="s">
        <v>42</v>
      </c>
      <c r="M12" s="115"/>
      <c r="N12" s="116"/>
      <c r="O12" s="116"/>
      <c r="P12" s="117"/>
      <c r="Q12" s="117"/>
      <c r="R12" s="117"/>
      <c r="S12" s="117"/>
      <c r="T12" s="117"/>
      <c r="U12" s="117"/>
      <c r="V12" s="117"/>
      <c r="W12" s="117"/>
      <c r="X12" s="117"/>
      <c r="Y12" s="117"/>
      <c r="Z12" s="117"/>
      <c r="AA12" s="117"/>
      <c r="AB12" s="117"/>
      <c r="AC12" s="117"/>
      <c r="AD12" s="117"/>
      <c r="AE12" s="117"/>
      <c r="AF12" s="117"/>
      <c r="AG12" s="117"/>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row>
    <row r="13" spans="1:256" s="144" customFormat="1" ht="40.5" customHeight="1">
      <c r="A13" s="288"/>
      <c r="B13" s="288"/>
      <c r="C13" s="137" t="s">
        <v>26</v>
      </c>
      <c r="D13" s="138" t="s">
        <v>27</v>
      </c>
      <c r="E13" s="161" t="s">
        <v>28</v>
      </c>
      <c r="F13" s="138" t="s">
        <v>25</v>
      </c>
      <c r="G13" s="339"/>
      <c r="H13" s="339"/>
      <c r="I13" s="339"/>
      <c r="J13" s="339"/>
      <c r="K13" s="340"/>
      <c r="L13" s="340"/>
      <c r="M13" s="115"/>
      <c r="N13" s="139" t="s">
        <v>44</v>
      </c>
      <c r="O13" s="140"/>
      <c r="P13" s="141" t="s">
        <v>26</v>
      </c>
      <c r="Q13" s="141" t="s">
        <v>27</v>
      </c>
      <c r="R13" s="141" t="s">
        <v>28</v>
      </c>
      <c r="S13" s="141" t="s">
        <v>25</v>
      </c>
      <c r="T13" s="142"/>
      <c r="U13" s="139"/>
      <c r="V13" s="139"/>
      <c r="W13" s="139"/>
      <c r="X13" s="139"/>
      <c r="Y13" s="141" t="s">
        <v>26</v>
      </c>
      <c r="Z13" s="141" t="s">
        <v>27</v>
      </c>
      <c r="AA13" s="141" t="s">
        <v>28</v>
      </c>
      <c r="AB13" s="141" t="s">
        <v>25</v>
      </c>
      <c r="AC13" s="141"/>
      <c r="AD13" s="141"/>
      <c r="AE13" s="141"/>
      <c r="AF13" s="141"/>
      <c r="AG13" s="143" t="s">
        <v>29</v>
      </c>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row>
    <row r="14" spans="1:256" ht="72.95" customHeight="1">
      <c r="A14" s="145"/>
      <c r="B14" s="146">
        <v>1</v>
      </c>
      <c r="C14" s="147" t="str">
        <f>UPPER(IF($A14="","",VLOOKUP($A14,'[3]m round robin žrebna lista'!$A$7:$R$128,2)))</f>
        <v/>
      </c>
      <c r="D14" s="148" t="str">
        <f>UPPER(IF($A14="","",VLOOKUP($A14,'[3]m round robin žrebna lista'!$A$7:$R$128,3)))</f>
        <v/>
      </c>
      <c r="E14" s="148" t="str">
        <f>PROPER(IF($A14="","",VLOOKUP($A14,'[3]m round robin žrebna lista'!$A$7:$R$128,4)))</f>
        <v/>
      </c>
      <c r="F14" s="149" t="str">
        <f>UPPER(IF($A14="","",VLOOKUP($A14,'[3]m round robin žrebna lista'!$A$7:$R$128,5)))</f>
        <v/>
      </c>
      <c r="G14" s="150"/>
      <c r="H14" s="151"/>
      <c r="I14" s="151"/>
      <c r="J14" s="151"/>
      <c r="K14" s="152"/>
      <c r="L14" s="152"/>
      <c r="M14" s="153" t="str">
        <f>IF($A14="","",VLOOKUP($A14,'[3]m round robin žrebna lista'!$A$7:$R$128,14))</f>
        <v/>
      </c>
      <c r="N14" s="152" t="str">
        <f>IF(L14="","",IF(L14=1,8,IF(L14=2,6,IF(L14=3,4,2))))</f>
        <v/>
      </c>
      <c r="O14" s="117"/>
      <c r="P14" s="154" t="str">
        <f>UPPER(IF($A14="","",VLOOKUP($A14,'[3]m round robin žrebna lista'!$A$7:$R$128,2)))</f>
        <v/>
      </c>
      <c r="Q14" s="154" t="str">
        <f>UPPER(IF($A14="","",VLOOKUP($A14,'[3]m round robin žrebna lista'!$A$7:$R$128,3)))</f>
        <v/>
      </c>
      <c r="R14" s="154" t="str">
        <f>PROPER(IF($A14="","",VLOOKUP($A14,'[3]m round robin žrebna lista'!$A$7:$R$128,4)))</f>
        <v/>
      </c>
      <c r="S14" s="154" t="str">
        <f>UPPER(IF($A14="","",VLOOKUP($A14,'[3]m round robin žrebna lista'!$A$7:$R$128,5)))</f>
        <v/>
      </c>
      <c r="T14" s="155"/>
      <c r="U14" s="156"/>
      <c r="V14" s="156"/>
      <c r="W14" s="156"/>
      <c r="X14" s="117"/>
      <c r="Y14" s="154" t="str">
        <f>UPPER(IF($A14="","",VLOOKUP($A14,'[3]m round robin žrebna lista'!$A$7:$R$128,2)))</f>
        <v/>
      </c>
      <c r="Z14" s="154" t="str">
        <f>UPPER(IF($A14="","",VLOOKUP($A14,'[3]m round robin žrebna lista'!$A$7:$R$128,3)))</f>
        <v/>
      </c>
      <c r="AA14" s="154" t="str">
        <f>PROPER(IF($A14="","",VLOOKUP($A14,'[3]m round robin žrebna lista'!$A$7:$R$128,4)))</f>
        <v/>
      </c>
      <c r="AB14" s="154" t="str">
        <f>UPPER(IF($A14="","",VLOOKUP($A14,'[3]m round robin žrebna lista'!$A$7:$R$128,5)))</f>
        <v/>
      </c>
      <c r="AC14" s="155"/>
      <c r="AD14" s="156" t="str">
        <f>IF(U14="","",IF(U14="1bb","1bb",IF(U14="2bb","2bb",IF(U14=1,$M15,0))))</f>
        <v/>
      </c>
      <c r="AE14" s="156" t="str">
        <f>IF(V14="","",IF(V14="1bb","1bb",IF(V14="3bb","3bb",IF(V14=1,$M16,0))))</f>
        <v/>
      </c>
      <c r="AF14" s="156" t="str">
        <f>IF(W14="","",IF(W14="1bb","1bb",IF(W14="4bb","4bb",IF(W14=1,$M17,0))))</f>
        <v/>
      </c>
      <c r="AG14" s="162">
        <f>SUM(AD14:AF14)</f>
        <v>0</v>
      </c>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row>
    <row r="15" spans="1:256" ht="72.95" customHeight="1">
      <c r="A15" s="145"/>
      <c r="B15" s="146">
        <v>2</v>
      </c>
      <c r="C15" s="147" t="str">
        <f>UPPER(IF($A15="","",VLOOKUP($A15,'[3]m round robin žrebna lista'!$A$7:$R$128,2)))</f>
        <v/>
      </c>
      <c r="D15" s="148" t="str">
        <f>UPPER(IF($A15="","",VLOOKUP($A15,'[3]m round robin žrebna lista'!$A$7:$R$128,3)))</f>
        <v/>
      </c>
      <c r="E15" s="148" t="str">
        <f>PROPER(IF($A15="","",VLOOKUP($A15,'[3]m round robin žrebna lista'!$A$7:$R$128,4)))</f>
        <v/>
      </c>
      <c r="F15" s="149" t="str">
        <f>UPPER(IF($A15="","",VLOOKUP($A15,'[3]m round robin žrebna lista'!$A$7:$R$128,5)))</f>
        <v/>
      </c>
      <c r="G15" s="151"/>
      <c r="H15" s="150"/>
      <c r="I15" s="151"/>
      <c r="J15" s="151"/>
      <c r="K15" s="152"/>
      <c r="L15" s="152"/>
      <c r="M15" s="153" t="str">
        <f>IF($A15="","",VLOOKUP($A15,'[3]m round robin žrebna lista'!$A$7:$R$128,14))</f>
        <v/>
      </c>
      <c r="N15" s="152" t="str">
        <f>IF(L15="","",IF(L15=1,8,IF(L15=2,6,IF(L15=3,4,2))))</f>
        <v/>
      </c>
      <c r="O15" s="117"/>
      <c r="P15" s="154" t="str">
        <f>UPPER(IF($A15="","",VLOOKUP($A15,'[3]m round robin žrebna lista'!$A$7:$R$128,2)))</f>
        <v/>
      </c>
      <c r="Q15" s="154" t="str">
        <f>UPPER(IF($A15="","",VLOOKUP($A15,'[3]m round robin žrebna lista'!$A$7:$R$128,3)))</f>
        <v/>
      </c>
      <c r="R15" s="154" t="str">
        <f>PROPER(IF($A15="","",VLOOKUP($A15,'[3]m round robin žrebna lista'!$A$7:$R$128,4)))</f>
        <v/>
      </c>
      <c r="S15" s="154" t="str">
        <f>UPPER(IF($A15="","",VLOOKUP($A15,'[3]m round robin žrebna lista'!$A$7:$R$128,5)))</f>
        <v/>
      </c>
      <c r="T15" s="156"/>
      <c r="U15" s="155"/>
      <c r="V15" s="156"/>
      <c r="W15" s="156"/>
      <c r="X15" s="117"/>
      <c r="Y15" s="154" t="str">
        <f>UPPER(IF($A15="","",VLOOKUP($A15,'[3]m round robin žrebna lista'!$A$7:$R$128,2)))</f>
        <v/>
      </c>
      <c r="Z15" s="154" t="str">
        <f>UPPER(IF($A15="","",VLOOKUP($A15,'[3]m round robin žrebna lista'!$A$7:$R$128,3)))</f>
        <v/>
      </c>
      <c r="AA15" s="154" t="str">
        <f>PROPER(IF($A15="","",VLOOKUP($A15,'[3]m round robin žrebna lista'!$A$7:$R$128,4)))</f>
        <v/>
      </c>
      <c r="AB15" s="154" t="str">
        <f>UPPER(IF($A15="","",VLOOKUP($A15,'[3]m round robin žrebna lista'!$A$7:$R$128,5)))</f>
        <v/>
      </c>
      <c r="AC15" s="156" t="str">
        <f>IF(T15="","",IF(T15="1bb","1bb",IF(T15="2bb","2bb",IF(T15=1,0,M14))))</f>
        <v/>
      </c>
      <c r="AD15" s="155"/>
      <c r="AE15" s="156" t="str">
        <f>IF(V15="","",IF(V15="2bb","2bb",IF(V15="3bb","3bb",IF(V15=2,M16,0))))</f>
        <v/>
      </c>
      <c r="AF15" s="156" t="str">
        <f>IF(W15="","",IF(W15="2bb","2bb",IF(W15="4bb","4bb",IF(W15=2,M17,0))))</f>
        <v/>
      </c>
      <c r="AG15" s="162">
        <f>SUM(AC15:AF15)</f>
        <v>0</v>
      </c>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row>
    <row r="16" spans="1:256" ht="72.95" customHeight="1">
      <c r="A16" s="145"/>
      <c r="B16" s="146">
        <v>3</v>
      </c>
      <c r="C16" s="147" t="str">
        <f>UPPER(IF($A16="","",VLOOKUP($A16,'[3]m round robin žrebna lista'!$A$7:$R$128,2)))</f>
        <v/>
      </c>
      <c r="D16" s="148" t="str">
        <f>UPPER(IF($A16="","",VLOOKUP($A16,'[3]m round robin žrebna lista'!$A$7:$R$128,3)))</f>
        <v/>
      </c>
      <c r="E16" s="148" t="str">
        <f>PROPER(IF($A16="","",VLOOKUP($A16,'[3]m round robin žrebna lista'!$A$7:$R$128,4)))</f>
        <v/>
      </c>
      <c r="F16" s="149" t="str">
        <f>UPPER(IF($A16="","",VLOOKUP($A16,'[3]m round robin žrebna lista'!$A$7:$R$128,5)))</f>
        <v/>
      </c>
      <c r="G16" s="151"/>
      <c r="H16" s="151"/>
      <c r="I16" s="150"/>
      <c r="J16" s="151"/>
      <c r="K16" s="152"/>
      <c r="L16" s="152"/>
      <c r="M16" s="153" t="str">
        <f>IF($A16="","",VLOOKUP($A16,'[3]m round robin žrebna lista'!$A$7:$R$128,14))</f>
        <v/>
      </c>
      <c r="N16" s="152" t="str">
        <f>IF(L16="","",IF(L16=1,8,IF(L16=2,6,IF(L16=3,4,2))))</f>
        <v/>
      </c>
      <c r="O16" s="117"/>
      <c r="P16" s="154" t="str">
        <f>UPPER(IF($A16="","",VLOOKUP($A16,'[3]m round robin žrebna lista'!$A$7:$R$128,2)))</f>
        <v/>
      </c>
      <c r="Q16" s="154" t="str">
        <f>UPPER(IF($A16="","",VLOOKUP($A16,'[3]m round robin žrebna lista'!$A$7:$R$128,3)))</f>
        <v/>
      </c>
      <c r="R16" s="154" t="str">
        <f>PROPER(IF($A16="","",VLOOKUP($A16,'[3]m round robin žrebna lista'!$A$7:$R$128,4)))</f>
        <v/>
      </c>
      <c r="S16" s="154" t="str">
        <f>UPPER(IF($A16="","",VLOOKUP($A16,'[3]m round robin žrebna lista'!$A$7:$R$128,5)))</f>
        <v/>
      </c>
      <c r="T16" s="156"/>
      <c r="U16" s="156"/>
      <c r="V16" s="155"/>
      <c r="W16" s="156"/>
      <c r="X16" s="117"/>
      <c r="Y16" s="154" t="str">
        <f>UPPER(IF($A16="","",VLOOKUP($A16,'[3]m round robin žrebna lista'!$A$7:$R$128,2)))</f>
        <v/>
      </c>
      <c r="Z16" s="154" t="str">
        <f>UPPER(IF($A16="","",VLOOKUP($A16,'[3]m round robin žrebna lista'!$A$7:$R$128,3)))</f>
        <v/>
      </c>
      <c r="AA16" s="154" t="str">
        <f>PROPER(IF($A16="","",VLOOKUP($A16,'[3]m round robin žrebna lista'!$A$7:$R$128,4)))</f>
        <v/>
      </c>
      <c r="AB16" s="154" t="str">
        <f>UPPER(IF($A16="","",VLOOKUP($A16,'[3]m round robin žrebna lista'!$A$7:$R$128,5)))</f>
        <v/>
      </c>
      <c r="AC16" s="156" t="str">
        <f>IF(T16="","",IF(T16="1bb","1bb",IF(T16="3bb","3bb",IF(T16=1,0,M14))))</f>
        <v/>
      </c>
      <c r="AD16" s="156" t="str">
        <f>IF(U16="","",IF(U16="2bb","2bb",IF(U16="3bb","3bb",IF(U16=2,0,M15))))</f>
        <v/>
      </c>
      <c r="AE16" s="155"/>
      <c r="AF16" s="156" t="str">
        <f>IF(W16="","",IF(W16="3bb","3bb",IF(W16="4bb","4bb",IF(W16=3,M17,0))))</f>
        <v/>
      </c>
      <c r="AG16" s="162">
        <f>SUM(AC16:AF16)</f>
        <v>0</v>
      </c>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256" ht="72.95" customHeight="1">
      <c r="A17" s="145"/>
      <c r="B17" s="146">
        <v>4</v>
      </c>
      <c r="C17" s="147" t="str">
        <f>UPPER(IF($A17="","",VLOOKUP($A17,'[3]m round robin žrebna lista'!$A$7:$R$128,2)))</f>
        <v/>
      </c>
      <c r="D17" s="148" t="str">
        <f>UPPER(IF($A17="","",VLOOKUP($A17,'[3]m round robin žrebna lista'!$A$7:$R$128,3)))</f>
        <v/>
      </c>
      <c r="E17" s="148" t="str">
        <f>PROPER(IF($A17="","",VLOOKUP($A17,'[3]m round robin žrebna lista'!$A$7:$R$128,4)))</f>
        <v/>
      </c>
      <c r="F17" s="149" t="str">
        <f>UPPER(IF($A17="","",VLOOKUP($A17,'[3]m round robin žrebna lista'!$A$7:$R$128,5)))</f>
        <v/>
      </c>
      <c r="G17" s="151"/>
      <c r="H17" s="151"/>
      <c r="I17" s="151"/>
      <c r="J17" s="150"/>
      <c r="K17" s="152"/>
      <c r="L17" s="152"/>
      <c r="M17" s="153" t="str">
        <f>IF($A17="","",VLOOKUP($A17,'[3]m round robin žrebna lista'!$A$7:$R$128,14))</f>
        <v/>
      </c>
      <c r="N17" s="152" t="str">
        <f>IF(L17="","",IF(L17=1,8,IF(L17=2,6,IF(L17=3,4,2))))</f>
        <v/>
      </c>
      <c r="O17" s="117"/>
      <c r="P17" s="154" t="str">
        <f>UPPER(IF($A17="","",VLOOKUP($A17,'[3]m round robin žrebna lista'!$A$7:$R$128,2)))</f>
        <v/>
      </c>
      <c r="Q17" s="154" t="str">
        <f>UPPER(IF($A17="","",VLOOKUP($A17,'[3]m round robin žrebna lista'!$A$7:$R$128,3)))</f>
        <v/>
      </c>
      <c r="R17" s="154" t="str">
        <f>PROPER(IF($A17="","",VLOOKUP($A17,'[3]m round robin žrebna lista'!$A$7:$R$128,4)))</f>
        <v/>
      </c>
      <c r="S17" s="154" t="str">
        <f>UPPER(IF($A17="","",VLOOKUP($A17,'[3]m round robin žrebna lista'!$A$7:$R$128,5)))</f>
        <v/>
      </c>
      <c r="T17" s="156"/>
      <c r="U17" s="156"/>
      <c r="V17" s="156"/>
      <c r="W17" s="155"/>
      <c r="X17" s="117"/>
      <c r="Y17" s="154" t="str">
        <f>UPPER(IF($A17="","",VLOOKUP($A17,'[3]m round robin žrebna lista'!$A$7:$R$128,2)))</f>
        <v/>
      </c>
      <c r="Z17" s="154" t="str">
        <f>UPPER(IF($A17="","",VLOOKUP($A17,'[3]m round robin žrebna lista'!$A$7:$R$128,3)))</f>
        <v/>
      </c>
      <c r="AA17" s="154" t="str">
        <f>PROPER(IF($A17="","",VLOOKUP($A17,'[3]m round robin žrebna lista'!$A$7:$R$128,4)))</f>
        <v/>
      </c>
      <c r="AB17" s="154" t="str">
        <f>UPPER(IF($A17="","",VLOOKUP($A17,'[3]m round robin žrebna lista'!$A$7:$R$128,5)))</f>
        <v/>
      </c>
      <c r="AC17" s="156" t="str">
        <f>IF(T17="","",IF(T17="1bb","1bb",IF(T17="4bb","4bb",IF(T17=1,0,M14))))</f>
        <v/>
      </c>
      <c r="AD17" s="156" t="str">
        <f>IF(U17="","",IF(U17="2bb","2bb",IF(U17="4bb","4bb",IF(U17=2,0,M15))))</f>
        <v/>
      </c>
      <c r="AE17" s="156" t="str">
        <f>IF(V17="","",IF(V17="3bb","3bb",IF(V17="4bb","4bb",IF(V17=3,0,M16))))</f>
        <v/>
      </c>
      <c r="AF17" s="155"/>
      <c r="AG17" s="162">
        <f>SUM(AC17:AE17)</f>
        <v>0</v>
      </c>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row>
    <row r="18" spans="1:256" ht="90" customHeight="1">
      <c r="A18" s="338"/>
      <c r="B18" s="338"/>
      <c r="C18" s="131" t="s">
        <v>46</v>
      </c>
      <c r="D18" s="131"/>
      <c r="E18" s="132"/>
      <c r="F18" s="133"/>
      <c r="G18" s="339"/>
      <c r="H18" s="339"/>
      <c r="I18" s="339"/>
      <c r="J18" s="339"/>
      <c r="K18" s="340" t="s">
        <v>41</v>
      </c>
      <c r="L18" s="340" t="s">
        <v>42</v>
      </c>
      <c r="M18" s="115"/>
      <c r="N18" s="116"/>
      <c r="O18" s="116"/>
      <c r="P18" s="117"/>
      <c r="Q18" s="117"/>
      <c r="R18" s="117"/>
      <c r="S18" s="117"/>
      <c r="T18" s="117"/>
      <c r="U18" s="117"/>
      <c r="V18" s="117"/>
      <c r="W18" s="117"/>
      <c r="X18" s="117"/>
      <c r="Y18" s="117"/>
      <c r="Z18" s="117"/>
      <c r="AA18" s="117"/>
      <c r="AB18" s="117"/>
      <c r="AC18" s="117"/>
      <c r="AD18" s="117"/>
      <c r="AE18" s="117"/>
      <c r="AF18" s="117"/>
      <c r="AG18" s="117"/>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row>
    <row r="19" spans="1:256" s="144" customFormat="1" ht="40.5" customHeight="1">
      <c r="A19" s="338"/>
      <c r="B19" s="338"/>
      <c r="C19" s="137" t="s">
        <v>26</v>
      </c>
      <c r="D19" s="138" t="s">
        <v>27</v>
      </c>
      <c r="E19" s="161" t="s">
        <v>28</v>
      </c>
      <c r="F19" s="138" t="s">
        <v>25</v>
      </c>
      <c r="G19" s="339"/>
      <c r="H19" s="339"/>
      <c r="I19" s="339"/>
      <c r="J19" s="339"/>
      <c r="K19" s="340"/>
      <c r="L19" s="340"/>
      <c r="M19" s="115"/>
      <c r="N19" s="139" t="s">
        <v>44</v>
      </c>
      <c r="O19" s="140"/>
      <c r="P19" s="141" t="s">
        <v>26</v>
      </c>
      <c r="Q19" s="141" t="s">
        <v>27</v>
      </c>
      <c r="R19" s="141" t="s">
        <v>28</v>
      </c>
      <c r="S19" s="141" t="s">
        <v>25</v>
      </c>
      <c r="T19" s="142"/>
      <c r="U19" s="139"/>
      <c r="V19" s="139"/>
      <c r="W19" s="139"/>
      <c r="X19" s="139"/>
      <c r="Y19" s="141" t="s">
        <v>26</v>
      </c>
      <c r="Z19" s="141" t="s">
        <v>27</v>
      </c>
      <c r="AA19" s="141" t="s">
        <v>28</v>
      </c>
      <c r="AB19" s="141" t="s">
        <v>25</v>
      </c>
      <c r="AC19" s="141"/>
      <c r="AD19" s="141"/>
      <c r="AE19" s="141"/>
      <c r="AF19" s="141"/>
      <c r="AG19" s="143" t="s">
        <v>29</v>
      </c>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row>
    <row r="20" spans="1:256" ht="72.95" customHeight="1">
      <c r="A20" s="145"/>
      <c r="B20" s="146">
        <v>1</v>
      </c>
      <c r="C20" s="147" t="str">
        <f>UPPER(IF($A20="","",VLOOKUP($A20,'[3]m round robin žrebna lista'!$A$7:$R$128,2)))</f>
        <v/>
      </c>
      <c r="D20" s="148" t="str">
        <f>UPPER(IF($A20="","",VLOOKUP($A20,'[3]m round robin žrebna lista'!$A$7:$R$128,3)))</f>
        <v/>
      </c>
      <c r="E20" s="148" t="str">
        <f>PROPER(IF($A20="","",VLOOKUP($A20,'[3]m round robin žrebna lista'!$A$7:$R$128,4)))</f>
        <v/>
      </c>
      <c r="F20" s="149" t="str">
        <f>UPPER(IF($A20="","",VLOOKUP($A20,'[3]m round robin žrebna lista'!$A$7:$R$128,5)))</f>
        <v/>
      </c>
      <c r="G20" s="150"/>
      <c r="H20" s="151"/>
      <c r="I20" s="151"/>
      <c r="J20" s="151"/>
      <c r="K20" s="152"/>
      <c r="L20" s="152"/>
      <c r="M20" s="153" t="str">
        <f>IF($A20="","",VLOOKUP($A20,'[3]m round robin žrebna lista'!$A$7:$R$128,14))</f>
        <v/>
      </c>
      <c r="N20" s="152" t="str">
        <f>IF(L20="","",IF(L20=1,8,IF(L20=2,6,IF(L20=3,4,2))))</f>
        <v/>
      </c>
      <c r="O20" s="117"/>
      <c r="P20" s="154" t="str">
        <f>UPPER(IF($A20="","",VLOOKUP($A20,'[3]m round robin žrebna lista'!$A$7:$R$128,2)))</f>
        <v/>
      </c>
      <c r="Q20" s="154" t="str">
        <f>UPPER(IF($A20="","",VLOOKUP($A20,'[3]m round robin žrebna lista'!$A$7:$R$128,3)))</f>
        <v/>
      </c>
      <c r="R20" s="154" t="str">
        <f>PROPER(IF($A20="","",VLOOKUP($A20,'[3]m round robin žrebna lista'!$A$7:$R$128,4)))</f>
        <v/>
      </c>
      <c r="S20" s="154" t="str">
        <f>UPPER(IF($A20="","",VLOOKUP($A20,'[3]m round robin žrebna lista'!$A$7:$R$128,5)))</f>
        <v/>
      </c>
      <c r="T20" s="155"/>
      <c r="U20" s="156"/>
      <c r="V20" s="156"/>
      <c r="W20" s="156"/>
      <c r="X20" s="117"/>
      <c r="Y20" s="154" t="str">
        <f>UPPER(IF($A20="","",VLOOKUP($A20,'[3]m round robin žrebna lista'!$A$7:$R$128,2)))</f>
        <v/>
      </c>
      <c r="Z20" s="154" t="str">
        <f>UPPER(IF($A20="","",VLOOKUP($A20,'[3]m round robin žrebna lista'!$A$7:$R$128,3)))</f>
        <v/>
      </c>
      <c r="AA20" s="154" t="str">
        <f>PROPER(IF($A20="","",VLOOKUP($A20,'[3]m round robin žrebna lista'!$A$7:$R$128,4)))</f>
        <v/>
      </c>
      <c r="AB20" s="154" t="str">
        <f>UPPER(IF($A20="","",VLOOKUP($A20,'[3]m round robin žrebna lista'!$A$7:$R$128,5)))</f>
        <v/>
      </c>
      <c r="AC20" s="155"/>
      <c r="AD20" s="156" t="str">
        <f>IF(U20="","",IF(U20="1bb","1bb",IF(U20="2bb","2bb",IF(U20=1,$M21,0))))</f>
        <v/>
      </c>
      <c r="AE20" s="156" t="str">
        <f>IF(V20="","",IF(V20="1bb","1bb",IF(V20="3bb","3bb",IF(V20=1,$M22,0))))</f>
        <v/>
      </c>
      <c r="AF20" s="156" t="str">
        <f>IF(W20="","",IF(W20="1bb","1bb",IF(W20="4bb","4bb",IF(W20=1,$M23,0))))</f>
        <v/>
      </c>
      <c r="AG20" s="162">
        <f>SUM(AD20:AF20)</f>
        <v>0</v>
      </c>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row>
    <row r="21" spans="1:256" ht="72.95" customHeight="1">
      <c r="A21" s="145"/>
      <c r="B21" s="146">
        <v>2</v>
      </c>
      <c r="C21" s="147" t="str">
        <f>UPPER(IF($A21="","",VLOOKUP($A21,'[3]m round robin žrebna lista'!$A$7:$R$128,2)))</f>
        <v/>
      </c>
      <c r="D21" s="148" t="str">
        <f>UPPER(IF($A21="","",VLOOKUP($A21,'[3]m round robin žrebna lista'!$A$7:$R$128,3)))</f>
        <v/>
      </c>
      <c r="E21" s="148" t="str">
        <f>PROPER(IF($A21="","",VLOOKUP($A21,'[3]m round robin žrebna lista'!$A$7:$R$128,4)))</f>
        <v/>
      </c>
      <c r="F21" s="149" t="str">
        <f>UPPER(IF($A21="","",VLOOKUP($A21,'[3]m round robin žrebna lista'!$A$7:$R$128,5)))</f>
        <v/>
      </c>
      <c r="G21" s="151"/>
      <c r="H21" s="150"/>
      <c r="I21" s="151"/>
      <c r="J21" s="151"/>
      <c r="K21" s="152"/>
      <c r="L21" s="152"/>
      <c r="M21" s="153" t="str">
        <f>IF($A21="","",VLOOKUP($A21,'[3]m round robin žrebna lista'!$A$7:$R$128,14))</f>
        <v/>
      </c>
      <c r="N21" s="152" t="str">
        <f>IF(L21="","",IF(L21=1,8,IF(L21=2,6,IF(L21=3,4,2))))</f>
        <v/>
      </c>
      <c r="O21" s="117"/>
      <c r="P21" s="154" t="str">
        <f>UPPER(IF($A21="","",VLOOKUP($A21,'[3]m round robin žrebna lista'!$A$7:$R$128,2)))</f>
        <v/>
      </c>
      <c r="Q21" s="154" t="str">
        <f>UPPER(IF($A21="","",VLOOKUP($A21,'[3]m round robin žrebna lista'!$A$7:$R$128,3)))</f>
        <v/>
      </c>
      <c r="R21" s="154" t="str">
        <f>PROPER(IF($A21="","",VLOOKUP($A21,'[3]m round robin žrebna lista'!$A$7:$R$128,4)))</f>
        <v/>
      </c>
      <c r="S21" s="154" t="str">
        <f>UPPER(IF($A21="","",VLOOKUP($A21,'[3]m round robin žrebna lista'!$A$7:$R$128,5)))</f>
        <v/>
      </c>
      <c r="T21" s="156"/>
      <c r="U21" s="155"/>
      <c r="V21" s="156"/>
      <c r="W21" s="156"/>
      <c r="X21" s="117"/>
      <c r="Y21" s="154" t="str">
        <f>UPPER(IF($A21="","",VLOOKUP($A21,'[3]m round robin žrebna lista'!$A$7:$R$128,2)))</f>
        <v/>
      </c>
      <c r="Z21" s="154" t="str">
        <f>UPPER(IF($A21="","",VLOOKUP($A21,'[3]m round robin žrebna lista'!$A$7:$R$128,3)))</f>
        <v/>
      </c>
      <c r="AA21" s="154" t="str">
        <f>PROPER(IF($A21="","",VLOOKUP($A21,'[3]m round robin žrebna lista'!$A$7:$R$128,4)))</f>
        <v/>
      </c>
      <c r="AB21" s="154" t="str">
        <f>UPPER(IF($A21="","",VLOOKUP($A21,'[3]m round robin žrebna lista'!$A$7:$R$128,5)))</f>
        <v/>
      </c>
      <c r="AC21" s="156" t="str">
        <f>IF(T21="","",IF(T21="1bb","1bb",IF(T21="2bb","2bb",IF(T21=1,0,M20))))</f>
        <v/>
      </c>
      <c r="AD21" s="155"/>
      <c r="AE21" s="156" t="str">
        <f>IF(V21="","",IF(V21="2bb","2bb",IF(V21="3bb","3bb",IF(V21=2,M22,0))))</f>
        <v/>
      </c>
      <c r="AF21" s="156" t="str">
        <f>IF(W21="","",IF(W21="2bb","2bb",IF(W21="4bb","4bb",IF(W21=2,M23,0))))</f>
        <v/>
      </c>
      <c r="AG21" s="162">
        <f>SUM(AC21:AF21)</f>
        <v>0</v>
      </c>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row>
    <row r="22" spans="1:256" ht="72.95" customHeight="1">
      <c r="A22" s="145"/>
      <c r="B22" s="146">
        <v>3</v>
      </c>
      <c r="C22" s="147" t="str">
        <f>UPPER(IF($A22="","",VLOOKUP($A22,'[3]m round robin žrebna lista'!$A$7:$R$128,2)))</f>
        <v/>
      </c>
      <c r="D22" s="148" t="str">
        <f>UPPER(IF($A22="","",VLOOKUP($A22,'[3]m round robin žrebna lista'!$A$7:$R$128,3)))</f>
        <v/>
      </c>
      <c r="E22" s="148" t="str">
        <f>PROPER(IF($A22="","",VLOOKUP($A22,'[3]m round robin žrebna lista'!$A$7:$R$128,4)))</f>
        <v/>
      </c>
      <c r="F22" s="149" t="str">
        <f>UPPER(IF($A22="","",VLOOKUP($A22,'[3]m round robin žrebna lista'!$A$7:$R$128,5)))</f>
        <v/>
      </c>
      <c r="G22" s="151"/>
      <c r="H22" s="151"/>
      <c r="I22" s="150"/>
      <c r="J22" s="151"/>
      <c r="K22" s="152"/>
      <c r="L22" s="152"/>
      <c r="M22" s="153" t="str">
        <f>IF($A22="","",VLOOKUP($A22,'[3]m round robin žrebna lista'!$A$7:$R$128,14))</f>
        <v/>
      </c>
      <c r="N22" s="152" t="str">
        <f>IF(L22="","",IF(L22=1,8,IF(L22=2,6,IF(L22=3,4,2))))</f>
        <v/>
      </c>
      <c r="O22" s="117"/>
      <c r="P22" s="154" t="str">
        <f>UPPER(IF($A22="","",VLOOKUP($A22,'[3]m round robin žrebna lista'!$A$7:$R$128,2)))</f>
        <v/>
      </c>
      <c r="Q22" s="154" t="str">
        <f>UPPER(IF($A22="","",VLOOKUP($A22,'[3]m round robin žrebna lista'!$A$7:$R$128,3)))</f>
        <v/>
      </c>
      <c r="R22" s="154" t="str">
        <f>PROPER(IF($A22="","",VLOOKUP($A22,'[3]m round robin žrebna lista'!$A$7:$R$128,4)))</f>
        <v/>
      </c>
      <c r="S22" s="154" t="str">
        <f>UPPER(IF($A22="","",VLOOKUP($A22,'[3]m round robin žrebna lista'!$A$7:$R$128,5)))</f>
        <v/>
      </c>
      <c r="T22" s="156"/>
      <c r="U22" s="156"/>
      <c r="V22" s="155"/>
      <c r="W22" s="156"/>
      <c r="X22" s="117"/>
      <c r="Y22" s="154" t="str">
        <f>UPPER(IF($A22="","",VLOOKUP($A22,'[3]m round robin žrebna lista'!$A$7:$R$128,2)))</f>
        <v/>
      </c>
      <c r="Z22" s="154" t="str">
        <f>UPPER(IF($A22="","",VLOOKUP($A22,'[3]m round robin žrebna lista'!$A$7:$R$128,3)))</f>
        <v/>
      </c>
      <c r="AA22" s="154" t="str">
        <f>PROPER(IF($A22="","",VLOOKUP($A22,'[3]m round robin žrebna lista'!$A$7:$R$128,4)))</f>
        <v/>
      </c>
      <c r="AB22" s="154" t="str">
        <f>UPPER(IF($A22="","",VLOOKUP($A22,'[3]m round robin žrebna lista'!$A$7:$R$128,5)))</f>
        <v/>
      </c>
      <c r="AC22" s="156" t="str">
        <f>IF(T22="","",IF(T22="1bb","1bb",IF(T22="3bb","3bb",IF(T22=1,0,M20))))</f>
        <v/>
      </c>
      <c r="AD22" s="156" t="str">
        <f>IF(U22="","",IF(U22="2bb","2bb",IF(U22="3bb","3bb",IF(U22=2,0,M21))))</f>
        <v/>
      </c>
      <c r="AE22" s="155"/>
      <c r="AF22" s="156" t="str">
        <f>IF(W22="","",IF(W22="3bb","3bb",IF(W22="4bb","4bb",IF(W22=3,M23,0))))</f>
        <v/>
      </c>
      <c r="AG22" s="162">
        <f>SUM(AC22:AF22)</f>
        <v>0</v>
      </c>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c r="IV22" s="116"/>
    </row>
    <row r="23" spans="1:256" ht="72.95" customHeight="1">
      <c r="A23" s="145"/>
      <c r="B23" s="146">
        <v>4</v>
      </c>
      <c r="C23" s="147" t="str">
        <f>UPPER(IF($A23="","",VLOOKUP($A23,'[3]m round robin žrebna lista'!$A$7:$R$128,2)))</f>
        <v/>
      </c>
      <c r="D23" s="148" t="str">
        <f>UPPER(IF($A23="","",VLOOKUP($A23,'[3]m round robin žrebna lista'!$A$7:$R$128,3)))</f>
        <v/>
      </c>
      <c r="E23" s="148" t="str">
        <f>PROPER(IF($A23="","",VLOOKUP($A23,'[3]m round robin žrebna lista'!$A$7:$R$128,4)))</f>
        <v/>
      </c>
      <c r="F23" s="149" t="str">
        <f>UPPER(IF($A23="","",VLOOKUP($A23,'[3]m round robin žrebna lista'!$A$7:$R$128,5)))</f>
        <v/>
      </c>
      <c r="G23" s="151"/>
      <c r="H23" s="151"/>
      <c r="I23" s="151"/>
      <c r="J23" s="150"/>
      <c r="K23" s="152"/>
      <c r="L23" s="152"/>
      <c r="M23" s="153" t="str">
        <f>IF($A23="","",VLOOKUP($A23,'[3]m round robin žrebna lista'!$A$7:$R$128,14))</f>
        <v/>
      </c>
      <c r="N23" s="152" t="str">
        <f>IF(L23="","",IF(L23=1,8,IF(L23=2,6,IF(L23=3,4,2))))</f>
        <v/>
      </c>
      <c r="O23" s="117"/>
      <c r="P23" s="154" t="str">
        <f>UPPER(IF($A23="","",VLOOKUP($A23,'[3]m round robin žrebna lista'!$A$7:$R$128,2)))</f>
        <v/>
      </c>
      <c r="Q23" s="154" t="str">
        <f>UPPER(IF($A23="","",VLOOKUP($A23,'[3]m round robin žrebna lista'!$A$7:$R$128,3)))</f>
        <v/>
      </c>
      <c r="R23" s="154" t="str">
        <f>PROPER(IF($A23="","",VLOOKUP($A23,'[3]m round robin žrebna lista'!$A$7:$R$128,4)))</f>
        <v/>
      </c>
      <c r="S23" s="154" t="str">
        <f>UPPER(IF($A23="","",VLOOKUP($A23,'[3]m round robin žrebna lista'!$A$7:$R$128,5)))</f>
        <v/>
      </c>
      <c r="T23" s="156"/>
      <c r="U23" s="156"/>
      <c r="V23" s="156"/>
      <c r="W23" s="155"/>
      <c r="X23" s="117"/>
      <c r="Y23" s="154" t="str">
        <f>UPPER(IF($A23="","",VLOOKUP($A23,'[3]m round robin žrebna lista'!$A$7:$R$128,2)))</f>
        <v/>
      </c>
      <c r="Z23" s="154" t="str">
        <f>UPPER(IF($A23="","",VLOOKUP($A23,'[3]m round robin žrebna lista'!$A$7:$R$128,3)))</f>
        <v/>
      </c>
      <c r="AA23" s="154" t="str">
        <f>PROPER(IF($A23="","",VLOOKUP($A23,'[3]m round robin žrebna lista'!$A$7:$R$128,4)))</f>
        <v/>
      </c>
      <c r="AB23" s="154" t="str">
        <f>UPPER(IF($A23="","",VLOOKUP($A23,'[3]m round robin žrebna lista'!$A$7:$R$128,5)))</f>
        <v/>
      </c>
      <c r="AC23" s="156" t="str">
        <f>IF(T23="","",IF(T23="1bb","1bb",IF(T23="4bb","4bb",IF(T23=1,0,M20))))</f>
        <v/>
      </c>
      <c r="AD23" s="156" t="str">
        <f>IF(U23="","",IF(U23="2bb","2bb",IF(U23="4bb","4bb",IF(U23=2,0,M21))))</f>
        <v/>
      </c>
      <c r="AE23" s="156" t="str">
        <f>IF(V23="","",IF(V23="3bb","3bb",IF(V23="4bb","4bb",IF(V23=3,0,M22))))</f>
        <v/>
      </c>
      <c r="AF23" s="155"/>
      <c r="AG23" s="162">
        <f>SUM(AC23:AE23)</f>
        <v>0</v>
      </c>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row>
    <row r="24" spans="1:256" ht="112.5" customHeight="1">
      <c r="A24" s="341"/>
      <c r="B24" s="341"/>
      <c r="C24" s="342"/>
      <c r="D24" s="342"/>
      <c r="E24" s="289"/>
      <c r="F24" s="164" t="s">
        <v>31</v>
      </c>
      <c r="G24" s="165" t="str">
        <f>'[3]vnos podatkov'!$B$10</f>
        <v>LUKA ZALAZNIK</v>
      </c>
      <c r="H24" s="165"/>
      <c r="I24" s="165"/>
      <c r="J24" s="166" t="s">
        <v>47</v>
      </c>
      <c r="K24" s="343"/>
      <c r="L24" s="343"/>
      <c r="M24" s="115"/>
      <c r="N24" s="116"/>
      <c r="O24" s="116"/>
      <c r="P24" s="117"/>
      <c r="Q24" s="117"/>
      <c r="R24" s="117"/>
      <c r="S24" s="117"/>
      <c r="T24" s="117"/>
      <c r="U24" s="117"/>
      <c r="V24" s="117"/>
      <c r="W24" s="117"/>
      <c r="X24" s="117"/>
      <c r="Y24" s="117"/>
      <c r="Z24" s="117"/>
      <c r="AA24" s="117"/>
      <c r="AB24" s="117"/>
      <c r="AC24" s="117"/>
      <c r="AD24" s="117"/>
      <c r="AE24" s="117"/>
      <c r="AF24" s="117"/>
      <c r="AG24" s="117"/>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row>
    <row r="25" spans="1:256" s="136" customFormat="1" ht="50.1" customHeight="1">
      <c r="A25" s="341"/>
      <c r="B25" s="341"/>
      <c r="C25" s="167" t="s">
        <v>48</v>
      </c>
      <c r="D25" s="168"/>
      <c r="E25" s="168"/>
      <c r="F25" s="169" t="s">
        <v>32</v>
      </c>
      <c r="G25" s="344" t="str">
        <f>'[3]vnos podatkov'!$E$10</f>
        <v>ANJA REGENT</v>
      </c>
      <c r="H25" s="344" t="str">
        <f>'[3]vnos podatkov'!$E$10</f>
        <v>ANJA REGENT</v>
      </c>
      <c r="I25" s="344" t="str">
        <f>'[3]vnos podatkov'!$E$10</f>
        <v>ANJA REGENT</v>
      </c>
      <c r="J25" s="166" t="s">
        <v>47</v>
      </c>
      <c r="K25" s="336"/>
      <c r="L25" s="336"/>
      <c r="M25" s="115"/>
      <c r="N25" s="134"/>
      <c r="O25" s="134"/>
      <c r="P25" s="170"/>
      <c r="Q25" s="170"/>
      <c r="R25" s="170"/>
      <c r="S25" s="170"/>
      <c r="T25" s="170"/>
      <c r="U25" s="170"/>
      <c r="V25" s="170"/>
      <c r="W25" s="170"/>
      <c r="X25" s="170"/>
      <c r="Y25" s="170"/>
      <c r="Z25" s="170"/>
      <c r="AA25" s="170"/>
      <c r="AB25" s="170"/>
      <c r="AC25" s="170"/>
      <c r="AD25" s="170"/>
      <c r="AE25" s="170"/>
      <c r="AF25" s="170"/>
      <c r="AG25" s="170"/>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13" ht="50.1" customHeight="1">
      <c r="A26" s="341"/>
      <c r="B26" s="341"/>
      <c r="C26" s="171" t="s">
        <v>49</v>
      </c>
      <c r="D26" s="168"/>
      <c r="E26" s="168"/>
      <c r="F26" s="164" t="s">
        <v>30</v>
      </c>
      <c r="G26" s="344"/>
      <c r="H26" s="344"/>
      <c r="I26" s="344"/>
      <c r="J26" s="166" t="s">
        <v>47</v>
      </c>
      <c r="K26" s="336"/>
      <c r="L26" s="336"/>
      <c r="M26" s="115"/>
    </row>
    <row r="27" spans="1:256" s="175" customFormat="1" ht="15">
      <c r="A27" s="337"/>
      <c r="B27" s="337"/>
      <c r="C27" s="337"/>
      <c r="D27" s="337"/>
      <c r="E27" s="337"/>
      <c r="F27" s="337"/>
      <c r="G27" s="337"/>
      <c r="H27" s="337"/>
      <c r="I27" s="337"/>
      <c r="J27" s="337"/>
      <c r="K27" s="337"/>
      <c r="L27" s="337"/>
      <c r="M27" s="115"/>
      <c r="N27" s="173"/>
      <c r="O27" s="173"/>
      <c r="P27" s="174"/>
      <c r="Q27" s="174"/>
      <c r="R27" s="174"/>
      <c r="S27" s="174"/>
      <c r="T27" s="174"/>
      <c r="U27" s="174"/>
      <c r="V27" s="174"/>
      <c r="W27" s="174"/>
      <c r="X27" s="174"/>
      <c r="Y27" s="174"/>
      <c r="Z27" s="174"/>
      <c r="AA27" s="174"/>
      <c r="AB27" s="174"/>
      <c r="AC27" s="174"/>
      <c r="AD27" s="174"/>
      <c r="AE27" s="174"/>
      <c r="AF27" s="174"/>
      <c r="AG27" s="174"/>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73"/>
      <c r="EP27" s="173"/>
      <c r="EQ27" s="173"/>
      <c r="ER27" s="173"/>
      <c r="ES27" s="173"/>
      <c r="ET27" s="173"/>
      <c r="EU27" s="173"/>
      <c r="EV27" s="173"/>
      <c r="EW27" s="173"/>
      <c r="EX27" s="173"/>
      <c r="EY27" s="173"/>
      <c r="EZ27" s="173"/>
      <c r="FA27" s="173"/>
      <c r="FB27" s="173"/>
      <c r="FC27" s="173"/>
      <c r="FD27" s="173"/>
      <c r="FE27" s="173"/>
      <c r="FF27" s="173"/>
      <c r="FG27" s="173"/>
      <c r="FH27" s="173"/>
      <c r="FI27" s="173"/>
      <c r="FJ27" s="173"/>
      <c r="FK27" s="173"/>
      <c r="FL27" s="173"/>
      <c r="FM27" s="173"/>
      <c r="FN27" s="173"/>
      <c r="FO27" s="173"/>
      <c r="FP27" s="173"/>
      <c r="FQ27" s="173"/>
      <c r="FR27" s="173"/>
      <c r="FS27" s="173"/>
      <c r="FT27" s="173"/>
      <c r="FU27" s="173"/>
      <c r="FV27" s="173"/>
      <c r="FW27" s="173"/>
      <c r="FX27" s="173"/>
      <c r="FY27" s="173"/>
      <c r="FZ27" s="173"/>
      <c r="GA27" s="173"/>
      <c r="GB27" s="173"/>
      <c r="GC27" s="173"/>
      <c r="GD27" s="173"/>
      <c r="GE27" s="173"/>
      <c r="GF27" s="173"/>
      <c r="GG27" s="173"/>
      <c r="GH27" s="173"/>
      <c r="GI27" s="173"/>
      <c r="GJ27" s="173"/>
      <c r="GK27" s="173"/>
      <c r="GL27" s="173"/>
      <c r="GM27" s="173"/>
      <c r="GN27" s="173"/>
      <c r="GO27" s="173"/>
      <c r="GP27" s="173"/>
      <c r="GQ27" s="173"/>
      <c r="GR27" s="173"/>
      <c r="GS27" s="173"/>
      <c r="GT27" s="173"/>
      <c r="GU27" s="173"/>
      <c r="GV27" s="173"/>
      <c r="GW27" s="173"/>
      <c r="GX27" s="173"/>
      <c r="GY27" s="173"/>
      <c r="GZ27" s="173"/>
      <c r="HA27" s="173"/>
      <c r="HB27" s="173"/>
      <c r="HC27" s="173"/>
      <c r="HD27" s="173"/>
      <c r="HE27" s="173"/>
      <c r="HF27" s="173"/>
      <c r="HG27" s="173"/>
      <c r="HH27" s="173"/>
      <c r="HI27" s="173"/>
      <c r="HJ27" s="173"/>
      <c r="HK27" s="173"/>
      <c r="HL27" s="173"/>
      <c r="HM27" s="173"/>
      <c r="HN27" s="173"/>
      <c r="HO27" s="173"/>
      <c r="HP27" s="173"/>
      <c r="HQ27" s="173"/>
      <c r="HR27" s="173"/>
      <c r="HS27" s="173"/>
      <c r="HT27" s="173"/>
      <c r="HU27" s="173"/>
      <c r="HV27" s="173"/>
      <c r="HW27" s="173"/>
      <c r="HX27" s="173"/>
      <c r="HY27" s="173"/>
      <c r="HZ27" s="173"/>
      <c r="IA27" s="173"/>
      <c r="IB27" s="173"/>
      <c r="IC27" s="173"/>
      <c r="ID27" s="173"/>
      <c r="IE27" s="173"/>
      <c r="IF27" s="173"/>
      <c r="IG27" s="173"/>
      <c r="IH27" s="173"/>
      <c r="II27" s="173"/>
      <c r="IJ27" s="173"/>
      <c r="IK27" s="173"/>
      <c r="IL27" s="173"/>
      <c r="IM27" s="173"/>
      <c r="IN27" s="173"/>
      <c r="IO27" s="173"/>
      <c r="IP27" s="173"/>
      <c r="IQ27" s="173"/>
      <c r="IR27" s="173"/>
      <c r="IS27" s="173"/>
      <c r="IT27" s="173"/>
      <c r="IU27" s="173"/>
      <c r="IV27" s="173"/>
    </row>
    <row r="28" spans="1:256" s="136" customFormat="1" ht="30.75">
      <c r="A28" s="167"/>
      <c r="B28" s="167"/>
      <c r="C28" s="167"/>
      <c r="D28" s="167"/>
      <c r="E28" s="167"/>
      <c r="F28" s="118"/>
      <c r="G28" s="167"/>
      <c r="H28" s="167"/>
      <c r="I28" s="167"/>
      <c r="J28" s="167"/>
      <c r="K28" s="167"/>
      <c r="L28" s="167"/>
      <c r="M28" s="176"/>
      <c r="N28" s="134"/>
      <c r="O28" s="134"/>
      <c r="P28" s="170"/>
      <c r="Q28" s="170"/>
      <c r="R28" s="170"/>
      <c r="S28" s="170"/>
      <c r="T28" s="170"/>
      <c r="U28" s="170"/>
      <c r="V28" s="170"/>
      <c r="W28" s="170"/>
      <c r="X28" s="170"/>
      <c r="Y28" s="170"/>
      <c r="Z28" s="170"/>
      <c r="AA28" s="170"/>
      <c r="AB28" s="170"/>
      <c r="AC28" s="170"/>
      <c r="AD28" s="170"/>
      <c r="AE28" s="170"/>
      <c r="AF28" s="170"/>
      <c r="AG28" s="170"/>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c r="IR28" s="134"/>
      <c r="IS28" s="134"/>
      <c r="IT28" s="134"/>
      <c r="IU28" s="134"/>
      <c r="IV28" s="134"/>
    </row>
    <row r="29" spans="1:256" ht="15">
      <c r="A29" s="290"/>
      <c r="B29" s="178"/>
      <c r="C29" s="178"/>
      <c r="D29" s="178"/>
      <c r="E29" s="178"/>
      <c r="F29" s="178"/>
      <c r="G29" s="178"/>
      <c r="H29" s="178"/>
      <c r="I29" s="178"/>
      <c r="J29" s="178"/>
      <c r="K29" s="178"/>
      <c r="L29" s="178"/>
      <c r="M29" s="179"/>
      <c r="N29" s="180"/>
      <c r="O29" s="180"/>
      <c r="P29" s="181"/>
      <c r="Q29" s="181"/>
      <c r="R29" s="181"/>
      <c r="S29" s="181"/>
      <c r="T29" s="181"/>
      <c r="U29" s="181"/>
      <c r="V29" s="181"/>
      <c r="W29" s="181"/>
      <c r="X29" s="181"/>
      <c r="Y29" s="181"/>
      <c r="Z29" s="181"/>
      <c r="AA29" s="181"/>
      <c r="AB29" s="181"/>
      <c r="AC29" s="181"/>
      <c r="AD29" s="181"/>
      <c r="AE29" s="181"/>
      <c r="AF29" s="181"/>
      <c r="AG29" s="181"/>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0"/>
      <c r="GW29" s="180"/>
      <c r="GX29" s="180"/>
      <c r="GY29" s="180"/>
      <c r="GZ29" s="180"/>
      <c r="HA29" s="180"/>
      <c r="HB29" s="180"/>
      <c r="HC29" s="180"/>
      <c r="HD29" s="180"/>
      <c r="HE29" s="180"/>
      <c r="HF29" s="180"/>
      <c r="HG29" s="180"/>
      <c r="HH29" s="180"/>
      <c r="HI29" s="180"/>
      <c r="HJ29" s="180"/>
      <c r="HK29" s="180"/>
      <c r="HL29" s="180"/>
      <c r="HM29" s="180"/>
      <c r="HN29" s="180"/>
      <c r="HO29" s="180"/>
      <c r="HP29" s="180"/>
      <c r="HQ29" s="180"/>
      <c r="HR29" s="180"/>
      <c r="HS29" s="180"/>
      <c r="HT29" s="180"/>
      <c r="HU29" s="180"/>
      <c r="HV29" s="180"/>
      <c r="HW29" s="180"/>
      <c r="HX29" s="180"/>
      <c r="HY29" s="180"/>
      <c r="HZ29" s="180"/>
      <c r="IA29" s="180"/>
      <c r="IB29" s="180"/>
      <c r="IC29" s="180"/>
      <c r="ID29" s="180"/>
      <c r="IE29" s="180"/>
      <c r="IF29" s="180"/>
      <c r="IG29" s="180"/>
      <c r="IH29" s="180"/>
      <c r="II29" s="180"/>
      <c r="IJ29" s="180"/>
      <c r="IK29" s="180"/>
      <c r="IL29" s="180"/>
      <c r="IM29" s="180"/>
      <c r="IN29" s="180"/>
      <c r="IO29" s="180"/>
      <c r="IP29" s="180"/>
      <c r="IQ29" s="180"/>
      <c r="IR29" s="180"/>
      <c r="IS29" s="180"/>
      <c r="IT29" s="180"/>
      <c r="IU29" s="180"/>
      <c r="IV29" s="180"/>
    </row>
    <row r="30" spans="14:256" ht="15">
      <c r="N30" s="116"/>
      <c r="O30" s="116"/>
      <c r="P30" s="117"/>
      <c r="Q30" s="117"/>
      <c r="R30" s="117"/>
      <c r="S30" s="117"/>
      <c r="T30" s="117"/>
      <c r="U30" s="117"/>
      <c r="V30" s="117"/>
      <c r="W30" s="117"/>
      <c r="X30" s="117"/>
      <c r="Y30" s="117"/>
      <c r="Z30" s="117"/>
      <c r="AA30" s="117"/>
      <c r="AB30" s="117"/>
      <c r="AC30" s="117"/>
      <c r="AD30" s="117"/>
      <c r="AE30" s="117"/>
      <c r="AF30" s="117"/>
      <c r="AG30" s="117"/>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row>
    <row r="31" spans="14:256" ht="15">
      <c r="N31" s="116"/>
      <c r="O31" s="116"/>
      <c r="P31" s="117"/>
      <c r="Q31" s="117"/>
      <c r="R31" s="117"/>
      <c r="S31" s="117"/>
      <c r="T31" s="117"/>
      <c r="U31" s="117"/>
      <c r="V31" s="117"/>
      <c r="W31" s="117"/>
      <c r="X31" s="117"/>
      <c r="Y31" s="117"/>
      <c r="Z31" s="117"/>
      <c r="AA31" s="117"/>
      <c r="AB31" s="117"/>
      <c r="AC31" s="117"/>
      <c r="AD31" s="117"/>
      <c r="AE31" s="117"/>
      <c r="AF31" s="117"/>
      <c r="AG31" s="117"/>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row>
    <row r="32" spans="10:256" ht="30">
      <c r="J32" s="184"/>
      <c r="K32" s="184"/>
      <c r="N32" s="116"/>
      <c r="O32" s="116"/>
      <c r="P32" s="117"/>
      <c r="Q32" s="117"/>
      <c r="R32" s="117"/>
      <c r="S32" s="117"/>
      <c r="T32" s="117"/>
      <c r="U32" s="117"/>
      <c r="V32" s="117"/>
      <c r="W32" s="117"/>
      <c r="X32" s="117"/>
      <c r="Y32" s="117"/>
      <c r="Z32" s="117"/>
      <c r="AA32" s="117"/>
      <c r="AB32" s="117"/>
      <c r="AC32" s="117"/>
      <c r="AD32" s="117"/>
      <c r="AE32" s="117"/>
      <c r="AF32" s="117"/>
      <c r="AG32" s="117"/>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row>
    <row r="33" spans="10:256" ht="30">
      <c r="J33" s="184"/>
      <c r="K33" s="184"/>
      <c r="N33" s="116"/>
      <c r="O33" s="116"/>
      <c r="P33" s="117"/>
      <c r="Q33" s="117"/>
      <c r="R33" s="117"/>
      <c r="S33" s="117"/>
      <c r="T33" s="117"/>
      <c r="U33" s="117"/>
      <c r="V33" s="117"/>
      <c r="W33" s="117"/>
      <c r="X33" s="117"/>
      <c r="Y33" s="117"/>
      <c r="Z33" s="117"/>
      <c r="AA33" s="117"/>
      <c r="AB33" s="117"/>
      <c r="AC33" s="117"/>
      <c r="AD33" s="117"/>
      <c r="AE33" s="117"/>
      <c r="AF33" s="117"/>
      <c r="AG33" s="117"/>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0:256" ht="30">
      <c r="J34" s="184"/>
      <c r="K34" s="184"/>
      <c r="N34" s="116"/>
      <c r="O34" s="116"/>
      <c r="P34" s="117"/>
      <c r="Q34" s="117"/>
      <c r="R34" s="117"/>
      <c r="S34" s="117"/>
      <c r="T34" s="117"/>
      <c r="U34" s="117"/>
      <c r="V34" s="117"/>
      <c r="W34" s="117"/>
      <c r="X34" s="117"/>
      <c r="Y34" s="117"/>
      <c r="Z34" s="117"/>
      <c r="AA34" s="117"/>
      <c r="AB34" s="117"/>
      <c r="AC34" s="117"/>
      <c r="AD34" s="117"/>
      <c r="AE34" s="117"/>
      <c r="AF34" s="117"/>
      <c r="AG34" s="117"/>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row>
    <row r="35" spans="10:256" ht="30">
      <c r="J35" s="184"/>
      <c r="K35" s="184"/>
      <c r="N35" s="116"/>
      <c r="O35" s="116"/>
      <c r="P35" s="117"/>
      <c r="Q35" s="117"/>
      <c r="R35" s="117"/>
      <c r="S35" s="117"/>
      <c r="T35" s="117"/>
      <c r="U35" s="117"/>
      <c r="V35" s="117"/>
      <c r="W35" s="117"/>
      <c r="X35" s="117"/>
      <c r="Y35" s="117"/>
      <c r="Z35" s="117"/>
      <c r="AA35" s="117"/>
      <c r="AB35" s="117"/>
      <c r="AC35" s="117"/>
      <c r="AD35" s="117"/>
      <c r="AE35" s="117"/>
      <c r="AF35" s="117"/>
      <c r="AG35" s="117"/>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row>
    <row r="36" spans="10:256" ht="30">
      <c r="J36" s="184"/>
      <c r="K36" s="184"/>
      <c r="N36" s="116"/>
      <c r="O36" s="116"/>
      <c r="P36" s="117"/>
      <c r="Q36" s="117"/>
      <c r="R36" s="117"/>
      <c r="S36" s="117"/>
      <c r="T36" s="117"/>
      <c r="U36" s="117"/>
      <c r="V36" s="117"/>
      <c r="W36" s="117"/>
      <c r="X36" s="117"/>
      <c r="Y36" s="117"/>
      <c r="Z36" s="117"/>
      <c r="AA36" s="117"/>
      <c r="AB36" s="117"/>
      <c r="AC36" s="117"/>
      <c r="AD36" s="117"/>
      <c r="AE36" s="117"/>
      <c r="AF36" s="117"/>
      <c r="AG36" s="117"/>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row>
    <row r="37" spans="10:256" ht="30">
      <c r="J37" s="184"/>
      <c r="K37" s="184"/>
      <c r="N37" s="116"/>
      <c r="O37" s="116"/>
      <c r="P37" s="117"/>
      <c r="Q37" s="117"/>
      <c r="R37" s="117"/>
      <c r="S37" s="117"/>
      <c r="T37" s="117"/>
      <c r="U37" s="117"/>
      <c r="V37" s="117"/>
      <c r="W37" s="117"/>
      <c r="X37" s="117"/>
      <c r="Y37" s="117"/>
      <c r="Z37" s="117"/>
      <c r="AA37" s="117"/>
      <c r="AB37" s="117"/>
      <c r="AC37" s="117"/>
      <c r="AD37" s="117"/>
      <c r="AE37" s="117"/>
      <c r="AF37" s="117"/>
      <c r="AG37" s="117"/>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row>
    <row r="38" spans="10:256" ht="30">
      <c r="J38" s="184"/>
      <c r="K38" s="184"/>
      <c r="N38" s="116"/>
      <c r="O38" s="116"/>
      <c r="P38" s="117"/>
      <c r="Q38" s="117"/>
      <c r="R38" s="117"/>
      <c r="S38" s="117"/>
      <c r="T38" s="117"/>
      <c r="U38" s="117"/>
      <c r="V38" s="117"/>
      <c r="W38" s="117"/>
      <c r="X38" s="117"/>
      <c r="Y38" s="117"/>
      <c r="Z38" s="117"/>
      <c r="AA38" s="117"/>
      <c r="AB38" s="117"/>
      <c r="AC38" s="117"/>
      <c r="AD38" s="117"/>
      <c r="AE38" s="117"/>
      <c r="AF38" s="117"/>
      <c r="AG38" s="117"/>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row>
    <row r="39" spans="10:21" ht="30">
      <c r="J39" s="184"/>
      <c r="K39" s="184"/>
      <c r="N39" s="185"/>
      <c r="O39" s="185"/>
      <c r="P39" s="186"/>
      <c r="Q39" s="186"/>
      <c r="R39" s="186"/>
      <c r="S39" s="186"/>
      <c r="T39" s="186"/>
      <c r="U39" s="186"/>
    </row>
    <row r="40" spans="10:21" ht="30">
      <c r="J40" s="184"/>
      <c r="K40" s="184"/>
      <c r="N40" s="185"/>
      <c r="O40" s="185"/>
      <c r="P40" s="186"/>
      <c r="Q40" s="186"/>
      <c r="R40" s="186"/>
      <c r="S40" s="186"/>
      <c r="T40" s="186"/>
      <c r="U40" s="186"/>
    </row>
    <row r="41" spans="10:21" ht="30">
      <c r="J41" s="184"/>
      <c r="K41" s="184"/>
      <c r="N41" s="185"/>
      <c r="O41" s="185"/>
      <c r="P41" s="186"/>
      <c r="Q41" s="186"/>
      <c r="R41" s="186"/>
      <c r="S41" s="186"/>
      <c r="T41" s="186"/>
      <c r="U41" s="186"/>
    </row>
    <row r="42" spans="10:21" ht="30">
      <c r="J42" s="184"/>
      <c r="K42" s="184"/>
      <c r="N42" s="185"/>
      <c r="O42" s="185"/>
      <c r="P42" s="186"/>
      <c r="Q42" s="186"/>
      <c r="R42" s="186"/>
      <c r="S42" s="186"/>
      <c r="T42" s="186"/>
      <c r="U42" s="186"/>
    </row>
    <row r="43" spans="10:21" ht="30">
      <c r="J43" s="184"/>
      <c r="K43" s="184"/>
      <c r="N43" s="185"/>
      <c r="O43" s="185"/>
      <c r="P43" s="186"/>
      <c r="Q43" s="186"/>
      <c r="R43" s="186"/>
      <c r="S43" s="186"/>
      <c r="T43" s="186"/>
      <c r="U43" s="186"/>
    </row>
    <row r="44" spans="10:21" ht="30">
      <c r="J44" s="184"/>
      <c r="K44" s="184"/>
      <c r="N44" s="185"/>
      <c r="O44" s="185"/>
      <c r="P44" s="186"/>
      <c r="Q44" s="186"/>
      <c r="R44" s="186"/>
      <c r="S44" s="186"/>
      <c r="T44" s="186"/>
      <c r="U44" s="186"/>
    </row>
    <row r="45" spans="10:21" ht="30">
      <c r="J45" s="184"/>
      <c r="K45" s="184"/>
      <c r="N45" s="185"/>
      <c r="O45" s="185"/>
      <c r="P45" s="186"/>
      <c r="Q45" s="186"/>
      <c r="R45" s="186"/>
      <c r="S45" s="186"/>
      <c r="T45" s="186"/>
      <c r="U45" s="186"/>
    </row>
    <row r="46" spans="10:21" ht="30">
      <c r="J46" s="184"/>
      <c r="K46" s="184"/>
      <c r="N46" s="185"/>
      <c r="O46" s="185"/>
      <c r="P46" s="186"/>
      <c r="Q46" s="186"/>
      <c r="R46" s="186"/>
      <c r="S46" s="186"/>
      <c r="T46" s="186"/>
      <c r="U46" s="186"/>
    </row>
    <row r="47" spans="10:21" ht="30">
      <c r="J47" s="184"/>
      <c r="K47" s="184"/>
      <c r="N47" s="185"/>
      <c r="O47" s="185"/>
      <c r="P47" s="186"/>
      <c r="Q47" s="186"/>
      <c r="R47" s="186"/>
      <c r="S47" s="186"/>
      <c r="T47" s="186"/>
      <c r="U47" s="186"/>
    </row>
    <row r="48" spans="10:21" ht="30">
      <c r="J48" s="184"/>
      <c r="K48" s="184"/>
      <c r="N48" s="185"/>
      <c r="O48" s="185"/>
      <c r="P48" s="186"/>
      <c r="Q48" s="186"/>
      <c r="R48" s="186"/>
      <c r="S48" s="186"/>
      <c r="T48" s="186"/>
      <c r="U48" s="186"/>
    </row>
    <row r="49" spans="10:21" ht="30">
      <c r="J49" s="184"/>
      <c r="K49" s="184"/>
      <c r="N49" s="185"/>
      <c r="O49" s="185"/>
      <c r="P49" s="186"/>
      <c r="Q49" s="186"/>
      <c r="R49" s="186"/>
      <c r="S49" s="186"/>
      <c r="T49" s="186"/>
      <c r="U49" s="186"/>
    </row>
    <row r="50" spans="10:21" ht="30">
      <c r="J50" s="184"/>
      <c r="K50" s="184"/>
      <c r="N50" s="185"/>
      <c r="O50" s="185"/>
      <c r="P50" s="186"/>
      <c r="Q50" s="186"/>
      <c r="R50" s="186"/>
      <c r="S50" s="186"/>
      <c r="T50" s="186"/>
      <c r="U50" s="186"/>
    </row>
    <row r="51" spans="10:21" ht="30">
      <c r="J51" s="184"/>
      <c r="K51" s="184"/>
      <c r="N51" s="185"/>
      <c r="O51" s="185"/>
      <c r="P51" s="186"/>
      <c r="Q51" s="186"/>
      <c r="R51" s="186"/>
      <c r="S51" s="186"/>
      <c r="T51" s="186"/>
      <c r="U51" s="186"/>
    </row>
    <row r="52" spans="10:21" ht="30">
      <c r="J52" s="184"/>
      <c r="K52" s="184"/>
      <c r="N52" s="185"/>
      <c r="O52" s="185"/>
      <c r="P52" s="186"/>
      <c r="Q52" s="186"/>
      <c r="R52" s="186"/>
      <c r="S52" s="186"/>
      <c r="T52" s="186"/>
      <c r="U52" s="186"/>
    </row>
    <row r="53" spans="10:21" ht="30">
      <c r="J53" s="184"/>
      <c r="K53" s="184"/>
      <c r="N53" s="185"/>
      <c r="O53" s="185"/>
      <c r="P53" s="186"/>
      <c r="Q53" s="186"/>
      <c r="R53" s="186"/>
      <c r="S53" s="186"/>
      <c r="T53" s="186"/>
      <c r="U53" s="186"/>
    </row>
    <row r="54" spans="10:21" ht="30">
      <c r="J54" s="184"/>
      <c r="K54" s="184"/>
      <c r="N54" s="185"/>
      <c r="O54" s="185"/>
      <c r="P54" s="186"/>
      <c r="Q54" s="186"/>
      <c r="R54" s="186"/>
      <c r="S54" s="186"/>
      <c r="T54" s="186"/>
      <c r="U54" s="186"/>
    </row>
    <row r="55" spans="10:21" ht="30">
      <c r="J55" s="184"/>
      <c r="K55" s="184"/>
      <c r="N55" s="185"/>
      <c r="O55" s="185"/>
      <c r="P55" s="186"/>
      <c r="Q55" s="186"/>
      <c r="R55" s="186"/>
      <c r="S55" s="186"/>
      <c r="T55" s="186"/>
      <c r="U55" s="186"/>
    </row>
    <row r="56" spans="10:21" ht="30">
      <c r="J56" s="184"/>
      <c r="K56" s="184"/>
      <c r="N56" s="185"/>
      <c r="O56" s="185"/>
      <c r="P56" s="186"/>
      <c r="Q56" s="186"/>
      <c r="R56" s="186"/>
      <c r="S56" s="186"/>
      <c r="T56" s="186"/>
      <c r="U56" s="186"/>
    </row>
    <row r="57" spans="10:21" ht="30">
      <c r="J57" s="184"/>
      <c r="K57" s="184"/>
      <c r="N57" s="185"/>
      <c r="O57" s="185"/>
      <c r="P57" s="186"/>
      <c r="Q57" s="186"/>
      <c r="R57" s="186"/>
      <c r="S57" s="186"/>
      <c r="T57" s="186"/>
      <c r="U57" s="186"/>
    </row>
    <row r="58" spans="10:21" ht="30">
      <c r="J58" s="184"/>
      <c r="K58" s="184"/>
      <c r="N58" s="185"/>
      <c r="O58" s="185"/>
      <c r="P58" s="186"/>
      <c r="Q58" s="186"/>
      <c r="R58" s="186"/>
      <c r="S58" s="186"/>
      <c r="T58" s="186"/>
      <c r="U58" s="186"/>
    </row>
    <row r="59" spans="10:21" ht="30">
      <c r="J59" s="184"/>
      <c r="K59" s="184"/>
      <c r="N59" s="185"/>
      <c r="O59" s="185"/>
      <c r="P59" s="186"/>
      <c r="Q59" s="186"/>
      <c r="R59" s="186"/>
      <c r="S59" s="186"/>
      <c r="T59" s="186"/>
      <c r="U59" s="186"/>
    </row>
    <row r="60" spans="10:21" ht="30">
      <c r="J60" s="184"/>
      <c r="K60" s="184"/>
      <c r="N60" s="185"/>
      <c r="O60" s="185"/>
      <c r="P60" s="186"/>
      <c r="Q60" s="186"/>
      <c r="R60" s="186"/>
      <c r="S60" s="186"/>
      <c r="T60" s="186"/>
      <c r="U60" s="186"/>
    </row>
    <row r="61" spans="10:21" ht="30">
      <c r="J61" s="184"/>
      <c r="K61" s="184"/>
      <c r="N61" s="185"/>
      <c r="O61" s="185"/>
      <c r="P61" s="186"/>
      <c r="Q61" s="186"/>
      <c r="R61" s="186"/>
      <c r="S61" s="186"/>
      <c r="T61" s="186"/>
      <c r="U61" s="186"/>
    </row>
    <row r="62" spans="10:21" ht="30">
      <c r="J62" s="184"/>
      <c r="K62" s="184"/>
      <c r="N62" s="185"/>
      <c r="O62" s="185"/>
      <c r="P62" s="186"/>
      <c r="Q62" s="186"/>
      <c r="R62" s="186"/>
      <c r="S62" s="186"/>
      <c r="T62" s="186"/>
      <c r="U62" s="186"/>
    </row>
    <row r="63" spans="10:21" ht="30">
      <c r="J63" s="184"/>
      <c r="K63" s="184"/>
      <c r="N63" s="185"/>
      <c r="O63" s="185"/>
      <c r="P63" s="186"/>
      <c r="Q63" s="186"/>
      <c r="R63" s="186"/>
      <c r="S63" s="186"/>
      <c r="T63" s="186"/>
      <c r="U63" s="186"/>
    </row>
    <row r="64" spans="10:21" ht="30">
      <c r="J64" s="184"/>
      <c r="K64" s="184"/>
      <c r="N64" s="185"/>
      <c r="O64" s="185"/>
      <c r="P64" s="186"/>
      <c r="Q64" s="186"/>
      <c r="R64" s="186"/>
      <c r="S64" s="186"/>
      <c r="T64" s="186"/>
      <c r="U64" s="186"/>
    </row>
    <row r="65" spans="10:21" ht="30">
      <c r="J65" s="184"/>
      <c r="K65" s="184"/>
      <c r="N65" s="185"/>
      <c r="O65" s="185"/>
      <c r="P65" s="186"/>
      <c r="Q65" s="186"/>
      <c r="R65" s="186"/>
      <c r="S65" s="186"/>
      <c r="T65" s="186"/>
      <c r="U65" s="186"/>
    </row>
    <row r="66" spans="10:21" ht="30">
      <c r="J66" s="184"/>
      <c r="K66" s="184"/>
      <c r="N66" s="185"/>
      <c r="O66" s="185"/>
      <c r="P66" s="186"/>
      <c r="Q66" s="186"/>
      <c r="R66" s="186"/>
      <c r="S66" s="186"/>
      <c r="T66" s="186"/>
      <c r="U66" s="186"/>
    </row>
    <row r="67" spans="10:21" ht="30">
      <c r="J67" s="184"/>
      <c r="K67" s="184"/>
      <c r="N67" s="185"/>
      <c r="O67" s="185"/>
      <c r="P67" s="186"/>
      <c r="Q67" s="186"/>
      <c r="R67" s="186"/>
      <c r="S67" s="186"/>
      <c r="T67" s="186"/>
      <c r="U67" s="186"/>
    </row>
    <row r="68" spans="10:21" ht="30">
      <c r="J68" s="184"/>
      <c r="K68" s="184"/>
      <c r="N68" s="185"/>
      <c r="O68" s="185"/>
      <c r="P68" s="186"/>
      <c r="Q68" s="186"/>
      <c r="R68" s="186"/>
      <c r="S68" s="186"/>
      <c r="T68" s="186"/>
      <c r="U68" s="186"/>
    </row>
    <row r="69" spans="10:21" ht="30">
      <c r="J69" s="184"/>
      <c r="K69" s="184"/>
      <c r="N69" s="185"/>
      <c r="O69" s="185"/>
      <c r="P69" s="186"/>
      <c r="Q69" s="186"/>
      <c r="R69" s="186"/>
      <c r="S69" s="186"/>
      <c r="T69" s="186"/>
      <c r="U69" s="186"/>
    </row>
    <row r="70" spans="10:21" ht="30">
      <c r="J70" s="184"/>
      <c r="K70" s="184"/>
      <c r="N70" s="185"/>
      <c r="O70" s="185"/>
      <c r="P70" s="186"/>
      <c r="Q70" s="186"/>
      <c r="R70" s="186"/>
      <c r="S70" s="186"/>
      <c r="T70" s="186"/>
      <c r="U70" s="186"/>
    </row>
    <row r="71" spans="10:21" ht="30">
      <c r="J71" s="184"/>
      <c r="K71" s="184"/>
      <c r="N71" s="185"/>
      <c r="O71" s="185"/>
      <c r="P71" s="186"/>
      <c r="Q71" s="186"/>
      <c r="R71" s="186"/>
      <c r="S71" s="186"/>
      <c r="T71" s="186"/>
      <c r="U71" s="186"/>
    </row>
    <row r="72" spans="10:21" ht="30">
      <c r="J72" s="184"/>
      <c r="K72" s="184"/>
      <c r="N72" s="185"/>
      <c r="O72" s="185"/>
      <c r="P72" s="186"/>
      <c r="Q72" s="186"/>
      <c r="R72" s="186"/>
      <c r="S72" s="186"/>
      <c r="T72" s="186"/>
      <c r="U72" s="186"/>
    </row>
    <row r="73" spans="10:21" ht="30">
      <c r="J73" s="184"/>
      <c r="K73" s="184"/>
      <c r="N73" s="185"/>
      <c r="O73" s="185"/>
      <c r="P73" s="186"/>
      <c r="Q73" s="186"/>
      <c r="R73" s="186"/>
      <c r="S73" s="186"/>
      <c r="T73" s="186"/>
      <c r="U73" s="186"/>
    </row>
    <row r="74" spans="10:21" ht="30">
      <c r="J74" s="184"/>
      <c r="K74" s="184"/>
      <c r="N74" s="185"/>
      <c r="O74" s="185"/>
      <c r="P74" s="186"/>
      <c r="Q74" s="186"/>
      <c r="R74" s="186"/>
      <c r="S74" s="186"/>
      <c r="T74" s="186"/>
      <c r="U74" s="186"/>
    </row>
    <row r="75" spans="10:21" ht="30">
      <c r="J75" s="184"/>
      <c r="K75" s="184"/>
      <c r="N75" s="185"/>
      <c r="O75" s="185"/>
      <c r="P75" s="186"/>
      <c r="Q75" s="186"/>
      <c r="R75" s="186"/>
      <c r="S75" s="186"/>
      <c r="T75" s="186"/>
      <c r="U75" s="186"/>
    </row>
    <row r="76" spans="10:21" ht="30">
      <c r="J76" s="184"/>
      <c r="K76" s="184"/>
      <c r="N76" s="185"/>
      <c r="O76" s="185"/>
      <c r="P76" s="186"/>
      <c r="Q76" s="186"/>
      <c r="R76" s="186"/>
      <c r="S76" s="186"/>
      <c r="T76" s="186"/>
      <c r="U76" s="186"/>
    </row>
    <row r="77" spans="10:21" ht="30">
      <c r="J77" s="184"/>
      <c r="K77" s="184"/>
      <c r="N77" s="185"/>
      <c r="O77" s="185"/>
      <c r="P77" s="186"/>
      <c r="Q77" s="186"/>
      <c r="R77" s="186"/>
      <c r="S77" s="186"/>
      <c r="T77" s="186"/>
      <c r="U77" s="186"/>
    </row>
    <row r="78" spans="10:21" ht="30">
      <c r="J78" s="184"/>
      <c r="K78" s="184"/>
      <c r="N78" s="185"/>
      <c r="O78" s="185"/>
      <c r="P78" s="186"/>
      <c r="Q78" s="186"/>
      <c r="R78" s="186"/>
      <c r="S78" s="186"/>
      <c r="T78" s="186"/>
      <c r="U78" s="186"/>
    </row>
    <row r="79" spans="10:21" ht="30">
      <c r="J79" s="184"/>
      <c r="K79" s="184"/>
      <c r="N79" s="185"/>
      <c r="O79" s="185"/>
      <c r="P79" s="186"/>
      <c r="Q79" s="186"/>
      <c r="R79" s="186"/>
      <c r="S79" s="186"/>
      <c r="T79" s="186"/>
      <c r="U79" s="186"/>
    </row>
    <row r="80" spans="10:21" ht="30">
      <c r="J80" s="184"/>
      <c r="K80" s="187"/>
      <c r="N80" s="185"/>
      <c r="O80" s="185"/>
      <c r="P80" s="186"/>
      <c r="Q80" s="186"/>
      <c r="R80" s="186"/>
      <c r="S80" s="186"/>
      <c r="T80" s="186"/>
      <c r="U80" s="186"/>
    </row>
    <row r="81" spans="10:21" ht="30">
      <c r="J81" s="184"/>
      <c r="K81" s="184"/>
      <c r="N81" s="185"/>
      <c r="O81" s="185"/>
      <c r="P81" s="186"/>
      <c r="Q81" s="186"/>
      <c r="R81" s="186"/>
      <c r="S81" s="186"/>
      <c r="T81" s="186"/>
      <c r="U81" s="186"/>
    </row>
    <row r="82" spans="10:21" ht="30">
      <c r="J82" s="184"/>
      <c r="K82" s="184"/>
      <c r="N82" s="185"/>
      <c r="O82" s="185"/>
      <c r="P82" s="186"/>
      <c r="Q82" s="186"/>
      <c r="R82" s="186"/>
      <c r="S82" s="186"/>
      <c r="T82" s="186"/>
      <c r="U82" s="186"/>
    </row>
    <row r="83" spans="10:21" ht="30">
      <c r="J83" s="184"/>
      <c r="K83" s="184"/>
      <c r="N83" s="185"/>
      <c r="O83" s="185"/>
      <c r="P83" s="186"/>
      <c r="Q83" s="186"/>
      <c r="R83" s="186"/>
      <c r="S83" s="186"/>
      <c r="T83" s="186"/>
      <c r="U83" s="186"/>
    </row>
    <row r="84" spans="10:21" ht="30">
      <c r="J84" s="184"/>
      <c r="K84" s="184"/>
      <c r="N84" s="185"/>
      <c r="O84" s="185"/>
      <c r="P84" s="186"/>
      <c r="Q84" s="186"/>
      <c r="R84" s="186"/>
      <c r="S84" s="186"/>
      <c r="T84" s="186"/>
      <c r="U84" s="186"/>
    </row>
    <row r="85" spans="10:21" ht="30">
      <c r="J85" s="184"/>
      <c r="K85" s="184"/>
      <c r="N85" s="185"/>
      <c r="O85" s="185"/>
      <c r="P85" s="186"/>
      <c r="Q85" s="186"/>
      <c r="R85" s="186"/>
      <c r="S85" s="186"/>
      <c r="T85" s="186"/>
      <c r="U85" s="186"/>
    </row>
    <row r="86" spans="10:21" ht="30">
      <c r="J86" s="184"/>
      <c r="K86" s="184"/>
      <c r="N86" s="185"/>
      <c r="O86" s="185"/>
      <c r="P86" s="186"/>
      <c r="Q86" s="186"/>
      <c r="R86" s="186"/>
      <c r="S86" s="186"/>
      <c r="T86" s="186"/>
      <c r="U86" s="186"/>
    </row>
    <row r="87" spans="10:21" ht="30">
      <c r="J87" s="184"/>
      <c r="K87" s="184"/>
      <c r="N87" s="185"/>
      <c r="O87" s="185"/>
      <c r="P87" s="186"/>
      <c r="Q87" s="186"/>
      <c r="R87" s="186"/>
      <c r="S87" s="186"/>
      <c r="T87" s="186"/>
      <c r="U87" s="186"/>
    </row>
    <row r="88" spans="10:21" ht="30">
      <c r="J88" s="184"/>
      <c r="K88" s="184"/>
      <c r="N88" s="185"/>
      <c r="O88" s="185"/>
      <c r="P88" s="186"/>
      <c r="Q88" s="186"/>
      <c r="R88" s="186"/>
      <c r="S88" s="186"/>
      <c r="T88" s="186"/>
      <c r="U88" s="186"/>
    </row>
    <row r="89" spans="10:21" ht="30">
      <c r="J89" s="184"/>
      <c r="K89" s="184"/>
      <c r="N89" s="185"/>
      <c r="O89" s="185"/>
      <c r="P89" s="186"/>
      <c r="Q89" s="186"/>
      <c r="R89" s="186"/>
      <c r="S89" s="186"/>
      <c r="T89" s="186"/>
      <c r="U89" s="186"/>
    </row>
    <row r="90" spans="10:21" ht="30">
      <c r="J90" s="184"/>
      <c r="K90" s="184"/>
      <c r="N90" s="185"/>
      <c r="O90" s="185"/>
      <c r="P90" s="186"/>
      <c r="Q90" s="186"/>
      <c r="R90" s="186"/>
      <c r="S90" s="186"/>
      <c r="T90" s="186"/>
      <c r="U90" s="186"/>
    </row>
    <row r="91" spans="10:21" ht="30">
      <c r="J91" s="184"/>
      <c r="K91" s="184"/>
      <c r="N91" s="185"/>
      <c r="O91" s="185"/>
      <c r="P91" s="186"/>
      <c r="Q91" s="186"/>
      <c r="R91" s="186"/>
      <c r="S91" s="186"/>
      <c r="T91" s="186"/>
      <c r="U91" s="186"/>
    </row>
    <row r="92" spans="10:21" ht="30">
      <c r="J92" s="184"/>
      <c r="K92" s="184"/>
      <c r="N92" s="185"/>
      <c r="O92" s="185"/>
      <c r="P92" s="186"/>
      <c r="Q92" s="186"/>
      <c r="R92" s="186"/>
      <c r="S92" s="186"/>
      <c r="T92" s="186"/>
      <c r="U92" s="186"/>
    </row>
    <row r="93" spans="10:21" ht="30">
      <c r="J93" s="184"/>
      <c r="K93" s="184"/>
      <c r="N93" s="185"/>
      <c r="O93" s="185"/>
      <c r="P93" s="186"/>
      <c r="Q93" s="186"/>
      <c r="R93" s="186"/>
      <c r="S93" s="186"/>
      <c r="T93" s="186"/>
      <c r="U93" s="186"/>
    </row>
    <row r="94" spans="10:21" ht="30">
      <c r="J94" s="184"/>
      <c r="K94" s="184"/>
      <c r="N94" s="185"/>
      <c r="O94" s="185"/>
      <c r="P94" s="186"/>
      <c r="Q94" s="186"/>
      <c r="R94" s="186"/>
      <c r="S94" s="186"/>
      <c r="T94" s="186"/>
      <c r="U94" s="186"/>
    </row>
    <row r="95" spans="10:21" ht="30">
      <c r="J95" s="184"/>
      <c r="K95" s="184"/>
      <c r="N95" s="185"/>
      <c r="O95" s="185"/>
      <c r="P95" s="186"/>
      <c r="Q95" s="186"/>
      <c r="R95" s="186"/>
      <c r="S95" s="186"/>
      <c r="T95" s="186"/>
      <c r="U95" s="186"/>
    </row>
    <row r="96" spans="10:21" ht="30">
      <c r="J96" s="184"/>
      <c r="K96" s="184"/>
      <c r="N96" s="185"/>
      <c r="O96" s="185"/>
      <c r="P96" s="186"/>
      <c r="Q96" s="186"/>
      <c r="R96" s="186"/>
      <c r="S96" s="186"/>
      <c r="T96" s="186"/>
      <c r="U96" s="186"/>
    </row>
    <row r="97" spans="10:21" ht="30">
      <c r="J97" s="184"/>
      <c r="K97" s="184"/>
      <c r="N97" s="185"/>
      <c r="O97" s="185"/>
      <c r="P97" s="186"/>
      <c r="Q97" s="186"/>
      <c r="R97" s="186"/>
      <c r="S97" s="186"/>
      <c r="T97" s="186"/>
      <c r="U97" s="186"/>
    </row>
    <row r="98" spans="10:21" ht="30">
      <c r="J98" s="184"/>
      <c r="K98" s="184"/>
      <c r="N98" s="185"/>
      <c r="O98" s="185"/>
      <c r="P98" s="186"/>
      <c r="Q98" s="186"/>
      <c r="R98" s="186"/>
      <c r="S98" s="186"/>
      <c r="T98" s="186"/>
      <c r="U98" s="186"/>
    </row>
    <row r="99" spans="10:21" ht="30">
      <c r="J99" s="184"/>
      <c r="K99" s="184"/>
      <c r="N99" s="185"/>
      <c r="O99" s="185"/>
      <c r="P99" s="186"/>
      <c r="Q99" s="186"/>
      <c r="R99" s="186"/>
      <c r="S99" s="186"/>
      <c r="T99" s="186"/>
      <c r="U99" s="186"/>
    </row>
    <row r="100" spans="10:21" ht="30">
      <c r="J100" s="184"/>
      <c r="K100" s="184"/>
      <c r="N100" s="185"/>
      <c r="O100" s="185"/>
      <c r="P100" s="186"/>
      <c r="Q100" s="186"/>
      <c r="R100" s="186"/>
      <c r="S100" s="186"/>
      <c r="T100" s="186"/>
      <c r="U100" s="186"/>
    </row>
    <row r="101" spans="10:21" ht="30">
      <c r="J101" s="184"/>
      <c r="K101" s="184"/>
      <c r="N101" s="185"/>
      <c r="O101" s="185"/>
      <c r="P101" s="186"/>
      <c r="Q101" s="186"/>
      <c r="R101" s="186"/>
      <c r="S101" s="186"/>
      <c r="T101" s="186"/>
      <c r="U101" s="186"/>
    </row>
    <row r="102" spans="10:21" ht="30">
      <c r="J102" s="184"/>
      <c r="K102" s="184"/>
      <c r="N102" s="185"/>
      <c r="O102" s="185"/>
      <c r="P102" s="186"/>
      <c r="Q102" s="186"/>
      <c r="R102" s="186"/>
      <c r="S102" s="186"/>
      <c r="T102" s="186"/>
      <c r="U102" s="186"/>
    </row>
    <row r="103" spans="10:21" ht="30">
      <c r="J103" s="184"/>
      <c r="K103" s="184"/>
      <c r="N103" s="185"/>
      <c r="O103" s="185"/>
      <c r="P103" s="186"/>
      <c r="Q103" s="186"/>
      <c r="R103" s="186"/>
      <c r="S103" s="186"/>
      <c r="T103" s="186"/>
      <c r="U103" s="186"/>
    </row>
    <row r="104" spans="10:21" ht="30">
      <c r="J104" s="184"/>
      <c r="K104" s="184"/>
      <c r="N104" s="185"/>
      <c r="O104" s="185"/>
      <c r="P104" s="186"/>
      <c r="Q104" s="186"/>
      <c r="R104" s="186"/>
      <c r="S104" s="186"/>
      <c r="T104" s="186"/>
      <c r="U104" s="186"/>
    </row>
    <row r="105" spans="10:21" ht="30">
      <c r="J105" s="184"/>
      <c r="K105" s="184"/>
      <c r="N105" s="185"/>
      <c r="O105" s="185"/>
      <c r="P105" s="186"/>
      <c r="Q105" s="186"/>
      <c r="R105" s="186"/>
      <c r="S105" s="186"/>
      <c r="T105" s="186"/>
      <c r="U105" s="186"/>
    </row>
    <row r="106" spans="10:21" ht="30">
      <c r="J106" s="184"/>
      <c r="K106" s="184"/>
      <c r="N106" s="185"/>
      <c r="O106" s="185"/>
      <c r="P106" s="186"/>
      <c r="Q106" s="186"/>
      <c r="R106" s="186"/>
      <c r="S106" s="186"/>
      <c r="T106" s="186"/>
      <c r="U106" s="186"/>
    </row>
    <row r="107" spans="10:21" ht="30">
      <c r="J107" s="184"/>
      <c r="K107" s="184"/>
      <c r="N107" s="185"/>
      <c r="O107" s="185"/>
      <c r="P107" s="186"/>
      <c r="Q107" s="186"/>
      <c r="R107" s="186"/>
      <c r="S107" s="186"/>
      <c r="T107" s="186"/>
      <c r="U107" s="186"/>
    </row>
    <row r="108" spans="10:21" ht="30">
      <c r="J108" s="184"/>
      <c r="K108" s="184"/>
      <c r="N108" s="185"/>
      <c r="O108" s="185"/>
      <c r="P108" s="186"/>
      <c r="Q108" s="186"/>
      <c r="R108" s="186"/>
      <c r="S108" s="186"/>
      <c r="T108" s="186"/>
      <c r="U108" s="186"/>
    </row>
    <row r="109" spans="10:21" ht="30">
      <c r="J109" s="184"/>
      <c r="K109" s="184"/>
      <c r="N109" s="185"/>
      <c r="O109" s="185"/>
      <c r="P109" s="186"/>
      <c r="Q109" s="186"/>
      <c r="R109" s="186"/>
      <c r="S109" s="186"/>
      <c r="T109" s="186"/>
      <c r="U109" s="186"/>
    </row>
    <row r="110" spans="10:21" ht="30">
      <c r="J110" s="184"/>
      <c r="K110" s="184"/>
      <c r="N110" s="185"/>
      <c r="O110" s="185"/>
      <c r="P110" s="186"/>
      <c r="Q110" s="186"/>
      <c r="R110" s="186"/>
      <c r="S110" s="186"/>
      <c r="T110" s="186"/>
      <c r="U110" s="186"/>
    </row>
    <row r="111" spans="10:21" ht="30">
      <c r="J111" s="184"/>
      <c r="K111" s="184"/>
      <c r="N111" s="185"/>
      <c r="O111" s="185"/>
      <c r="P111" s="186"/>
      <c r="Q111" s="186"/>
      <c r="R111" s="186"/>
      <c r="S111" s="186"/>
      <c r="T111" s="186"/>
      <c r="U111" s="186"/>
    </row>
    <row r="112" spans="10:21" ht="30">
      <c r="J112" s="184"/>
      <c r="K112" s="184"/>
      <c r="N112" s="185"/>
      <c r="O112" s="185"/>
      <c r="P112" s="186"/>
      <c r="Q112" s="186"/>
      <c r="R112" s="186"/>
      <c r="S112" s="186"/>
      <c r="T112" s="186"/>
      <c r="U112" s="186"/>
    </row>
    <row r="113" spans="10:21" ht="30">
      <c r="J113" s="184"/>
      <c r="K113" s="184"/>
      <c r="N113" s="185"/>
      <c r="O113" s="185"/>
      <c r="P113" s="186"/>
      <c r="Q113" s="186"/>
      <c r="R113" s="186"/>
      <c r="S113" s="186"/>
      <c r="T113" s="186"/>
      <c r="U113" s="186"/>
    </row>
    <row r="114" spans="10:21" ht="30">
      <c r="J114" s="184"/>
      <c r="K114" s="184"/>
      <c r="N114" s="185"/>
      <c r="O114" s="185"/>
      <c r="P114" s="186"/>
      <c r="Q114" s="186"/>
      <c r="R114" s="186"/>
      <c r="S114" s="186"/>
      <c r="T114" s="186"/>
      <c r="U114" s="186"/>
    </row>
    <row r="115" spans="10:21" ht="30">
      <c r="J115" s="184"/>
      <c r="K115" s="184"/>
      <c r="N115" s="185"/>
      <c r="O115" s="185"/>
      <c r="P115" s="186"/>
      <c r="Q115" s="186"/>
      <c r="R115" s="186"/>
      <c r="S115" s="186"/>
      <c r="T115" s="186"/>
      <c r="U115" s="186"/>
    </row>
    <row r="116" spans="10:21" ht="30">
      <c r="J116" s="184"/>
      <c r="K116" s="184"/>
      <c r="N116" s="185"/>
      <c r="O116" s="185"/>
      <c r="P116" s="186"/>
      <c r="Q116" s="186"/>
      <c r="R116" s="186"/>
      <c r="S116" s="186"/>
      <c r="T116" s="186"/>
      <c r="U116" s="186"/>
    </row>
    <row r="117" spans="10:21" ht="30">
      <c r="J117" s="184"/>
      <c r="K117" s="184"/>
      <c r="N117" s="185"/>
      <c r="O117" s="185"/>
      <c r="P117" s="186"/>
      <c r="Q117" s="186"/>
      <c r="R117" s="186"/>
      <c r="S117" s="186"/>
      <c r="T117" s="186"/>
      <c r="U117" s="186"/>
    </row>
    <row r="118" spans="10:21" ht="30">
      <c r="J118" s="184"/>
      <c r="K118" s="184"/>
      <c r="N118" s="185"/>
      <c r="O118" s="185"/>
      <c r="P118" s="186"/>
      <c r="Q118" s="186"/>
      <c r="R118" s="186"/>
      <c r="S118" s="186"/>
      <c r="T118" s="186"/>
      <c r="U118" s="186"/>
    </row>
    <row r="119" spans="10:21" ht="30">
      <c r="J119" s="184"/>
      <c r="K119" s="184"/>
      <c r="N119" s="185"/>
      <c r="O119" s="185"/>
      <c r="P119" s="186"/>
      <c r="Q119" s="186"/>
      <c r="R119" s="186"/>
      <c r="S119" s="186"/>
      <c r="T119" s="186"/>
      <c r="U119" s="186"/>
    </row>
    <row r="120" spans="10:21" ht="30">
      <c r="J120" s="184"/>
      <c r="K120" s="184"/>
      <c r="N120" s="185"/>
      <c r="O120" s="185"/>
      <c r="P120" s="186"/>
      <c r="Q120" s="186"/>
      <c r="R120" s="186"/>
      <c r="S120" s="186"/>
      <c r="T120" s="186"/>
      <c r="U120" s="186"/>
    </row>
    <row r="121" spans="10:21" ht="30">
      <c r="J121" s="184"/>
      <c r="K121" s="184"/>
      <c r="N121" s="185"/>
      <c r="O121" s="185"/>
      <c r="P121" s="186"/>
      <c r="Q121" s="186"/>
      <c r="R121" s="186"/>
      <c r="S121" s="186"/>
      <c r="T121" s="186"/>
      <c r="U121" s="186"/>
    </row>
    <row r="122" spans="10:21" ht="30">
      <c r="J122" s="184"/>
      <c r="K122" s="184"/>
      <c r="N122" s="185"/>
      <c r="O122" s="185"/>
      <c r="P122" s="186"/>
      <c r="Q122" s="186"/>
      <c r="R122" s="186"/>
      <c r="S122" s="186"/>
      <c r="T122" s="186"/>
      <c r="U122" s="186"/>
    </row>
    <row r="123" spans="10:21" ht="30">
      <c r="J123" s="184"/>
      <c r="K123" s="184"/>
      <c r="N123" s="185"/>
      <c r="O123" s="185"/>
      <c r="P123" s="186"/>
      <c r="Q123" s="186"/>
      <c r="R123" s="186"/>
      <c r="S123" s="186"/>
      <c r="T123" s="186"/>
      <c r="U123" s="186"/>
    </row>
    <row r="124" spans="10:21" ht="30">
      <c r="J124" s="184"/>
      <c r="K124" s="184"/>
      <c r="N124" s="185"/>
      <c r="O124" s="185"/>
      <c r="P124" s="186"/>
      <c r="Q124" s="186"/>
      <c r="R124" s="186"/>
      <c r="S124" s="186"/>
      <c r="T124" s="186"/>
      <c r="U124" s="186"/>
    </row>
    <row r="125" spans="10:21" ht="30">
      <c r="J125" s="184"/>
      <c r="K125" s="184"/>
      <c r="N125" s="185"/>
      <c r="O125" s="185"/>
      <c r="P125" s="186"/>
      <c r="Q125" s="186"/>
      <c r="R125" s="186"/>
      <c r="S125" s="186"/>
      <c r="T125" s="186"/>
      <c r="U125" s="186"/>
    </row>
    <row r="126" spans="10:21" ht="30">
      <c r="J126" s="184"/>
      <c r="K126" s="184"/>
      <c r="N126" s="185"/>
      <c r="O126" s="185"/>
      <c r="P126" s="186"/>
      <c r="Q126" s="186"/>
      <c r="R126" s="186"/>
      <c r="S126" s="186"/>
      <c r="T126" s="186"/>
      <c r="U126" s="186"/>
    </row>
    <row r="127" spans="10:21" ht="30">
      <c r="J127" s="184"/>
      <c r="K127" s="184"/>
      <c r="N127" s="185"/>
      <c r="O127" s="185"/>
      <c r="P127" s="186"/>
      <c r="Q127" s="186"/>
      <c r="R127" s="186"/>
      <c r="S127" s="186"/>
      <c r="T127" s="186"/>
      <c r="U127" s="186"/>
    </row>
    <row r="128" spans="10:21" ht="30">
      <c r="J128" s="184"/>
      <c r="K128" s="184"/>
      <c r="N128" s="185"/>
      <c r="O128" s="185"/>
      <c r="P128" s="186"/>
      <c r="Q128" s="186"/>
      <c r="R128" s="186"/>
      <c r="S128" s="186"/>
      <c r="T128" s="186"/>
      <c r="U128" s="186"/>
    </row>
    <row r="129" spans="10:21" ht="30">
      <c r="J129" s="184"/>
      <c r="K129" s="184"/>
      <c r="N129" s="185"/>
      <c r="O129" s="185"/>
      <c r="P129" s="186"/>
      <c r="Q129" s="186"/>
      <c r="R129" s="186"/>
      <c r="S129" s="186"/>
      <c r="T129" s="186"/>
      <c r="U129" s="186"/>
    </row>
    <row r="130" spans="10:21" ht="30">
      <c r="J130" s="184"/>
      <c r="K130" s="184"/>
      <c r="N130" s="185"/>
      <c r="O130" s="185"/>
      <c r="P130" s="186"/>
      <c r="Q130" s="186"/>
      <c r="R130" s="186"/>
      <c r="S130" s="186"/>
      <c r="T130" s="186"/>
      <c r="U130" s="186"/>
    </row>
    <row r="131" spans="10:21" ht="30">
      <c r="J131" s="184"/>
      <c r="K131" s="184"/>
      <c r="N131" s="185"/>
      <c r="O131" s="185"/>
      <c r="P131" s="186"/>
      <c r="Q131" s="186"/>
      <c r="R131" s="186"/>
      <c r="S131" s="186"/>
      <c r="T131" s="186"/>
      <c r="U131" s="186"/>
    </row>
    <row r="132" spans="10:21" ht="30">
      <c r="J132" s="184"/>
      <c r="K132" s="184"/>
      <c r="N132" s="185"/>
      <c r="O132" s="185"/>
      <c r="P132" s="186"/>
      <c r="Q132" s="186"/>
      <c r="R132" s="186"/>
      <c r="S132" s="186"/>
      <c r="T132" s="186"/>
      <c r="U132" s="186"/>
    </row>
    <row r="133" spans="10:21" ht="30">
      <c r="J133" s="184"/>
      <c r="K133" s="184"/>
      <c r="N133" s="185"/>
      <c r="O133" s="185"/>
      <c r="P133" s="186"/>
      <c r="Q133" s="186"/>
      <c r="R133" s="186"/>
      <c r="S133" s="186"/>
      <c r="T133" s="186"/>
      <c r="U133" s="186"/>
    </row>
    <row r="134" spans="10:21" ht="30">
      <c r="J134" s="184"/>
      <c r="K134" s="184"/>
      <c r="N134" s="185"/>
      <c r="O134" s="185"/>
      <c r="P134" s="186"/>
      <c r="Q134" s="186"/>
      <c r="R134" s="186"/>
      <c r="S134" s="186"/>
      <c r="T134" s="186"/>
      <c r="U134" s="186"/>
    </row>
    <row r="135" spans="10:21" ht="30">
      <c r="J135" s="184"/>
      <c r="K135" s="184"/>
      <c r="N135" s="185"/>
      <c r="O135" s="185"/>
      <c r="P135" s="186"/>
      <c r="Q135" s="186"/>
      <c r="R135" s="186"/>
      <c r="S135" s="186"/>
      <c r="T135" s="186"/>
      <c r="U135" s="186"/>
    </row>
    <row r="136" spans="10:21" ht="30">
      <c r="J136" s="184"/>
      <c r="K136" s="184"/>
      <c r="N136" s="185"/>
      <c r="O136" s="185"/>
      <c r="P136" s="186"/>
      <c r="Q136" s="186"/>
      <c r="R136" s="186"/>
      <c r="S136" s="186"/>
      <c r="T136" s="186"/>
      <c r="U136" s="186"/>
    </row>
    <row r="137" spans="10:21" ht="30">
      <c r="J137" s="184"/>
      <c r="K137" s="184"/>
      <c r="N137" s="185"/>
      <c r="O137" s="185"/>
      <c r="P137" s="186"/>
      <c r="Q137" s="186"/>
      <c r="R137" s="186"/>
      <c r="S137" s="186"/>
      <c r="T137" s="186"/>
      <c r="U137" s="186"/>
    </row>
    <row r="138" spans="10:21" ht="30">
      <c r="J138" s="184"/>
      <c r="K138" s="184"/>
      <c r="N138" s="185"/>
      <c r="O138" s="185"/>
      <c r="P138" s="186"/>
      <c r="Q138" s="186"/>
      <c r="R138" s="186"/>
      <c r="S138" s="186"/>
      <c r="T138" s="186"/>
      <c r="U138" s="186"/>
    </row>
    <row r="139" spans="10:21" ht="30">
      <c r="J139" s="184"/>
      <c r="K139" s="184"/>
      <c r="N139" s="185"/>
      <c r="O139" s="185"/>
      <c r="P139" s="186"/>
      <c r="Q139" s="186"/>
      <c r="R139" s="186"/>
      <c r="S139" s="186"/>
      <c r="T139" s="186"/>
      <c r="U139" s="186"/>
    </row>
    <row r="140" spans="10:21" ht="30">
      <c r="J140" s="184"/>
      <c r="K140" s="184"/>
      <c r="N140" s="185"/>
      <c r="O140" s="185"/>
      <c r="P140" s="186"/>
      <c r="Q140" s="186"/>
      <c r="R140" s="186"/>
      <c r="S140" s="186"/>
      <c r="T140" s="186"/>
      <c r="U140" s="186"/>
    </row>
    <row r="141" spans="10:21" ht="30">
      <c r="J141" s="184"/>
      <c r="K141" s="184"/>
      <c r="N141" s="185"/>
      <c r="O141" s="185"/>
      <c r="P141" s="186"/>
      <c r="Q141" s="186"/>
      <c r="R141" s="186"/>
      <c r="S141" s="186"/>
      <c r="T141" s="186"/>
      <c r="U141" s="186"/>
    </row>
    <row r="142" spans="10:21" ht="30">
      <c r="J142" s="184"/>
      <c r="K142" s="184"/>
      <c r="N142" s="185"/>
      <c r="O142" s="185"/>
      <c r="P142" s="186"/>
      <c r="Q142" s="186"/>
      <c r="R142" s="186"/>
      <c r="S142" s="186"/>
      <c r="T142" s="186"/>
      <c r="U142" s="186"/>
    </row>
    <row r="143" spans="10:21" ht="30">
      <c r="J143" s="184"/>
      <c r="K143" s="184"/>
      <c r="N143" s="185"/>
      <c r="O143" s="185"/>
      <c r="P143" s="186"/>
      <c r="Q143" s="186"/>
      <c r="R143" s="186"/>
      <c r="S143" s="186"/>
      <c r="T143" s="186"/>
      <c r="U143" s="186"/>
    </row>
    <row r="144" spans="10:21" ht="30">
      <c r="J144" s="184"/>
      <c r="K144" s="184"/>
      <c r="N144" s="185"/>
      <c r="O144" s="185"/>
      <c r="P144" s="186"/>
      <c r="Q144" s="186"/>
      <c r="R144" s="186"/>
      <c r="S144" s="186"/>
      <c r="T144" s="186"/>
      <c r="U144" s="186"/>
    </row>
    <row r="145" spans="10:21" ht="30">
      <c r="J145" s="184"/>
      <c r="K145" s="184"/>
      <c r="N145" s="185"/>
      <c r="O145" s="185"/>
      <c r="P145" s="186"/>
      <c r="Q145" s="186"/>
      <c r="R145" s="186"/>
      <c r="S145" s="186"/>
      <c r="T145" s="186"/>
      <c r="U145" s="186"/>
    </row>
    <row r="146" spans="10:21" ht="30">
      <c r="J146" s="184"/>
      <c r="K146" s="184"/>
      <c r="N146" s="185"/>
      <c r="O146" s="185"/>
      <c r="P146" s="186"/>
      <c r="Q146" s="186"/>
      <c r="R146" s="186"/>
      <c r="S146" s="186"/>
      <c r="T146" s="186"/>
      <c r="U146" s="186"/>
    </row>
    <row r="147" spans="10:21" ht="30">
      <c r="J147" s="184"/>
      <c r="K147" s="184"/>
      <c r="N147" s="185"/>
      <c r="O147" s="185"/>
      <c r="P147" s="186"/>
      <c r="Q147" s="186"/>
      <c r="R147" s="186"/>
      <c r="S147" s="186"/>
      <c r="T147" s="186"/>
      <c r="U147" s="186"/>
    </row>
    <row r="148" spans="10:21" ht="30">
      <c r="J148" s="184"/>
      <c r="K148" s="184"/>
      <c r="N148" s="185"/>
      <c r="O148" s="185"/>
      <c r="P148" s="186"/>
      <c r="Q148" s="186"/>
      <c r="R148" s="186"/>
      <c r="S148" s="186"/>
      <c r="T148" s="186"/>
      <c r="U148" s="186"/>
    </row>
    <row r="149" spans="10:21" ht="30">
      <c r="J149" s="184"/>
      <c r="K149" s="184"/>
      <c r="N149" s="185"/>
      <c r="O149" s="185"/>
      <c r="P149" s="186"/>
      <c r="Q149" s="186"/>
      <c r="R149" s="186"/>
      <c r="S149" s="186"/>
      <c r="T149" s="186"/>
      <c r="U149" s="186"/>
    </row>
    <row r="150" spans="10:21" ht="30">
      <c r="J150" s="184"/>
      <c r="K150" s="184"/>
      <c r="N150" s="185"/>
      <c r="O150" s="185"/>
      <c r="P150" s="186"/>
      <c r="Q150" s="186"/>
      <c r="R150" s="186"/>
      <c r="S150" s="186"/>
      <c r="T150" s="186"/>
      <c r="U150" s="186"/>
    </row>
    <row r="151" spans="10:21" ht="30">
      <c r="J151" s="184"/>
      <c r="K151" s="184"/>
      <c r="N151" s="185"/>
      <c r="O151" s="185"/>
      <c r="P151" s="186"/>
      <c r="Q151" s="186"/>
      <c r="R151" s="186"/>
      <c r="S151" s="186"/>
      <c r="T151" s="186"/>
      <c r="U151" s="186"/>
    </row>
    <row r="152" spans="10:21" ht="30">
      <c r="J152" s="184"/>
      <c r="K152" s="184"/>
      <c r="N152" s="185"/>
      <c r="O152" s="185"/>
      <c r="P152" s="186"/>
      <c r="Q152" s="186"/>
      <c r="R152" s="186"/>
      <c r="S152" s="186"/>
      <c r="T152" s="186"/>
      <c r="U152" s="186"/>
    </row>
    <row r="153" spans="10:21" ht="30">
      <c r="J153" s="184"/>
      <c r="K153" s="184"/>
      <c r="N153" s="185"/>
      <c r="O153" s="185"/>
      <c r="P153" s="186"/>
      <c r="Q153" s="186"/>
      <c r="R153" s="186"/>
      <c r="S153" s="186"/>
      <c r="T153" s="186"/>
      <c r="U153" s="186"/>
    </row>
    <row r="154" spans="10:21" ht="30">
      <c r="J154" s="184"/>
      <c r="K154" s="184"/>
      <c r="N154" s="185"/>
      <c r="O154" s="185"/>
      <c r="P154" s="186"/>
      <c r="Q154" s="186"/>
      <c r="R154" s="186"/>
      <c r="S154" s="186"/>
      <c r="T154" s="186"/>
      <c r="U154" s="186"/>
    </row>
    <row r="155" spans="10:21" ht="30">
      <c r="J155" s="184"/>
      <c r="K155" s="184"/>
      <c r="N155" s="185"/>
      <c r="O155" s="185"/>
      <c r="P155" s="186"/>
      <c r="Q155" s="186"/>
      <c r="R155" s="186"/>
      <c r="S155" s="186"/>
      <c r="T155" s="186"/>
      <c r="U155" s="186"/>
    </row>
    <row r="156" spans="10:21" ht="30">
      <c r="J156" s="184"/>
      <c r="K156" s="184"/>
      <c r="N156" s="185"/>
      <c r="O156" s="185"/>
      <c r="P156" s="186"/>
      <c r="Q156" s="186"/>
      <c r="R156" s="186"/>
      <c r="S156" s="186"/>
      <c r="T156" s="186"/>
      <c r="U156" s="186"/>
    </row>
    <row r="157" spans="10:21" ht="30">
      <c r="J157" s="184"/>
      <c r="K157" s="184"/>
      <c r="N157" s="185"/>
      <c r="O157" s="185"/>
      <c r="P157" s="186"/>
      <c r="Q157" s="186"/>
      <c r="R157" s="186"/>
      <c r="S157" s="186"/>
      <c r="T157" s="186"/>
      <c r="U157" s="186"/>
    </row>
    <row r="158" spans="10:21" ht="30">
      <c r="J158" s="184"/>
      <c r="K158" s="184"/>
      <c r="N158" s="185"/>
      <c r="O158" s="185"/>
      <c r="P158" s="186"/>
      <c r="Q158" s="186"/>
      <c r="R158" s="186"/>
      <c r="S158" s="186"/>
      <c r="T158" s="186"/>
      <c r="U158" s="186"/>
    </row>
    <row r="159" spans="10:21" ht="30">
      <c r="J159" s="184"/>
      <c r="K159" s="184"/>
      <c r="N159" s="185"/>
      <c r="O159" s="185"/>
      <c r="P159" s="186"/>
      <c r="Q159" s="186"/>
      <c r="R159" s="186"/>
      <c r="S159" s="186"/>
      <c r="T159" s="186"/>
      <c r="U159" s="186"/>
    </row>
    <row r="160" spans="10:21" ht="30">
      <c r="J160" s="184"/>
      <c r="K160" s="184"/>
      <c r="N160" s="185"/>
      <c r="O160" s="185"/>
      <c r="P160" s="186"/>
      <c r="Q160" s="186"/>
      <c r="R160" s="186"/>
      <c r="S160" s="186"/>
      <c r="T160" s="186"/>
      <c r="U160" s="186"/>
    </row>
    <row r="161" spans="10:21" ht="30">
      <c r="J161" s="184"/>
      <c r="K161" s="184"/>
      <c r="N161" s="185"/>
      <c r="O161" s="185"/>
      <c r="P161" s="186"/>
      <c r="Q161" s="186"/>
      <c r="R161" s="186"/>
      <c r="S161" s="186"/>
      <c r="T161" s="186"/>
      <c r="U161" s="186"/>
    </row>
    <row r="162" spans="10:21" ht="30">
      <c r="J162" s="184"/>
      <c r="K162" s="184"/>
      <c r="N162" s="185"/>
      <c r="O162" s="185"/>
      <c r="P162" s="186"/>
      <c r="Q162" s="186"/>
      <c r="R162" s="186"/>
      <c r="S162" s="186"/>
      <c r="T162" s="186"/>
      <c r="U162" s="186"/>
    </row>
    <row r="163" spans="10:21" ht="30">
      <c r="J163" s="184"/>
      <c r="K163" s="184"/>
      <c r="N163" s="185"/>
      <c r="O163" s="185"/>
      <c r="P163" s="186"/>
      <c r="Q163" s="186"/>
      <c r="R163" s="186"/>
      <c r="S163" s="186"/>
      <c r="T163" s="186"/>
      <c r="U163" s="186"/>
    </row>
    <row r="164" spans="10:21" ht="30">
      <c r="J164" s="184"/>
      <c r="K164" s="184"/>
      <c r="N164" s="185"/>
      <c r="O164" s="185"/>
      <c r="P164" s="186"/>
      <c r="Q164" s="186"/>
      <c r="R164" s="186"/>
      <c r="S164" s="186"/>
      <c r="T164" s="186"/>
      <c r="U164" s="186"/>
    </row>
    <row r="165" spans="10:21" ht="30">
      <c r="J165" s="184"/>
      <c r="K165" s="184"/>
      <c r="N165" s="185"/>
      <c r="O165" s="185"/>
      <c r="P165" s="186"/>
      <c r="Q165" s="186"/>
      <c r="R165" s="186"/>
      <c r="S165" s="186"/>
      <c r="T165" s="186"/>
      <c r="U165" s="186"/>
    </row>
    <row r="166" spans="10:21" ht="30">
      <c r="J166" s="184"/>
      <c r="K166" s="184"/>
      <c r="N166" s="185"/>
      <c r="O166" s="185"/>
      <c r="P166" s="186"/>
      <c r="Q166" s="186"/>
      <c r="R166" s="186"/>
      <c r="S166" s="186"/>
      <c r="T166" s="186"/>
      <c r="U166" s="186"/>
    </row>
    <row r="167" spans="10:21" ht="30">
      <c r="J167" s="184"/>
      <c r="K167" s="184"/>
      <c r="N167" s="185"/>
      <c r="O167" s="185"/>
      <c r="P167" s="186"/>
      <c r="Q167" s="186"/>
      <c r="R167" s="186"/>
      <c r="S167" s="186"/>
      <c r="T167" s="186"/>
      <c r="U167" s="186"/>
    </row>
    <row r="168" spans="10:21" ht="30">
      <c r="J168" s="184"/>
      <c r="K168" s="184"/>
      <c r="N168" s="185"/>
      <c r="O168" s="185"/>
      <c r="P168" s="186"/>
      <c r="Q168" s="186"/>
      <c r="R168" s="186"/>
      <c r="S168" s="186"/>
      <c r="T168" s="186"/>
      <c r="U168" s="186"/>
    </row>
    <row r="169" spans="10:21" ht="30">
      <c r="J169" s="184"/>
      <c r="K169" s="184"/>
      <c r="N169" s="185"/>
      <c r="O169" s="185"/>
      <c r="P169" s="186"/>
      <c r="Q169" s="186"/>
      <c r="R169" s="186"/>
      <c r="S169" s="186"/>
      <c r="T169" s="186"/>
      <c r="U169" s="186"/>
    </row>
    <row r="170" spans="14:21" ht="15">
      <c r="N170" s="185"/>
      <c r="O170" s="185"/>
      <c r="P170" s="186"/>
      <c r="Q170" s="186"/>
      <c r="R170" s="186"/>
      <c r="S170" s="186"/>
      <c r="T170" s="186"/>
      <c r="U170" s="186"/>
    </row>
    <row r="171" spans="14:21" ht="15">
      <c r="N171" s="185"/>
      <c r="O171" s="185"/>
      <c r="P171" s="186"/>
      <c r="Q171" s="186"/>
      <c r="R171" s="186"/>
      <c r="S171" s="186"/>
      <c r="T171" s="186"/>
      <c r="U171" s="186"/>
    </row>
    <row r="172" spans="14:21" ht="15">
      <c r="N172" s="185"/>
      <c r="O172" s="185"/>
      <c r="P172" s="186"/>
      <c r="Q172" s="186"/>
      <c r="R172" s="186"/>
      <c r="S172" s="186"/>
      <c r="T172" s="186"/>
      <c r="U172" s="186"/>
    </row>
    <row r="173" spans="14:21" ht="15">
      <c r="N173" s="185"/>
      <c r="O173" s="185"/>
      <c r="P173" s="186"/>
      <c r="Q173" s="186"/>
      <c r="R173" s="186"/>
      <c r="S173" s="186"/>
      <c r="T173" s="186"/>
      <c r="U173" s="186"/>
    </row>
    <row r="174" spans="14:21" ht="15">
      <c r="N174" s="185"/>
      <c r="O174" s="185"/>
      <c r="P174" s="186"/>
      <c r="Q174" s="186"/>
      <c r="R174" s="186"/>
      <c r="S174" s="186"/>
      <c r="T174" s="186"/>
      <c r="U174" s="186"/>
    </row>
    <row r="175" spans="14:21" ht="15">
      <c r="N175" s="185"/>
      <c r="O175" s="185"/>
      <c r="P175" s="186"/>
      <c r="Q175" s="186"/>
      <c r="R175" s="186"/>
      <c r="S175" s="186"/>
      <c r="T175" s="186"/>
      <c r="U175" s="186"/>
    </row>
    <row r="176" spans="14:21" ht="15">
      <c r="N176" s="185"/>
      <c r="O176" s="185"/>
      <c r="P176" s="186"/>
      <c r="Q176" s="186"/>
      <c r="R176" s="186"/>
      <c r="S176" s="186"/>
      <c r="T176" s="186"/>
      <c r="U176" s="186"/>
    </row>
    <row r="177" spans="14:21" ht="15">
      <c r="N177" s="185"/>
      <c r="O177" s="185"/>
      <c r="P177" s="186"/>
      <c r="Q177" s="186"/>
      <c r="R177" s="186"/>
      <c r="S177" s="186"/>
      <c r="T177" s="186"/>
      <c r="U177" s="186"/>
    </row>
    <row r="178" spans="14:21" ht="15">
      <c r="N178" s="185"/>
      <c r="O178" s="185"/>
      <c r="P178" s="186"/>
      <c r="Q178" s="186"/>
      <c r="R178" s="186"/>
      <c r="S178" s="186"/>
      <c r="T178" s="186"/>
      <c r="U178" s="186"/>
    </row>
    <row r="179" spans="14:21" ht="15">
      <c r="N179" s="185"/>
      <c r="O179" s="185"/>
      <c r="P179" s="186"/>
      <c r="Q179" s="186"/>
      <c r="R179" s="186"/>
      <c r="S179" s="186"/>
      <c r="T179" s="186"/>
      <c r="U179" s="186"/>
    </row>
    <row r="180" spans="14:21" ht="15">
      <c r="N180" s="185"/>
      <c r="O180" s="185"/>
      <c r="P180" s="186"/>
      <c r="Q180" s="186"/>
      <c r="R180" s="186"/>
      <c r="S180" s="186"/>
      <c r="T180" s="186"/>
      <c r="U180" s="186"/>
    </row>
    <row r="181" spans="14:21" ht="15">
      <c r="N181" s="185"/>
      <c r="O181" s="185"/>
      <c r="P181" s="186"/>
      <c r="Q181" s="186"/>
      <c r="R181" s="186"/>
      <c r="S181" s="186"/>
      <c r="T181" s="186"/>
      <c r="U181" s="186"/>
    </row>
    <row r="182" spans="14:21" ht="15">
      <c r="N182" s="185"/>
      <c r="O182" s="185"/>
      <c r="P182" s="186"/>
      <c r="Q182" s="186"/>
      <c r="R182" s="186"/>
      <c r="S182" s="186"/>
      <c r="T182" s="186"/>
      <c r="U182" s="186"/>
    </row>
    <row r="183" spans="14:21" ht="15">
      <c r="N183" s="185"/>
      <c r="O183" s="185"/>
      <c r="P183" s="186"/>
      <c r="Q183" s="186"/>
      <c r="R183" s="186"/>
      <c r="S183" s="186"/>
      <c r="T183" s="186"/>
      <c r="U183" s="186"/>
    </row>
    <row r="184" spans="14:21" ht="15">
      <c r="N184" s="185"/>
      <c r="O184" s="185"/>
      <c r="P184" s="186"/>
      <c r="Q184" s="186"/>
      <c r="R184" s="186"/>
      <c r="S184" s="186"/>
      <c r="T184" s="186"/>
      <c r="U184" s="186"/>
    </row>
    <row r="185" spans="14:21" ht="15">
      <c r="N185" s="185"/>
      <c r="O185" s="185"/>
      <c r="P185" s="186"/>
      <c r="Q185" s="186"/>
      <c r="R185" s="186"/>
      <c r="S185" s="186"/>
      <c r="T185" s="186"/>
      <c r="U185" s="186"/>
    </row>
    <row r="186" spans="14:21" ht="15">
      <c r="N186" s="185"/>
      <c r="O186" s="185"/>
      <c r="P186" s="186"/>
      <c r="Q186" s="186"/>
      <c r="R186" s="186"/>
      <c r="S186" s="186"/>
      <c r="T186" s="186"/>
      <c r="U186" s="186"/>
    </row>
    <row r="187" spans="14:21" ht="15">
      <c r="N187" s="185"/>
      <c r="O187" s="185"/>
      <c r="P187" s="186"/>
      <c r="Q187" s="186"/>
      <c r="R187" s="186"/>
      <c r="S187" s="186"/>
      <c r="T187" s="186"/>
      <c r="U187" s="186"/>
    </row>
    <row r="188" spans="14:21" ht="15">
      <c r="N188" s="185"/>
      <c r="O188" s="185"/>
      <c r="P188" s="186"/>
      <c r="Q188" s="186"/>
      <c r="R188" s="186"/>
      <c r="S188" s="186"/>
      <c r="T188" s="186"/>
      <c r="U188" s="186"/>
    </row>
    <row r="189" spans="14:21" ht="15">
      <c r="N189" s="185"/>
      <c r="O189" s="185"/>
      <c r="P189" s="186"/>
      <c r="Q189" s="186"/>
      <c r="R189" s="186"/>
      <c r="S189" s="186"/>
      <c r="T189" s="186"/>
      <c r="U189" s="186"/>
    </row>
    <row r="190" spans="14:21" ht="15">
      <c r="N190" s="185"/>
      <c r="O190" s="185"/>
      <c r="P190" s="186"/>
      <c r="Q190" s="186"/>
      <c r="R190" s="186"/>
      <c r="S190" s="186"/>
      <c r="T190" s="186"/>
      <c r="U190" s="186"/>
    </row>
    <row r="191" spans="14:21" ht="15">
      <c r="N191" s="185"/>
      <c r="O191" s="185"/>
      <c r="P191" s="186"/>
      <c r="Q191" s="186"/>
      <c r="R191" s="186"/>
      <c r="S191" s="186"/>
      <c r="T191" s="186"/>
      <c r="U191" s="186"/>
    </row>
    <row r="192" spans="14:21" ht="15">
      <c r="N192" s="185"/>
      <c r="O192" s="185"/>
      <c r="P192" s="186"/>
      <c r="Q192" s="186"/>
      <c r="R192" s="186"/>
      <c r="S192" s="186"/>
      <c r="T192" s="186"/>
      <c r="U192" s="186"/>
    </row>
    <row r="193" spans="14:21" ht="15">
      <c r="N193" s="185"/>
      <c r="O193" s="185"/>
      <c r="P193" s="186"/>
      <c r="Q193" s="186"/>
      <c r="R193" s="186"/>
      <c r="S193" s="186"/>
      <c r="T193" s="186"/>
      <c r="U193" s="186"/>
    </row>
    <row r="194" spans="14:21" ht="15">
      <c r="N194" s="185"/>
      <c r="O194" s="185"/>
      <c r="P194" s="186"/>
      <c r="Q194" s="186"/>
      <c r="R194" s="186"/>
      <c r="S194" s="186"/>
      <c r="T194" s="186"/>
      <c r="U194" s="186"/>
    </row>
    <row r="195" spans="14:21" ht="15">
      <c r="N195" s="185"/>
      <c r="O195" s="185"/>
      <c r="P195" s="186"/>
      <c r="Q195" s="186"/>
      <c r="R195" s="186"/>
      <c r="S195" s="186"/>
      <c r="T195" s="186"/>
      <c r="U195" s="186"/>
    </row>
    <row r="196" spans="14:21" ht="15">
      <c r="N196" s="185"/>
      <c r="O196" s="185"/>
      <c r="P196" s="186"/>
      <c r="Q196" s="186"/>
      <c r="R196" s="186"/>
      <c r="S196" s="186"/>
      <c r="T196" s="186"/>
      <c r="U196" s="186"/>
    </row>
    <row r="197" spans="14:21" ht="15">
      <c r="N197" s="185"/>
      <c r="O197" s="185"/>
      <c r="P197" s="186"/>
      <c r="Q197" s="186"/>
      <c r="R197" s="186"/>
      <c r="S197" s="186"/>
      <c r="T197" s="186"/>
      <c r="U197" s="186"/>
    </row>
    <row r="198" spans="14:21" ht="15">
      <c r="N198" s="185"/>
      <c r="O198" s="185"/>
      <c r="P198" s="186"/>
      <c r="Q198" s="186"/>
      <c r="R198" s="186"/>
      <c r="S198" s="186"/>
      <c r="T198" s="186"/>
      <c r="U198" s="186"/>
    </row>
    <row r="199" spans="14:21" ht="15">
      <c r="N199" s="185"/>
      <c r="O199" s="185"/>
      <c r="P199" s="186"/>
      <c r="Q199" s="186"/>
      <c r="R199" s="186"/>
      <c r="S199" s="186"/>
      <c r="T199" s="186"/>
      <c r="U199" s="186"/>
    </row>
    <row r="200" spans="14:21" ht="15">
      <c r="N200" s="185"/>
      <c r="O200" s="185"/>
      <c r="P200" s="186"/>
      <c r="Q200" s="186"/>
      <c r="R200" s="186"/>
      <c r="S200" s="186"/>
      <c r="T200" s="186"/>
      <c r="U200" s="186"/>
    </row>
    <row r="201" spans="14:21" ht="15">
      <c r="N201" s="185"/>
      <c r="O201" s="185"/>
      <c r="P201" s="186"/>
      <c r="Q201" s="186"/>
      <c r="R201" s="186"/>
      <c r="S201" s="186"/>
      <c r="T201" s="186"/>
      <c r="U201" s="186"/>
    </row>
    <row r="202" spans="14:21" ht="15">
      <c r="N202" s="185"/>
      <c r="O202" s="185"/>
      <c r="P202" s="186"/>
      <c r="Q202" s="186"/>
      <c r="R202" s="186"/>
      <c r="S202" s="186"/>
      <c r="T202" s="186"/>
      <c r="U202" s="186"/>
    </row>
    <row r="203" spans="14:21" ht="15">
      <c r="N203" s="185"/>
      <c r="O203" s="185"/>
      <c r="P203" s="186"/>
      <c r="Q203" s="186"/>
      <c r="R203" s="186"/>
      <c r="S203" s="186"/>
      <c r="T203" s="186"/>
      <c r="U203" s="186"/>
    </row>
    <row r="204" spans="14:21" ht="15">
      <c r="N204" s="185"/>
      <c r="O204" s="185"/>
      <c r="P204" s="186"/>
      <c r="Q204" s="186"/>
      <c r="R204" s="186"/>
      <c r="S204" s="186"/>
      <c r="T204" s="186"/>
      <c r="U204" s="186"/>
    </row>
    <row r="205" spans="14:21" ht="15">
      <c r="N205" s="185"/>
      <c r="O205" s="185"/>
      <c r="P205" s="186"/>
      <c r="Q205" s="186"/>
      <c r="R205" s="186"/>
      <c r="S205" s="186"/>
      <c r="T205" s="186"/>
      <c r="U205" s="186"/>
    </row>
    <row r="206" spans="14:21" ht="15">
      <c r="N206" s="185"/>
      <c r="O206" s="185"/>
      <c r="P206" s="186"/>
      <c r="Q206" s="186"/>
      <c r="R206" s="186"/>
      <c r="S206" s="186"/>
      <c r="T206" s="186"/>
      <c r="U206" s="186"/>
    </row>
    <row r="207" spans="14:21" ht="15">
      <c r="N207" s="185"/>
      <c r="O207" s="185"/>
      <c r="P207" s="186"/>
      <c r="Q207" s="186"/>
      <c r="R207" s="186"/>
      <c r="S207" s="186"/>
      <c r="T207" s="186"/>
      <c r="U207" s="186"/>
    </row>
    <row r="208" spans="14:21" ht="15">
      <c r="N208" s="185"/>
      <c r="O208" s="185"/>
      <c r="P208" s="186"/>
      <c r="Q208" s="186"/>
      <c r="R208" s="186"/>
      <c r="S208" s="186"/>
      <c r="T208" s="186"/>
      <c r="U208" s="186"/>
    </row>
    <row r="209" spans="14:21" ht="15">
      <c r="N209" s="185"/>
      <c r="O209" s="185"/>
      <c r="P209" s="186"/>
      <c r="Q209" s="186"/>
      <c r="R209" s="186"/>
      <c r="S209" s="186"/>
      <c r="T209" s="186"/>
      <c r="U209" s="186"/>
    </row>
    <row r="210" spans="14:21" ht="15">
      <c r="N210" s="185"/>
      <c r="O210" s="185"/>
      <c r="P210" s="186"/>
      <c r="Q210" s="186"/>
      <c r="R210" s="186"/>
      <c r="S210" s="186"/>
      <c r="T210" s="186"/>
      <c r="U210" s="186"/>
    </row>
  </sheetData>
  <mergeCells count="30">
    <mergeCell ref="P6:T6"/>
    <mergeCell ref="D8:F8"/>
    <mergeCell ref="D9:F9"/>
    <mergeCell ref="H1:L1"/>
    <mergeCell ref="H2:H3"/>
    <mergeCell ref="E3:G3"/>
    <mergeCell ref="C4:D4"/>
    <mergeCell ref="C5:D5"/>
    <mergeCell ref="E5:H5"/>
    <mergeCell ref="I5:J5"/>
    <mergeCell ref="A18:B19"/>
    <mergeCell ref="G18:J19"/>
    <mergeCell ref="K18:K19"/>
    <mergeCell ref="L18:L19"/>
    <mergeCell ref="G6:J7"/>
    <mergeCell ref="K6:K7"/>
    <mergeCell ref="L6:L7"/>
    <mergeCell ref="D10:F10"/>
    <mergeCell ref="D11:F11"/>
    <mergeCell ref="G12:J13"/>
    <mergeCell ref="K12:K13"/>
    <mergeCell ref="L12:L13"/>
    <mergeCell ref="A27:L27"/>
    <mergeCell ref="A24:B26"/>
    <mergeCell ref="C24:D24"/>
    <mergeCell ref="K24:L24"/>
    <mergeCell ref="G25:I25"/>
    <mergeCell ref="K25:L25"/>
    <mergeCell ref="G26:I26"/>
    <mergeCell ref="K26:L26"/>
  </mergeCells>
  <conditionalFormatting sqref="E5:H5 K3:K4 G24 G25:I25">
    <cfRule type="cellIs" priority="1" dxfId="20" operator="equal" stopIfTrue="1">
      <formula>0</formula>
    </cfRule>
  </conditionalFormatting>
  <conditionalFormatting sqref="A8:A11 A14:A17 A20:A23">
    <cfRule type="cellIs" priority="2" dxfId="19" operator="greaterThan" stopIfTrue="1">
      <formula>0</formula>
    </cfRule>
  </conditionalFormatting>
  <conditionalFormatting sqref="U8 U20">
    <cfRule type="expression" priority="3" dxfId="3" stopIfTrue="1">
      <formula>T9&lt;&gt;U8</formula>
    </cfRule>
  </conditionalFormatting>
  <conditionalFormatting sqref="T9">
    <cfRule type="expression" priority="4" dxfId="3" stopIfTrue="1">
      <formula>$T$9&lt;&gt;$U$8</formula>
    </cfRule>
  </conditionalFormatting>
  <conditionalFormatting sqref="T10 V8">
    <cfRule type="expression" priority="5" dxfId="5" stopIfTrue="1">
      <formula>$V$8&lt;&gt;$T$10</formula>
    </cfRule>
  </conditionalFormatting>
  <conditionalFormatting sqref="W8 T11">
    <cfRule type="expression" priority="6" dxfId="4" stopIfTrue="1">
      <formula>$W$8&lt;&gt;$T$11</formula>
    </cfRule>
  </conditionalFormatting>
  <conditionalFormatting sqref="U10 V9">
    <cfRule type="expression" priority="7" dxfId="2" stopIfTrue="1">
      <formula>$V$9&lt;&gt;$U$10</formula>
    </cfRule>
  </conditionalFormatting>
  <conditionalFormatting sqref="U11 W9">
    <cfRule type="expression" priority="8" dxfId="1" stopIfTrue="1">
      <formula>$W$9&lt;&gt;$U$11</formula>
    </cfRule>
  </conditionalFormatting>
  <conditionalFormatting sqref="W10 V11">
    <cfRule type="expression" priority="9" dxfId="0" stopIfTrue="1">
      <formula>$W$10&lt;&gt;$V$11</formula>
    </cfRule>
  </conditionalFormatting>
  <conditionalFormatting sqref="U14 T15">
    <cfRule type="expression" priority="10" dxfId="3" stopIfTrue="1">
      <formula>$T$15&lt;&gt;$U$14</formula>
    </cfRule>
  </conditionalFormatting>
  <conditionalFormatting sqref="V14 T16">
    <cfRule type="expression" priority="11" dxfId="5" stopIfTrue="1">
      <formula>$V$14&lt;&gt;$T$16</formula>
    </cfRule>
  </conditionalFormatting>
  <conditionalFormatting sqref="W14 T17">
    <cfRule type="expression" priority="12" dxfId="4" stopIfTrue="1">
      <formula>$W$14&lt;&gt;$T$17</formula>
    </cfRule>
  </conditionalFormatting>
  <conditionalFormatting sqref="V15 U16">
    <cfRule type="expression" priority="13" dxfId="2" stopIfTrue="1">
      <formula>$V$15&lt;&gt;$U$16</formula>
    </cfRule>
  </conditionalFormatting>
  <conditionalFormatting sqref="W15 U17">
    <cfRule type="expression" priority="14" dxfId="1" stopIfTrue="1">
      <formula>$W$15&lt;&gt;$U$17</formula>
    </cfRule>
  </conditionalFormatting>
  <conditionalFormatting sqref="W16 V17">
    <cfRule type="expression" priority="15" dxfId="0" stopIfTrue="1">
      <formula>$W$16&lt;&gt;$V$17</formula>
    </cfRule>
  </conditionalFormatting>
  <conditionalFormatting sqref="V20 T22">
    <cfRule type="expression" priority="16" dxfId="5" stopIfTrue="1">
      <formula>$V$20&lt;&gt;$T$22</formula>
    </cfRule>
  </conditionalFormatting>
  <conditionalFormatting sqref="W20 T23">
    <cfRule type="expression" priority="17" dxfId="4" stopIfTrue="1">
      <formula>$W$20&lt;&gt;$T$23</formula>
    </cfRule>
  </conditionalFormatting>
  <conditionalFormatting sqref="T21">
    <cfRule type="expression" priority="18" dxfId="3" stopIfTrue="1">
      <formula>U20&lt;&gt;T21</formula>
    </cfRule>
  </conditionalFormatting>
  <conditionalFormatting sqref="V21 U22">
    <cfRule type="expression" priority="19" dxfId="2" stopIfTrue="1">
      <formula>$V$21&lt;&gt;$U$22</formula>
    </cfRule>
  </conditionalFormatting>
  <conditionalFormatting sqref="W21 U23">
    <cfRule type="expression" priority="20" dxfId="1" stopIfTrue="1">
      <formula>$W$21&lt;&gt;$U$23</formula>
    </cfRule>
  </conditionalFormatting>
  <conditionalFormatting sqref="W22 V23">
    <cfRule type="expression" priority="21" dxfId="0" stopIfTrue="1">
      <formula>$W$22&lt;&gt;$V$23</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4">
      <selection activeCell="J19" sqref="J19"/>
    </sheetView>
  </sheetViews>
  <sheetFormatPr defaultColWidth="9.140625" defaultRowHeight="15"/>
  <cols>
    <col min="1" max="1" width="11.28125" style="197" customWidth="1"/>
    <col min="2" max="2" width="3.57421875" style="10" customWidth="1"/>
    <col min="3" max="3" width="4.421875" style="10" customWidth="1"/>
    <col min="4" max="4" width="14.8515625" style="10" customWidth="1"/>
    <col min="5" max="5" width="12.28125" style="10" customWidth="1"/>
    <col min="6" max="6" width="9.140625" style="102" customWidth="1"/>
    <col min="7" max="7" width="18.140625" style="40" customWidth="1"/>
    <col min="8" max="8" width="12.421875" style="40" customWidth="1"/>
    <col min="9" max="9" width="12.7109375" style="40" customWidth="1"/>
    <col min="10" max="16384" width="9.140625" style="10" customWidth="1"/>
  </cols>
  <sheetData>
    <row r="1" spans="1:10" ht="15">
      <c r="A1" s="42"/>
      <c r="B1" s="2" t="s">
        <v>96</v>
      </c>
      <c r="C1" s="3"/>
      <c r="D1" s="4"/>
      <c r="E1" s="5"/>
      <c r="F1" s="6"/>
      <c r="G1" s="7"/>
      <c r="H1" s="7"/>
      <c r="I1" s="8" t="s">
        <v>0</v>
      </c>
      <c r="J1" s="9"/>
    </row>
    <row r="2" spans="1:10" ht="18.75">
      <c r="A2" s="42"/>
      <c r="B2" s="331" t="s">
        <v>97</v>
      </c>
      <c r="C2" s="331"/>
      <c r="D2" s="11"/>
      <c r="E2" s="104" t="s">
        <v>256</v>
      </c>
      <c r="F2" s="12"/>
      <c r="G2" s="13"/>
      <c r="H2" s="7"/>
      <c r="I2" s="14"/>
      <c r="J2" s="15"/>
    </row>
    <row r="3" spans="1:10" ht="15">
      <c r="A3" s="42"/>
      <c r="B3" s="16" t="s">
        <v>1</v>
      </c>
      <c r="C3" s="16"/>
      <c r="D3" s="16"/>
      <c r="E3" s="17"/>
      <c r="F3" s="18"/>
      <c r="G3" s="19"/>
      <c r="H3" s="19"/>
      <c r="I3" s="19"/>
      <c r="J3" s="19"/>
    </row>
    <row r="4" spans="1:10" ht="13.5" thickBot="1">
      <c r="A4" s="42"/>
      <c r="B4" s="20" t="s">
        <v>17</v>
      </c>
      <c r="C4" s="20"/>
      <c r="D4" s="21"/>
      <c r="E4" s="22"/>
      <c r="F4" s="23"/>
      <c r="G4" s="24"/>
      <c r="H4" s="25"/>
      <c r="I4" s="26"/>
      <c r="J4" s="27"/>
    </row>
    <row r="5" spans="1:10" ht="15">
      <c r="A5" s="195"/>
      <c r="B5" s="28"/>
      <c r="C5" s="28"/>
      <c r="D5" s="29"/>
      <c r="E5" s="29"/>
      <c r="F5" s="30"/>
      <c r="G5" s="28"/>
      <c r="H5" s="28"/>
      <c r="I5" s="28"/>
      <c r="J5" s="28"/>
    </row>
    <row r="6" spans="1:10" ht="15">
      <c r="A6" s="196"/>
      <c r="B6" s="31">
        <v>1</v>
      </c>
      <c r="C6" s="315"/>
      <c r="D6" s="316" t="s">
        <v>262</v>
      </c>
      <c r="E6" s="316"/>
      <c r="F6" s="317"/>
      <c r="G6" s="1"/>
      <c r="H6" s="1"/>
      <c r="I6" s="1"/>
      <c r="J6" s="1"/>
    </row>
    <row r="7" spans="1:10" ht="15.75">
      <c r="A7" s="64"/>
      <c r="B7" s="194"/>
      <c r="C7" s="318"/>
      <c r="D7" s="210"/>
      <c r="E7" s="210"/>
      <c r="F7" s="306"/>
      <c r="G7" s="36" t="s">
        <v>268</v>
      </c>
      <c r="I7" s="41"/>
      <c r="J7" s="42"/>
    </row>
    <row r="8" spans="1:13" ht="15.75">
      <c r="A8" s="35"/>
      <c r="B8" s="54" t="s">
        <v>2</v>
      </c>
      <c r="C8" s="280"/>
      <c r="D8" s="319" t="s">
        <v>99</v>
      </c>
      <c r="E8" s="319"/>
      <c r="F8" s="320"/>
      <c r="G8" s="47"/>
      <c r="H8" s="48"/>
      <c r="I8" s="14"/>
      <c r="J8" s="49"/>
      <c r="K8" s="50"/>
      <c r="L8" s="50"/>
      <c r="M8" s="51"/>
    </row>
    <row r="9" spans="1:10" ht="15">
      <c r="A9" s="35"/>
      <c r="B9" s="52"/>
      <c r="C9" s="335"/>
      <c r="D9" s="335"/>
      <c r="E9" s="210"/>
      <c r="F9" s="307"/>
      <c r="G9" s="43"/>
      <c r="H9" s="36"/>
      <c r="I9" s="14"/>
      <c r="J9" s="286"/>
    </row>
    <row r="10" spans="1:10" ht="14.25" customHeight="1">
      <c r="A10" s="35"/>
      <c r="B10" s="54" t="s">
        <v>4</v>
      </c>
      <c r="C10" s="315"/>
      <c r="D10" s="358" t="s">
        <v>266</v>
      </c>
      <c r="E10" s="358"/>
      <c r="F10" s="358"/>
      <c r="G10" s="35"/>
      <c r="H10" s="55"/>
      <c r="I10" s="14"/>
      <c r="J10" s="286"/>
    </row>
    <row r="11" spans="1:10" ht="14.25" customHeight="1" thickBot="1">
      <c r="A11" s="64"/>
      <c r="B11" s="194"/>
      <c r="C11" s="335"/>
      <c r="D11" s="335"/>
      <c r="E11" s="210"/>
      <c r="F11" s="306"/>
      <c r="G11" s="36"/>
      <c r="H11" s="56"/>
      <c r="I11" s="14"/>
      <c r="J11" s="286"/>
    </row>
    <row r="12" spans="1:10" ht="12.75" customHeight="1" thickBot="1">
      <c r="A12" s="35"/>
      <c r="B12" s="54" t="s">
        <v>5</v>
      </c>
      <c r="C12" s="315"/>
      <c r="D12" s="319" t="s">
        <v>253</v>
      </c>
      <c r="E12" s="319"/>
      <c r="F12" s="328"/>
      <c r="G12" s="57"/>
      <c r="H12" s="68"/>
      <c r="I12" s="205"/>
      <c r="J12" s="286"/>
    </row>
    <row r="13" spans="1:10" ht="13.5" thickBot="1">
      <c r="A13" s="35"/>
      <c r="B13" s="52"/>
      <c r="C13" s="211"/>
      <c r="D13" s="211"/>
      <c r="E13" s="211"/>
      <c r="F13" s="307"/>
      <c r="G13" s="59"/>
      <c r="H13" s="68"/>
      <c r="I13" s="206"/>
      <c r="J13" s="286"/>
    </row>
    <row r="14" spans="1:10" ht="21" customHeight="1">
      <c r="A14" s="35"/>
      <c r="B14" s="54" t="s">
        <v>6</v>
      </c>
      <c r="C14" s="315"/>
      <c r="D14" s="361" t="s">
        <v>264</v>
      </c>
      <c r="E14" s="361"/>
      <c r="F14" s="361"/>
      <c r="G14" s="59"/>
      <c r="H14" s="58"/>
      <c r="I14" s="103"/>
      <c r="J14" s="286"/>
    </row>
    <row r="15" spans="1:10" ht="21">
      <c r="A15" s="64"/>
      <c r="B15" s="194"/>
      <c r="C15" s="211"/>
      <c r="D15" s="211"/>
      <c r="E15" s="211"/>
      <c r="F15" s="306"/>
      <c r="G15" s="36" t="s">
        <v>367</v>
      </c>
      <c r="H15" s="58"/>
      <c r="I15" s="286"/>
      <c r="J15" s="286"/>
    </row>
    <row r="16" spans="1:10" ht="15">
      <c r="A16" s="35"/>
      <c r="B16" s="54" t="s">
        <v>7</v>
      </c>
      <c r="C16" s="315"/>
      <c r="D16" s="359" t="s">
        <v>267</v>
      </c>
      <c r="E16" s="359"/>
      <c r="F16" s="360"/>
      <c r="G16" s="60" t="s">
        <v>368</v>
      </c>
      <c r="H16" s="56"/>
      <c r="I16" s="286"/>
      <c r="J16" s="286"/>
    </row>
    <row r="17" spans="1:10" ht="15">
      <c r="A17" s="35"/>
      <c r="B17" s="52"/>
      <c r="C17" s="211"/>
      <c r="D17" s="211"/>
      <c r="E17" s="211"/>
      <c r="F17" s="307"/>
      <c r="G17" s="58"/>
      <c r="H17" s="36"/>
      <c r="I17" s="48"/>
      <c r="J17" s="286"/>
    </row>
    <row r="18" spans="1:10" ht="15">
      <c r="A18" s="35"/>
      <c r="B18" s="54" t="s">
        <v>8</v>
      </c>
      <c r="C18" s="315"/>
      <c r="D18" s="358" t="s">
        <v>265</v>
      </c>
      <c r="E18" s="358"/>
      <c r="F18" s="358"/>
      <c r="G18" s="68"/>
      <c r="H18" s="57"/>
      <c r="I18" s="286"/>
      <c r="J18" s="286"/>
    </row>
    <row r="19" spans="1:10" ht="18" customHeight="1">
      <c r="A19" s="64"/>
      <c r="B19" s="194"/>
      <c r="C19" s="211"/>
      <c r="D19" s="211"/>
      <c r="E19" s="211"/>
      <c r="F19" s="306"/>
      <c r="G19" s="36" t="s">
        <v>370</v>
      </c>
      <c r="H19" s="61"/>
      <c r="I19" s="286"/>
      <c r="J19" s="38"/>
    </row>
    <row r="20" spans="1:10" ht="15">
      <c r="A20" s="35"/>
      <c r="B20" s="54" t="s">
        <v>9</v>
      </c>
      <c r="C20" s="315"/>
      <c r="D20" s="359" t="s">
        <v>263</v>
      </c>
      <c r="E20" s="359"/>
      <c r="F20" s="360"/>
      <c r="G20" s="57" t="s">
        <v>372</v>
      </c>
      <c r="H20" s="59"/>
      <c r="I20" s="286"/>
      <c r="J20" s="286"/>
    </row>
    <row r="21" spans="1:10" ht="15">
      <c r="A21" s="35"/>
      <c r="B21" s="38"/>
      <c r="C21" s="38"/>
      <c r="D21" s="38"/>
      <c r="E21" s="38"/>
      <c r="F21" s="69"/>
      <c r="G21" s="65"/>
      <c r="H21" s="333"/>
      <c r="I21" s="333"/>
      <c r="J21" s="333"/>
    </row>
    <row r="22" spans="1:10" ht="13.5" customHeight="1">
      <c r="A22" s="35"/>
      <c r="B22" s="70"/>
      <c r="C22" s="38"/>
      <c r="D22" s="70"/>
      <c r="F22" s="71"/>
      <c r="G22" s="72"/>
      <c r="H22" s="334"/>
      <c r="I22" s="334"/>
      <c r="J22" s="334"/>
    </row>
    <row r="23" spans="1:10" ht="12.75" customHeight="1">
      <c r="A23" s="35"/>
      <c r="B23" s="73"/>
      <c r="C23" s="74"/>
      <c r="D23" s="74"/>
      <c r="E23" s="75"/>
      <c r="F23" s="76"/>
      <c r="G23" s="72"/>
      <c r="H23" s="334"/>
      <c r="I23" s="334"/>
      <c r="J23" s="334"/>
    </row>
    <row r="24" spans="1:10" ht="13.5" customHeight="1">
      <c r="A24" s="35"/>
      <c r="B24" s="77"/>
      <c r="C24" s="77"/>
      <c r="D24" s="77"/>
      <c r="E24" s="65"/>
      <c r="F24" s="78"/>
      <c r="G24" s="65"/>
      <c r="H24" s="79"/>
      <c r="I24" s="79"/>
      <c r="J24" s="80"/>
    </row>
    <row r="25" spans="1:10" ht="15">
      <c r="A25" s="35"/>
      <c r="B25" s="81"/>
      <c r="C25" s="81"/>
      <c r="D25" s="82"/>
      <c r="E25" s="83"/>
      <c r="F25" s="84"/>
      <c r="G25" s="85"/>
      <c r="H25" s="86"/>
      <c r="I25" s="87"/>
      <c r="J25" s="87"/>
    </row>
    <row r="26" spans="1:10" ht="15">
      <c r="A26" s="35"/>
      <c r="B26" s="66"/>
      <c r="C26" s="63"/>
      <c r="D26" s="63"/>
      <c r="E26" s="63"/>
      <c r="F26" s="67"/>
      <c r="G26" s="286"/>
      <c r="H26" s="286"/>
      <c r="I26" s="286"/>
      <c r="J26" s="286"/>
    </row>
    <row r="27" spans="1:10" ht="15">
      <c r="A27" s="88"/>
      <c r="B27" s="66"/>
      <c r="C27" s="287"/>
      <c r="D27" s="38"/>
      <c r="E27" s="38"/>
      <c r="F27" s="76"/>
      <c r="G27" s="64"/>
      <c r="H27" s="286"/>
      <c r="I27" s="286"/>
      <c r="J27" s="286"/>
    </row>
    <row r="28" spans="1:10" ht="15">
      <c r="A28" s="35"/>
      <c r="B28" s="66"/>
      <c r="C28" s="89"/>
      <c r="D28" s="90"/>
      <c r="E28" s="89"/>
      <c r="F28" s="91"/>
      <c r="G28" s="35"/>
      <c r="H28" s="286"/>
      <c r="I28" s="286"/>
      <c r="J28" s="286"/>
    </row>
    <row r="29" spans="1:10" ht="15">
      <c r="A29" s="35"/>
      <c r="B29" s="92"/>
      <c r="C29" s="38"/>
      <c r="D29" s="38"/>
      <c r="E29" s="38"/>
      <c r="F29" s="76"/>
      <c r="G29" s="35"/>
      <c r="H29" s="64"/>
      <c r="I29" s="286"/>
      <c r="J29" s="286"/>
    </row>
    <row r="30" spans="1:10" ht="15">
      <c r="A30" s="35"/>
      <c r="B30" s="66"/>
      <c r="C30" s="63"/>
      <c r="D30" s="63"/>
      <c r="E30" s="63"/>
      <c r="F30" s="67"/>
      <c r="G30" s="35"/>
      <c r="H30" s="286"/>
      <c r="I30" s="286"/>
      <c r="J30" s="286"/>
    </row>
    <row r="31" spans="1:10" ht="15">
      <c r="A31" s="64"/>
      <c r="B31" s="66"/>
      <c r="C31" s="38"/>
      <c r="D31" s="287"/>
      <c r="E31" s="38"/>
      <c r="F31" s="76"/>
      <c r="G31" s="64"/>
      <c r="H31" s="286"/>
      <c r="I31" s="286"/>
      <c r="J31" s="286"/>
    </row>
    <row r="32" spans="1:10" ht="15">
      <c r="A32" s="35"/>
      <c r="B32" s="66"/>
      <c r="C32" s="63"/>
      <c r="D32" s="63"/>
      <c r="E32" s="63"/>
      <c r="F32" s="67"/>
      <c r="G32" s="68"/>
      <c r="H32" s="286"/>
      <c r="I32" s="286"/>
      <c r="J32" s="286"/>
    </row>
    <row r="33" spans="1:10" ht="15">
      <c r="A33" s="35"/>
      <c r="B33" s="66"/>
      <c r="C33" s="38"/>
      <c r="D33" s="38"/>
      <c r="E33" s="38"/>
      <c r="F33" s="76"/>
      <c r="G33" s="68"/>
      <c r="H33" s="286"/>
      <c r="I33" s="64"/>
      <c r="J33" s="286"/>
    </row>
    <row r="34" spans="1:10" ht="15">
      <c r="A34" s="35"/>
      <c r="B34" s="66"/>
      <c r="C34" s="63"/>
      <c r="D34" s="63"/>
      <c r="E34" s="63"/>
      <c r="F34" s="67"/>
      <c r="G34" s="68"/>
      <c r="H34" s="286"/>
      <c r="I34" s="286"/>
      <c r="J34" s="286"/>
    </row>
    <row r="35" spans="1:10" ht="15">
      <c r="A35" s="64"/>
      <c r="B35" s="92"/>
      <c r="C35" s="38"/>
      <c r="D35" s="38"/>
      <c r="E35" s="38"/>
      <c r="F35" s="76"/>
      <c r="G35" s="64"/>
      <c r="H35" s="286"/>
      <c r="I35" s="286"/>
      <c r="J35" s="286"/>
    </row>
    <row r="36" spans="1:10" ht="15">
      <c r="A36" s="35"/>
      <c r="B36" s="66"/>
      <c r="C36" s="63"/>
      <c r="D36" s="63"/>
      <c r="E36" s="63"/>
      <c r="F36" s="67"/>
      <c r="G36" s="35"/>
      <c r="H36" s="286"/>
      <c r="I36" s="286"/>
      <c r="J36" s="286"/>
    </row>
    <row r="37" spans="1:10" ht="15">
      <c r="A37" s="35"/>
      <c r="B37" s="66"/>
      <c r="C37" s="38"/>
      <c r="D37" s="38"/>
      <c r="E37" s="38"/>
      <c r="F37" s="76"/>
      <c r="G37" s="35"/>
      <c r="H37" s="64"/>
      <c r="I37" s="286"/>
      <c r="J37" s="286"/>
    </row>
    <row r="38" spans="1:10" ht="12.75" customHeight="1">
      <c r="A38" s="35"/>
      <c r="B38" s="66"/>
      <c r="C38" s="63"/>
      <c r="D38" s="63"/>
      <c r="E38" s="63"/>
      <c r="F38" s="67"/>
      <c r="G38" s="35"/>
      <c r="H38" s="286"/>
      <c r="I38" s="286"/>
      <c r="J38" s="286"/>
    </row>
    <row r="39" spans="1:10" ht="15">
      <c r="A39" s="64"/>
      <c r="B39" s="66"/>
      <c r="C39" s="38"/>
      <c r="D39" s="38"/>
      <c r="E39" s="38"/>
      <c r="F39" s="76"/>
      <c r="G39" s="64"/>
      <c r="H39" s="286"/>
      <c r="I39" s="286"/>
      <c r="J39" s="286"/>
    </row>
    <row r="40" spans="1:10" ht="15">
      <c r="A40" s="35"/>
      <c r="B40" s="66"/>
      <c r="C40" s="63"/>
      <c r="D40" s="63"/>
      <c r="E40" s="63"/>
      <c r="F40" s="67"/>
      <c r="G40" s="35"/>
      <c r="H40" s="286"/>
      <c r="I40" s="286"/>
      <c r="J40" s="286"/>
    </row>
    <row r="41" spans="1:11" ht="15">
      <c r="A41" s="35"/>
      <c r="B41" s="66"/>
      <c r="C41" s="38"/>
      <c r="D41" s="38"/>
      <c r="E41" s="38"/>
      <c r="F41" s="76"/>
      <c r="G41" s="35"/>
      <c r="H41" s="286"/>
      <c r="I41" s="286"/>
      <c r="J41" s="63"/>
      <c r="K41" s="93"/>
    </row>
    <row r="42" spans="1:10" ht="15">
      <c r="A42" s="35"/>
      <c r="B42" s="66"/>
      <c r="C42" s="63"/>
      <c r="D42" s="63"/>
      <c r="E42" s="63"/>
      <c r="F42" s="67"/>
      <c r="G42" s="94"/>
      <c r="H42" s="286"/>
      <c r="I42" s="286"/>
      <c r="J42" s="286"/>
    </row>
    <row r="43" spans="1:10" ht="16.5" customHeight="1">
      <c r="A43" s="64"/>
      <c r="B43" s="66"/>
      <c r="C43" s="287"/>
      <c r="D43" s="38"/>
      <c r="E43" s="38"/>
      <c r="F43" s="76"/>
      <c r="G43" s="64"/>
      <c r="H43" s="286"/>
      <c r="I43" s="286"/>
      <c r="J43" s="286"/>
    </row>
    <row r="44" spans="1:10" ht="15">
      <c r="A44" s="35"/>
      <c r="B44" s="66"/>
      <c r="C44" s="89"/>
      <c r="D44" s="63"/>
      <c r="E44" s="63"/>
      <c r="F44" s="67"/>
      <c r="G44" s="68"/>
      <c r="H44" s="286"/>
      <c r="I44" s="286"/>
      <c r="J44" s="286"/>
    </row>
    <row r="45" spans="1:10" ht="15">
      <c r="A45" s="35"/>
      <c r="B45" s="66"/>
      <c r="C45" s="38"/>
      <c r="D45" s="38"/>
      <c r="E45" s="38"/>
      <c r="F45" s="76"/>
      <c r="G45" s="68"/>
      <c r="H45" s="64"/>
      <c r="I45" s="286"/>
      <c r="J45" s="286"/>
    </row>
    <row r="46" spans="1:10" ht="15">
      <c r="A46" s="35"/>
      <c r="B46" s="66"/>
      <c r="C46" s="63"/>
      <c r="D46" s="63"/>
      <c r="E46" s="63"/>
      <c r="F46" s="67"/>
      <c r="G46" s="68"/>
      <c r="H46" s="286"/>
      <c r="I46" s="286"/>
      <c r="J46" s="286"/>
    </row>
    <row r="47" spans="1:10" ht="15">
      <c r="A47" s="64"/>
      <c r="B47" s="66"/>
      <c r="C47" s="38"/>
      <c r="D47" s="38"/>
      <c r="E47" s="38"/>
      <c r="F47" s="76"/>
      <c r="G47" s="64"/>
      <c r="H47" s="286"/>
      <c r="I47" s="286"/>
      <c r="J47" s="286"/>
    </row>
    <row r="48" spans="1:10" ht="15">
      <c r="A48" s="35"/>
      <c r="B48" s="66"/>
      <c r="C48" s="63"/>
      <c r="D48" s="63"/>
      <c r="E48" s="63"/>
      <c r="F48" s="67"/>
      <c r="G48" s="68"/>
      <c r="H48" s="286"/>
      <c r="I48" s="286"/>
      <c r="J48" s="286"/>
    </row>
    <row r="49" spans="1:10" ht="15">
      <c r="A49" s="35"/>
      <c r="B49" s="66"/>
      <c r="C49" s="38"/>
      <c r="D49" s="38"/>
      <c r="E49" s="38"/>
      <c r="F49" s="76"/>
      <c r="G49" s="35"/>
      <c r="H49" s="286"/>
      <c r="I49" s="64"/>
      <c r="J49" s="286"/>
    </row>
    <row r="50" spans="1:10" ht="15">
      <c r="A50" s="35"/>
      <c r="B50" s="66"/>
      <c r="C50" s="89"/>
      <c r="D50" s="95"/>
      <c r="E50" s="95"/>
      <c r="F50" s="67"/>
      <c r="G50" s="35"/>
      <c r="H50" s="286"/>
      <c r="I50" s="286"/>
      <c r="J50" s="286"/>
    </row>
    <row r="51" spans="1:10" ht="15">
      <c r="A51" s="88"/>
      <c r="B51" s="66"/>
      <c r="C51" s="92"/>
      <c r="D51" s="38"/>
      <c r="E51" s="38"/>
      <c r="F51" s="76"/>
      <c r="G51" s="64"/>
      <c r="H51" s="286"/>
      <c r="I51" s="286"/>
      <c r="J51" s="286"/>
    </row>
    <row r="52" spans="1:10" ht="15">
      <c r="A52" s="35"/>
      <c r="B52" s="66"/>
      <c r="C52" s="63"/>
      <c r="D52" s="63"/>
      <c r="E52" s="63"/>
      <c r="F52" s="67"/>
      <c r="G52" s="35"/>
      <c r="H52" s="286"/>
      <c r="I52" s="286"/>
      <c r="J52" s="65"/>
    </row>
    <row r="53" spans="1:10" ht="15">
      <c r="A53" s="35"/>
      <c r="B53" s="66"/>
      <c r="C53" s="38"/>
      <c r="D53" s="38"/>
      <c r="E53" s="38"/>
      <c r="F53" s="76"/>
      <c r="G53" s="35"/>
      <c r="H53" s="64"/>
      <c r="I53" s="286"/>
      <c r="J53" s="65"/>
    </row>
    <row r="54" spans="1:10" ht="15">
      <c r="A54" s="35"/>
      <c r="B54" s="66"/>
      <c r="C54" s="89"/>
      <c r="D54" s="90"/>
      <c r="E54" s="89"/>
      <c r="F54" s="91"/>
      <c r="G54" s="35"/>
      <c r="H54" s="286"/>
      <c r="I54" s="286"/>
      <c r="J54" s="65"/>
    </row>
    <row r="55" spans="1:10" ht="15">
      <c r="A55" s="96"/>
      <c r="B55" s="66"/>
      <c r="C55" s="329"/>
      <c r="D55" s="330"/>
      <c r="E55" s="38"/>
      <c r="F55" s="76"/>
      <c r="G55" s="64"/>
      <c r="H55" s="286"/>
      <c r="I55" s="97"/>
      <c r="J55" s="98"/>
    </row>
    <row r="56" spans="1:10" ht="15">
      <c r="A56" s="35"/>
      <c r="B56" s="66"/>
      <c r="C56" s="63"/>
      <c r="D56" s="63"/>
      <c r="E56" s="63"/>
      <c r="F56" s="67"/>
      <c r="G56" s="35"/>
      <c r="H56" s="286"/>
      <c r="I56" s="97"/>
      <c r="J56" s="98"/>
    </row>
    <row r="57" spans="1:10" ht="15">
      <c r="A57" s="42"/>
      <c r="B57" s="99"/>
      <c r="C57" s="100"/>
      <c r="D57" s="100"/>
      <c r="E57" s="100"/>
      <c r="F57" s="101"/>
      <c r="G57" s="42"/>
      <c r="H57" s="42"/>
      <c r="I57" s="42"/>
      <c r="J57" s="42"/>
    </row>
    <row r="58" spans="1:10" ht="15">
      <c r="A58" s="42"/>
      <c r="B58" s="99"/>
      <c r="C58" s="100"/>
      <c r="D58" s="100"/>
      <c r="E58" s="100"/>
      <c r="F58" s="101"/>
      <c r="G58" s="42"/>
      <c r="H58" s="42"/>
      <c r="I58" s="42"/>
      <c r="J58" s="42"/>
    </row>
  </sheetData>
  <mergeCells count="11">
    <mergeCell ref="H21:J21"/>
    <mergeCell ref="H22:J23"/>
    <mergeCell ref="C55:D55"/>
    <mergeCell ref="D20:F20"/>
    <mergeCell ref="D14:F14"/>
    <mergeCell ref="D18:F18"/>
    <mergeCell ref="D10:F10"/>
    <mergeCell ref="D16:F16"/>
    <mergeCell ref="B2:C2"/>
    <mergeCell ref="C9:D9"/>
    <mergeCell ref="C11:D11"/>
  </mergeCells>
  <printOptions/>
  <pageMargins left="0.7" right="0.7" top="0.75" bottom="0.75" header="0.3" footer="0.3"/>
  <pageSetup horizontalDpi="600" verticalDpi="6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4">
      <selection activeCell="K18" sqref="K18"/>
    </sheetView>
  </sheetViews>
  <sheetFormatPr defaultColWidth="9.140625" defaultRowHeight="15"/>
  <cols>
    <col min="1" max="1" width="11.28125" style="197" customWidth="1"/>
    <col min="2" max="2" width="3.57421875" style="10" customWidth="1"/>
    <col min="3" max="3" width="4.421875" style="10" customWidth="1"/>
    <col min="4" max="4" width="14.8515625" style="10" customWidth="1"/>
    <col min="5" max="5" width="12.28125" style="10" customWidth="1"/>
    <col min="6" max="6" width="4.57421875" style="102" customWidth="1"/>
    <col min="7" max="7" width="25.57421875" style="40" customWidth="1"/>
    <col min="8" max="8" width="12.421875" style="40" customWidth="1"/>
    <col min="9" max="9" width="12.7109375" style="40" customWidth="1"/>
    <col min="10" max="16384" width="9.140625" style="10" customWidth="1"/>
  </cols>
  <sheetData>
    <row r="1" spans="1:10" ht="15">
      <c r="A1" s="42"/>
      <c r="B1" s="2" t="s">
        <v>96</v>
      </c>
      <c r="C1" s="3"/>
      <c r="D1" s="4"/>
      <c r="E1" s="5"/>
      <c r="F1" s="6"/>
      <c r="G1" s="7"/>
      <c r="H1" s="7"/>
      <c r="I1" s="8" t="s">
        <v>0</v>
      </c>
      <c r="J1" s="9"/>
    </row>
    <row r="2" spans="1:10" ht="18.75">
      <c r="A2" s="42"/>
      <c r="B2" s="331" t="s">
        <v>97</v>
      </c>
      <c r="C2" s="331"/>
      <c r="D2" s="11"/>
      <c r="E2" s="104" t="s">
        <v>292</v>
      </c>
      <c r="F2" s="12"/>
      <c r="G2" s="13"/>
      <c r="H2" s="7"/>
      <c r="I2" s="14"/>
      <c r="J2" s="15"/>
    </row>
    <row r="3" spans="1:10" ht="15">
      <c r="A3" s="42"/>
      <c r="B3" s="16" t="s">
        <v>1</v>
      </c>
      <c r="C3" s="16"/>
      <c r="D3" s="16"/>
      <c r="E3" s="17"/>
      <c r="F3" s="18"/>
      <c r="G3" s="19"/>
      <c r="H3" s="19"/>
      <c r="I3" s="19"/>
      <c r="J3" s="19"/>
    </row>
    <row r="4" spans="1:10" ht="13.5" thickBot="1">
      <c r="A4" s="42"/>
      <c r="B4" s="20" t="s">
        <v>17</v>
      </c>
      <c r="C4" s="20"/>
      <c r="D4" s="21"/>
      <c r="E4" s="22"/>
      <c r="F4" s="23"/>
      <c r="G4" s="24"/>
      <c r="H4" s="25"/>
      <c r="I4" s="26"/>
      <c r="J4" s="27"/>
    </row>
    <row r="5" spans="1:10" ht="15">
      <c r="A5" s="195"/>
      <c r="B5" s="28"/>
      <c r="C5" s="28"/>
      <c r="D5" s="29"/>
      <c r="E5" s="29"/>
      <c r="F5" s="30"/>
      <c r="G5" s="28"/>
      <c r="H5" s="28"/>
      <c r="I5" s="28"/>
      <c r="J5" s="28"/>
    </row>
    <row r="6" spans="1:10" ht="15">
      <c r="A6" s="196"/>
      <c r="B6" s="31">
        <v>1</v>
      </c>
      <c r="C6" s="278"/>
      <c r="D6" s="365" t="s">
        <v>286</v>
      </c>
      <c r="E6" s="365"/>
      <c r="F6" s="33"/>
      <c r="G6" s="1"/>
      <c r="H6" s="1"/>
      <c r="I6" s="1"/>
      <c r="J6" s="1"/>
    </row>
    <row r="7" spans="1:10" ht="15.75">
      <c r="A7" s="64"/>
      <c r="B7" s="194"/>
      <c r="C7" s="313"/>
      <c r="D7" s="310"/>
      <c r="E7" s="310"/>
      <c r="F7" s="39"/>
      <c r="G7" s="36" t="s">
        <v>361</v>
      </c>
      <c r="I7" s="41"/>
      <c r="J7" s="42"/>
    </row>
    <row r="8" spans="1:13" ht="15.75">
      <c r="A8" s="35"/>
      <c r="B8" s="54" t="s">
        <v>2</v>
      </c>
      <c r="C8" s="314"/>
      <c r="D8" s="362" t="s">
        <v>289</v>
      </c>
      <c r="E8" s="362"/>
      <c r="F8" s="46"/>
      <c r="G8" s="47" t="s">
        <v>362</v>
      </c>
      <c r="H8" s="48"/>
      <c r="I8" s="14"/>
      <c r="J8" s="49"/>
      <c r="K8" s="50"/>
      <c r="L8" s="50"/>
      <c r="M8" s="51"/>
    </row>
    <row r="9" spans="1:10" ht="15">
      <c r="A9" s="35"/>
      <c r="B9" s="52"/>
      <c r="C9" s="363"/>
      <c r="D9" s="363"/>
      <c r="E9" s="310"/>
      <c r="F9" s="12"/>
      <c r="G9" s="43"/>
      <c r="H9" s="36"/>
      <c r="I9" s="14"/>
      <c r="J9" s="286"/>
    </row>
    <row r="10" spans="1:10" ht="14.25" customHeight="1">
      <c r="A10" s="35"/>
      <c r="B10" s="54" t="s">
        <v>4</v>
      </c>
      <c r="C10" s="278"/>
      <c r="D10" s="298" t="s">
        <v>359</v>
      </c>
      <c r="E10" s="298"/>
      <c r="F10" s="33"/>
      <c r="G10" s="34"/>
      <c r="H10" s="55"/>
      <c r="I10" s="14"/>
      <c r="J10" s="286"/>
    </row>
    <row r="11" spans="1:10" ht="14.25" customHeight="1" thickBot="1">
      <c r="A11" s="64"/>
      <c r="B11" s="194"/>
      <c r="C11" s="363"/>
      <c r="D11" s="363"/>
      <c r="E11" s="310"/>
      <c r="F11" s="39"/>
      <c r="G11" s="36" t="s">
        <v>315</v>
      </c>
      <c r="H11" s="56"/>
      <c r="I11" s="14"/>
      <c r="J11" s="286"/>
    </row>
    <row r="12" spans="1:10" ht="12.75" customHeight="1" thickBot="1">
      <c r="A12" s="35"/>
      <c r="B12" s="54" t="s">
        <v>5</v>
      </c>
      <c r="C12" s="278"/>
      <c r="D12" s="364" t="s">
        <v>290</v>
      </c>
      <c r="E12" s="364"/>
      <c r="F12" s="33"/>
      <c r="G12" s="57" t="s">
        <v>363</v>
      </c>
      <c r="H12" s="68"/>
      <c r="I12" s="205"/>
      <c r="J12" s="286"/>
    </row>
    <row r="13" spans="1:10" ht="13.5" thickBot="1">
      <c r="A13" s="35"/>
      <c r="B13" s="52"/>
      <c r="C13" s="311"/>
      <c r="D13" s="311"/>
      <c r="E13" s="311"/>
      <c r="F13" s="12"/>
      <c r="G13" s="59"/>
      <c r="H13" s="68"/>
      <c r="I13" s="206"/>
      <c r="J13" s="286"/>
    </row>
    <row r="14" spans="1:10" ht="15">
      <c r="A14" s="35"/>
      <c r="B14" s="54" t="s">
        <v>6</v>
      </c>
      <c r="C14" s="278"/>
      <c r="D14" s="281" t="s">
        <v>294</v>
      </c>
      <c r="E14" s="281"/>
      <c r="F14" s="33"/>
      <c r="G14" s="59"/>
      <c r="H14" s="58"/>
      <c r="I14" s="103"/>
      <c r="J14" s="286"/>
    </row>
    <row r="15" spans="1:10" ht="15">
      <c r="A15" s="64"/>
      <c r="B15" s="194"/>
      <c r="C15" s="311"/>
      <c r="D15" s="311"/>
      <c r="E15" s="311"/>
      <c r="F15" s="39"/>
      <c r="G15" s="36" t="s">
        <v>377</v>
      </c>
      <c r="H15" s="58"/>
      <c r="I15" s="286"/>
      <c r="J15" s="286"/>
    </row>
    <row r="16" spans="1:10" ht="15" customHeight="1">
      <c r="A16" s="35"/>
      <c r="B16" s="54" t="s">
        <v>7</v>
      </c>
      <c r="C16" s="278"/>
      <c r="D16" s="362" t="s">
        <v>291</v>
      </c>
      <c r="E16" s="362"/>
      <c r="F16" s="33"/>
      <c r="G16" s="60" t="s">
        <v>362</v>
      </c>
      <c r="H16" s="56"/>
      <c r="I16" s="286"/>
      <c r="J16" s="286"/>
    </row>
    <row r="17" spans="1:10" ht="15">
      <c r="A17" s="35"/>
      <c r="B17" s="52"/>
      <c r="C17" s="311"/>
      <c r="D17" s="311"/>
      <c r="E17" s="311"/>
      <c r="F17" s="12"/>
      <c r="G17" s="58"/>
      <c r="H17" s="36"/>
      <c r="I17" s="48"/>
      <c r="J17" s="286"/>
    </row>
    <row r="18" spans="1:10" ht="15">
      <c r="A18" s="35"/>
      <c r="B18" s="54" t="s">
        <v>8</v>
      </c>
      <c r="C18" s="278"/>
      <c r="D18" s="312" t="s">
        <v>293</v>
      </c>
      <c r="E18" s="278"/>
      <c r="F18" s="33"/>
      <c r="G18" s="59"/>
      <c r="H18" s="61"/>
      <c r="I18" s="286"/>
      <c r="J18" s="286"/>
    </row>
    <row r="19" spans="1:10" ht="15">
      <c r="A19" s="64"/>
      <c r="B19" s="194"/>
      <c r="C19" s="311"/>
      <c r="D19" s="311"/>
      <c r="E19" s="311"/>
      <c r="F19" s="39"/>
      <c r="G19" s="36" t="s">
        <v>387</v>
      </c>
      <c r="H19" s="61"/>
      <c r="I19" s="286"/>
      <c r="J19" s="38"/>
    </row>
    <row r="20" spans="1:10" ht="15">
      <c r="A20" s="35"/>
      <c r="B20" s="54" t="s">
        <v>9</v>
      </c>
      <c r="C20" s="278"/>
      <c r="D20" s="364" t="s">
        <v>287</v>
      </c>
      <c r="E20" s="364"/>
      <c r="F20" s="33"/>
      <c r="G20" s="57" t="s">
        <v>369</v>
      </c>
      <c r="H20" s="59"/>
      <c r="I20" s="286"/>
      <c r="J20" s="286"/>
    </row>
    <row r="21" spans="1:10" ht="15">
      <c r="A21" s="35"/>
      <c r="B21" s="38"/>
      <c r="C21" s="310"/>
      <c r="D21" s="310"/>
      <c r="E21" s="310"/>
      <c r="F21" s="69"/>
      <c r="G21" s="65"/>
      <c r="H21" s="333"/>
      <c r="I21" s="333"/>
      <c r="J21" s="333"/>
    </row>
    <row r="22" spans="1:10" ht="13.5" customHeight="1">
      <c r="A22" s="35"/>
      <c r="B22" s="70"/>
      <c r="C22" s="38"/>
      <c r="D22" s="70"/>
      <c r="F22" s="71"/>
      <c r="G22" s="72"/>
      <c r="H22" s="334"/>
      <c r="I22" s="334"/>
      <c r="J22" s="334"/>
    </row>
    <row r="23" spans="1:10" ht="12.75" customHeight="1">
      <c r="A23" s="35"/>
      <c r="B23" s="73"/>
      <c r="C23" s="74"/>
      <c r="D23" s="74"/>
      <c r="E23" s="75"/>
      <c r="F23" s="76"/>
      <c r="G23" s="72"/>
      <c r="H23" s="334"/>
      <c r="I23" s="334"/>
      <c r="J23" s="334"/>
    </row>
    <row r="24" spans="1:10" ht="13.5" customHeight="1">
      <c r="A24" s="35"/>
      <c r="B24" s="77"/>
      <c r="C24" s="77"/>
      <c r="D24" s="77"/>
      <c r="E24" s="65"/>
      <c r="F24" s="78"/>
      <c r="G24" s="65"/>
      <c r="H24" s="79"/>
      <c r="I24" s="79"/>
      <c r="J24" s="80"/>
    </row>
    <row r="25" spans="1:10" ht="15">
      <c r="A25" s="35"/>
      <c r="B25" s="81"/>
      <c r="C25" s="81"/>
      <c r="D25" s="82"/>
      <c r="E25" s="83"/>
      <c r="F25" s="84"/>
      <c r="G25" s="85"/>
      <c r="H25" s="86"/>
      <c r="I25" s="87"/>
      <c r="J25" s="87"/>
    </row>
    <row r="26" spans="1:10" ht="15">
      <c r="A26" s="35"/>
      <c r="B26" s="66"/>
      <c r="C26" s="63"/>
      <c r="D26" s="63"/>
      <c r="E26" s="63"/>
      <c r="F26" s="67"/>
      <c r="G26" s="286"/>
      <c r="H26" s="286"/>
      <c r="I26" s="286"/>
      <c r="J26" s="286"/>
    </row>
    <row r="27" spans="1:10" ht="15">
      <c r="A27" s="88"/>
      <c r="B27" s="66"/>
      <c r="C27" s="287"/>
      <c r="D27" s="38"/>
      <c r="E27" s="38"/>
      <c r="F27" s="76"/>
      <c r="G27" s="64"/>
      <c r="H27" s="286"/>
      <c r="I27" s="286"/>
      <c r="J27" s="286"/>
    </row>
    <row r="28" spans="1:10" ht="15">
      <c r="A28" s="35"/>
      <c r="B28" s="66"/>
      <c r="C28" s="89"/>
      <c r="D28" s="90"/>
      <c r="E28" s="89"/>
      <c r="F28" s="91"/>
      <c r="G28" s="35"/>
      <c r="H28" s="286"/>
      <c r="I28" s="286"/>
      <c r="J28" s="286"/>
    </row>
    <row r="29" spans="1:10" ht="15">
      <c r="A29" s="35"/>
      <c r="B29" s="92"/>
      <c r="C29" s="38"/>
      <c r="D29" s="38"/>
      <c r="E29" s="38"/>
      <c r="F29" s="76"/>
      <c r="G29" s="35"/>
      <c r="H29" s="64"/>
      <c r="I29" s="286"/>
      <c r="J29" s="286"/>
    </row>
    <row r="30" spans="1:10" ht="15">
      <c r="A30" s="35"/>
      <c r="B30" s="66"/>
      <c r="C30" s="63"/>
      <c r="D30" s="63"/>
      <c r="E30" s="63"/>
      <c r="F30" s="67"/>
      <c r="G30" s="35"/>
      <c r="H30" s="286"/>
      <c r="I30" s="286"/>
      <c r="J30" s="286"/>
    </row>
    <row r="31" spans="1:10" ht="15">
      <c r="A31" s="64"/>
      <c r="B31" s="66"/>
      <c r="C31" s="38"/>
      <c r="D31" s="287"/>
      <c r="E31" s="38"/>
      <c r="F31" s="76"/>
      <c r="G31" s="64"/>
      <c r="H31" s="286"/>
      <c r="I31" s="286"/>
      <c r="J31" s="286"/>
    </row>
    <row r="32" spans="1:10" ht="15">
      <c r="A32" s="35"/>
      <c r="B32" s="66"/>
      <c r="C32" s="63"/>
      <c r="D32" s="63"/>
      <c r="E32" s="63"/>
      <c r="F32" s="67"/>
      <c r="G32" s="68"/>
      <c r="H32" s="286"/>
      <c r="I32" s="286"/>
      <c r="J32" s="286"/>
    </row>
    <row r="33" spans="1:10" ht="15">
      <c r="A33" s="35"/>
      <c r="B33" s="66"/>
      <c r="C33" s="38"/>
      <c r="D33" s="38"/>
      <c r="E33" s="38"/>
      <c r="F33" s="76"/>
      <c r="G33" s="68"/>
      <c r="H33" s="286"/>
      <c r="I33" s="64"/>
      <c r="J33" s="286"/>
    </row>
    <row r="34" spans="1:10" ht="15">
      <c r="A34" s="35"/>
      <c r="B34" s="66"/>
      <c r="C34" s="63"/>
      <c r="D34" s="63"/>
      <c r="E34" s="63"/>
      <c r="F34" s="67"/>
      <c r="G34" s="68"/>
      <c r="H34" s="286"/>
      <c r="I34" s="286"/>
      <c r="J34" s="286"/>
    </row>
    <row r="35" spans="1:10" ht="15">
      <c r="A35" s="64"/>
      <c r="B35" s="92"/>
      <c r="C35" s="38"/>
      <c r="D35" s="38"/>
      <c r="E35" s="38"/>
      <c r="F35" s="76"/>
      <c r="G35" s="64"/>
      <c r="H35" s="286"/>
      <c r="I35" s="286"/>
      <c r="J35" s="286"/>
    </row>
    <row r="36" spans="1:10" ht="15">
      <c r="A36" s="35"/>
      <c r="B36" s="66"/>
      <c r="C36" s="63"/>
      <c r="D36" s="63"/>
      <c r="E36" s="63"/>
      <c r="F36" s="67"/>
      <c r="G36" s="35"/>
      <c r="H36" s="286"/>
      <c r="I36" s="286"/>
      <c r="J36" s="286"/>
    </row>
    <row r="37" spans="1:10" ht="15">
      <c r="A37" s="35"/>
      <c r="B37" s="66"/>
      <c r="C37" s="38"/>
      <c r="D37" s="38"/>
      <c r="E37" s="38"/>
      <c r="F37" s="76"/>
      <c r="G37" s="35"/>
      <c r="H37" s="64"/>
      <c r="I37" s="286"/>
      <c r="J37" s="286"/>
    </row>
    <row r="38" spans="1:10" ht="12.75" customHeight="1">
      <c r="A38" s="35"/>
      <c r="B38" s="66"/>
      <c r="C38" s="63"/>
      <c r="D38" s="63"/>
      <c r="E38" s="63"/>
      <c r="F38" s="67"/>
      <c r="G38" s="35"/>
      <c r="H38" s="286"/>
      <c r="I38" s="286"/>
      <c r="J38" s="286"/>
    </row>
    <row r="39" spans="1:10" ht="15">
      <c r="A39" s="64"/>
      <c r="B39" s="66"/>
      <c r="C39" s="38"/>
      <c r="D39" s="38"/>
      <c r="E39" s="38"/>
      <c r="F39" s="76"/>
      <c r="G39" s="64"/>
      <c r="H39" s="286"/>
      <c r="I39" s="286"/>
      <c r="J39" s="286"/>
    </row>
    <row r="40" spans="1:10" ht="15">
      <c r="A40" s="35"/>
      <c r="B40" s="66"/>
      <c r="C40" s="63"/>
      <c r="D40" s="63"/>
      <c r="E40" s="63"/>
      <c r="F40" s="67"/>
      <c r="G40" s="35"/>
      <c r="H40" s="286"/>
      <c r="I40" s="286"/>
      <c r="J40" s="286"/>
    </row>
    <row r="41" spans="1:11" ht="15">
      <c r="A41" s="35"/>
      <c r="B41" s="66"/>
      <c r="C41" s="38"/>
      <c r="D41" s="38"/>
      <c r="E41" s="38"/>
      <c r="F41" s="76"/>
      <c r="G41" s="35"/>
      <c r="H41" s="286"/>
      <c r="I41" s="286"/>
      <c r="J41" s="63"/>
      <c r="K41" s="93"/>
    </row>
    <row r="42" spans="1:10" ht="15">
      <c r="A42" s="35"/>
      <c r="B42" s="66"/>
      <c r="C42" s="63"/>
      <c r="D42" s="63"/>
      <c r="E42" s="63"/>
      <c r="F42" s="67"/>
      <c r="G42" s="94"/>
      <c r="H42" s="286"/>
      <c r="I42" s="286"/>
      <c r="J42" s="286"/>
    </row>
    <row r="43" spans="1:10" ht="16.5" customHeight="1">
      <c r="A43" s="64"/>
      <c r="B43" s="66"/>
      <c r="C43" s="287"/>
      <c r="D43" s="38"/>
      <c r="E43" s="38"/>
      <c r="F43" s="76"/>
      <c r="G43" s="64"/>
      <c r="H43" s="286"/>
      <c r="I43" s="286"/>
      <c r="J43" s="286"/>
    </row>
    <row r="44" spans="1:10" ht="15">
      <c r="A44" s="35"/>
      <c r="B44" s="66"/>
      <c r="C44" s="89"/>
      <c r="D44" s="63"/>
      <c r="E44" s="63"/>
      <c r="F44" s="67"/>
      <c r="G44" s="68"/>
      <c r="H44" s="286"/>
      <c r="I44" s="286"/>
      <c r="J44" s="286"/>
    </row>
    <row r="45" spans="1:10" ht="15">
      <c r="A45" s="35"/>
      <c r="B45" s="66"/>
      <c r="C45" s="38"/>
      <c r="D45" s="38"/>
      <c r="E45" s="38"/>
      <c r="F45" s="76"/>
      <c r="G45" s="68"/>
      <c r="H45" s="64"/>
      <c r="I45" s="286"/>
      <c r="J45" s="286"/>
    </row>
    <row r="46" spans="1:10" ht="15">
      <c r="A46" s="35"/>
      <c r="B46" s="66"/>
      <c r="C46" s="63"/>
      <c r="D46" s="63"/>
      <c r="E46" s="63"/>
      <c r="F46" s="67"/>
      <c r="G46" s="68"/>
      <c r="H46" s="286"/>
      <c r="I46" s="286"/>
      <c r="J46" s="286"/>
    </row>
    <row r="47" spans="1:10" ht="15">
      <c r="A47" s="64"/>
      <c r="B47" s="66"/>
      <c r="C47" s="38"/>
      <c r="D47" s="38"/>
      <c r="E47" s="38"/>
      <c r="F47" s="76"/>
      <c r="G47" s="64"/>
      <c r="H47" s="286"/>
      <c r="I47" s="286"/>
      <c r="J47" s="286"/>
    </row>
    <row r="48" spans="1:10" ht="15">
      <c r="A48" s="35"/>
      <c r="B48" s="66"/>
      <c r="C48" s="63"/>
      <c r="D48" s="63"/>
      <c r="E48" s="63"/>
      <c r="F48" s="67"/>
      <c r="G48" s="68"/>
      <c r="H48" s="286"/>
      <c r="I48" s="286"/>
      <c r="J48" s="286"/>
    </row>
    <row r="49" spans="1:10" ht="15">
      <c r="A49" s="35"/>
      <c r="B49" s="66"/>
      <c r="C49" s="38"/>
      <c r="D49" s="38"/>
      <c r="E49" s="38"/>
      <c r="F49" s="76"/>
      <c r="G49" s="35"/>
      <c r="H49" s="286"/>
      <c r="I49" s="64"/>
      <c r="J49" s="286"/>
    </row>
    <row r="50" spans="1:10" ht="15">
      <c r="A50" s="35"/>
      <c r="B50" s="66"/>
      <c r="C50" s="89"/>
      <c r="D50" s="95"/>
      <c r="E50" s="95"/>
      <c r="F50" s="67"/>
      <c r="G50" s="35"/>
      <c r="H50" s="286"/>
      <c r="I50" s="286"/>
      <c r="J50" s="286"/>
    </row>
    <row r="51" spans="1:10" ht="15">
      <c r="A51" s="88"/>
      <c r="B51" s="66"/>
      <c r="C51" s="92"/>
      <c r="D51" s="38"/>
      <c r="E51" s="38"/>
      <c r="F51" s="76"/>
      <c r="G51" s="64"/>
      <c r="H51" s="286"/>
      <c r="I51" s="286"/>
      <c r="J51" s="286"/>
    </row>
    <row r="52" spans="1:10" ht="15">
      <c r="A52" s="35"/>
      <c r="B52" s="66"/>
      <c r="C52" s="63"/>
      <c r="D52" s="63"/>
      <c r="E52" s="63"/>
      <c r="F52" s="67"/>
      <c r="G52" s="35"/>
      <c r="H52" s="286"/>
      <c r="I52" s="286"/>
      <c r="J52" s="65"/>
    </row>
    <row r="53" spans="1:10" ht="15">
      <c r="A53" s="35"/>
      <c r="B53" s="66"/>
      <c r="C53" s="38"/>
      <c r="D53" s="38"/>
      <c r="E53" s="38"/>
      <c r="F53" s="76"/>
      <c r="G53" s="35"/>
      <c r="H53" s="64"/>
      <c r="I53" s="286"/>
      <c r="J53" s="65"/>
    </row>
    <row r="54" spans="1:10" ht="15">
      <c r="A54" s="35"/>
      <c r="B54" s="66"/>
      <c r="C54" s="89"/>
      <c r="D54" s="90"/>
      <c r="E54" s="89"/>
      <c r="F54" s="91"/>
      <c r="G54" s="35"/>
      <c r="H54" s="286"/>
      <c r="I54" s="286"/>
      <c r="J54" s="65"/>
    </row>
    <row r="55" spans="1:10" ht="15">
      <c r="A55" s="96"/>
      <c r="B55" s="66"/>
      <c r="C55" s="329"/>
      <c r="D55" s="330"/>
      <c r="E55" s="38"/>
      <c r="F55" s="76"/>
      <c r="G55" s="64"/>
      <c r="H55" s="286"/>
      <c r="I55" s="97"/>
      <c r="J55" s="98"/>
    </row>
    <row r="56" spans="1:10" ht="15">
      <c r="A56" s="35"/>
      <c r="B56" s="66"/>
      <c r="C56" s="63"/>
      <c r="D56" s="63"/>
      <c r="E56" s="63"/>
      <c r="F56" s="67"/>
      <c r="G56" s="35"/>
      <c r="H56" s="286"/>
      <c r="I56" s="97"/>
      <c r="J56" s="98"/>
    </row>
    <row r="57" spans="1:10" ht="15">
      <c r="A57" s="42"/>
      <c r="B57" s="99"/>
      <c r="C57" s="100"/>
      <c r="D57" s="100"/>
      <c r="E57" s="100"/>
      <c r="F57" s="101"/>
      <c r="G57" s="42"/>
      <c r="H57" s="42"/>
      <c r="I57" s="42"/>
      <c r="J57" s="42"/>
    </row>
    <row r="58" spans="1:10" ht="15">
      <c r="A58" s="42"/>
      <c r="B58" s="99"/>
      <c r="C58" s="100"/>
      <c r="D58" s="100"/>
      <c r="E58" s="100"/>
      <c r="F58" s="101"/>
      <c r="G58" s="42"/>
      <c r="H58" s="42"/>
      <c r="I58" s="42"/>
      <c r="J58" s="42"/>
    </row>
  </sheetData>
  <mergeCells count="11">
    <mergeCell ref="H22:J23"/>
    <mergeCell ref="C55:D55"/>
    <mergeCell ref="D8:E8"/>
    <mergeCell ref="D20:E20"/>
    <mergeCell ref="D6:E6"/>
    <mergeCell ref="D12:E12"/>
    <mergeCell ref="D16:E16"/>
    <mergeCell ref="B2:C2"/>
    <mergeCell ref="C9:D9"/>
    <mergeCell ref="C11:D11"/>
    <mergeCell ref="H21:J21"/>
  </mergeCells>
  <printOptions/>
  <pageMargins left="0.7" right="0.7" top="0.75" bottom="0.75" header="0.3" footer="0.3"/>
  <pageSetup horizontalDpi="600" verticalDpi="6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
      <selection activeCell="J17" sqref="J17"/>
    </sheetView>
  </sheetViews>
  <sheetFormatPr defaultColWidth="9.140625" defaultRowHeight="15"/>
  <cols>
    <col min="1" max="1" width="11.28125" style="197" customWidth="1"/>
    <col min="2" max="2" width="3.57421875" style="10" customWidth="1"/>
    <col min="3" max="3" width="4.421875" style="10" customWidth="1"/>
    <col min="4" max="4" width="14.8515625" style="10" customWidth="1"/>
    <col min="5" max="5" width="12.28125" style="10" customWidth="1"/>
    <col min="6" max="6" width="9.140625" style="102" customWidth="1"/>
    <col min="7" max="7" width="21.28125" style="40" customWidth="1"/>
    <col min="8" max="8" width="12.421875" style="40" customWidth="1"/>
    <col min="9" max="9" width="12.7109375" style="40" customWidth="1"/>
    <col min="10" max="16384" width="9.140625" style="10" customWidth="1"/>
  </cols>
  <sheetData>
    <row r="1" spans="1:10" ht="15">
      <c r="A1" s="42"/>
      <c r="B1" s="2" t="s">
        <v>96</v>
      </c>
      <c r="C1" s="3"/>
      <c r="D1" s="4"/>
      <c r="E1" s="5"/>
      <c r="F1" s="6"/>
      <c r="G1" s="7"/>
      <c r="H1" s="7"/>
      <c r="I1" s="8" t="s">
        <v>0</v>
      </c>
      <c r="J1" s="9"/>
    </row>
    <row r="2" spans="1:10" ht="18.75">
      <c r="A2" s="42"/>
      <c r="B2" s="331" t="s">
        <v>97</v>
      </c>
      <c r="C2" s="331"/>
      <c r="D2" s="11"/>
      <c r="E2" s="104" t="s">
        <v>295</v>
      </c>
      <c r="F2" s="12"/>
      <c r="G2" s="13"/>
      <c r="H2" s="7"/>
      <c r="I2" s="14"/>
      <c r="J2" s="15"/>
    </row>
    <row r="3" spans="1:10" ht="15">
      <c r="A3" s="42"/>
      <c r="B3" s="16" t="s">
        <v>1</v>
      </c>
      <c r="C3" s="16"/>
      <c r="D3" s="16"/>
      <c r="E3" s="17"/>
      <c r="F3" s="18"/>
      <c r="G3" s="19"/>
      <c r="H3" s="19"/>
      <c r="I3" s="19"/>
      <c r="J3" s="19"/>
    </row>
    <row r="4" spans="1:10" ht="13.5" thickBot="1">
      <c r="A4" s="42"/>
      <c r="B4" s="20" t="s">
        <v>17</v>
      </c>
      <c r="C4" s="20"/>
      <c r="D4" s="21"/>
      <c r="E4" s="22"/>
      <c r="F4" s="23"/>
      <c r="G4" s="24"/>
      <c r="H4" s="25"/>
      <c r="I4" s="26"/>
      <c r="J4" s="27"/>
    </row>
    <row r="5" spans="1:10" ht="15">
      <c r="A5" s="195"/>
      <c r="B5" s="28"/>
      <c r="C5" s="28"/>
      <c r="D5" s="29"/>
      <c r="E5" s="29"/>
      <c r="F5" s="30"/>
      <c r="G5" s="28"/>
      <c r="H5" s="28"/>
      <c r="I5" s="28"/>
      <c r="J5" s="28"/>
    </row>
    <row r="6" spans="1:10" ht="15">
      <c r="A6" s="196"/>
      <c r="B6" s="31">
        <v>1</v>
      </c>
      <c r="C6" s="321"/>
      <c r="D6" s="322" t="s">
        <v>296</v>
      </c>
      <c r="E6" s="322"/>
      <c r="F6" s="323"/>
      <c r="G6" s="1"/>
      <c r="H6" s="1"/>
      <c r="I6" s="1"/>
      <c r="J6" s="1"/>
    </row>
    <row r="7" spans="1:10" ht="15.75">
      <c r="A7" s="64"/>
      <c r="B7" s="194"/>
      <c r="C7" s="324"/>
      <c r="D7" s="301"/>
      <c r="E7" s="301"/>
      <c r="F7" s="302"/>
      <c r="G7" s="36" t="s">
        <v>394</v>
      </c>
      <c r="I7" s="41"/>
      <c r="J7" s="42"/>
    </row>
    <row r="8" spans="1:13" ht="15.75">
      <c r="A8" s="35"/>
      <c r="B8" s="54" t="s">
        <v>2</v>
      </c>
      <c r="C8" s="303"/>
      <c r="D8" s="325" t="s">
        <v>300</v>
      </c>
      <c r="E8" s="325"/>
      <c r="F8" s="326"/>
      <c r="G8" s="47" t="s">
        <v>259</v>
      </c>
      <c r="H8" s="48"/>
      <c r="I8" s="14"/>
      <c r="J8" s="49"/>
      <c r="K8" s="50"/>
      <c r="L8" s="50"/>
      <c r="M8" s="51"/>
    </row>
    <row r="9" spans="1:10" ht="15">
      <c r="A9" s="35"/>
      <c r="B9" s="52"/>
      <c r="C9" s="369"/>
      <c r="D9" s="369"/>
      <c r="E9" s="301"/>
      <c r="F9" s="304"/>
      <c r="G9" s="43"/>
      <c r="H9" s="36"/>
      <c r="I9" s="14"/>
      <c r="J9" s="286"/>
    </row>
    <row r="10" spans="1:10" ht="14.25" customHeight="1">
      <c r="A10" s="35"/>
      <c r="B10" s="54" t="s">
        <v>4</v>
      </c>
      <c r="C10" s="321"/>
      <c r="D10" s="368" t="s">
        <v>301</v>
      </c>
      <c r="E10" s="368"/>
      <c r="F10" s="368"/>
      <c r="G10" s="35"/>
      <c r="H10" s="55"/>
      <c r="I10" s="14"/>
      <c r="J10" s="286"/>
    </row>
    <row r="11" spans="1:10" ht="14.25" customHeight="1" thickBot="1">
      <c r="A11" s="64"/>
      <c r="B11" s="194"/>
      <c r="C11" s="369"/>
      <c r="D11" s="369"/>
      <c r="E11" s="301"/>
      <c r="F11" s="302"/>
      <c r="G11" s="36" t="s">
        <v>360</v>
      </c>
      <c r="H11" s="56"/>
      <c r="I11" s="14"/>
      <c r="J11" s="286"/>
    </row>
    <row r="12" spans="1:10" ht="12.75" customHeight="1" thickBot="1">
      <c r="A12" s="35"/>
      <c r="B12" s="54" t="s">
        <v>5</v>
      </c>
      <c r="C12" s="321"/>
      <c r="D12" s="370" t="s">
        <v>299</v>
      </c>
      <c r="E12" s="370"/>
      <c r="F12" s="371"/>
      <c r="G12" s="57" t="s">
        <v>261</v>
      </c>
      <c r="H12" s="68"/>
      <c r="I12" s="205"/>
      <c r="J12" s="286"/>
    </row>
    <row r="13" spans="1:10" ht="13.5" thickBot="1">
      <c r="A13" s="35"/>
      <c r="B13" s="52"/>
      <c r="C13" s="305"/>
      <c r="D13" s="305"/>
      <c r="E13" s="305"/>
      <c r="F13" s="304"/>
      <c r="G13" s="59"/>
      <c r="H13" s="68"/>
      <c r="I13" s="206"/>
      <c r="J13" s="286"/>
    </row>
    <row r="14" spans="1:10" ht="15" customHeight="1">
      <c r="A14" s="35"/>
      <c r="B14" s="54" t="s">
        <v>6</v>
      </c>
      <c r="C14" s="321"/>
      <c r="D14" s="368" t="s">
        <v>298</v>
      </c>
      <c r="E14" s="368"/>
      <c r="F14" s="368"/>
      <c r="G14" s="59"/>
      <c r="H14" s="58"/>
      <c r="I14" s="103"/>
      <c r="J14" s="286"/>
    </row>
    <row r="15" spans="1:10" ht="15">
      <c r="A15" s="64"/>
      <c r="B15" s="194"/>
      <c r="C15" s="305"/>
      <c r="D15" s="305"/>
      <c r="E15" s="305"/>
      <c r="F15" s="302"/>
      <c r="G15" s="36" t="s">
        <v>319</v>
      </c>
      <c r="H15" s="58"/>
      <c r="I15" s="286"/>
      <c r="J15" s="286"/>
    </row>
    <row r="16" spans="1:10" ht="15">
      <c r="A16" s="35"/>
      <c r="B16" s="54" t="s">
        <v>7</v>
      </c>
      <c r="C16" s="321"/>
      <c r="D16" s="366" t="s">
        <v>302</v>
      </c>
      <c r="E16" s="366"/>
      <c r="F16" s="367"/>
      <c r="G16" s="60"/>
      <c r="H16" s="56"/>
      <c r="I16" s="286"/>
      <c r="J16" s="286"/>
    </row>
    <row r="17" spans="1:10" ht="15">
      <c r="A17" s="35"/>
      <c r="B17" s="52"/>
      <c r="C17" s="305"/>
      <c r="D17" s="305"/>
      <c r="E17" s="305"/>
      <c r="F17" s="304"/>
      <c r="G17" s="58"/>
      <c r="H17" s="36"/>
      <c r="I17" s="48"/>
      <c r="J17" s="286"/>
    </row>
    <row r="18" spans="1:10" ht="15" customHeight="1">
      <c r="A18" s="35"/>
      <c r="B18" s="54" t="s">
        <v>8</v>
      </c>
      <c r="C18" s="321"/>
      <c r="D18" s="368" t="s">
        <v>303</v>
      </c>
      <c r="E18" s="368"/>
      <c r="F18" s="368"/>
      <c r="G18" s="59"/>
      <c r="H18" s="61"/>
      <c r="I18" s="286"/>
      <c r="J18" s="286"/>
    </row>
    <row r="19" spans="1:10" ht="15.75" customHeight="1">
      <c r="A19" s="64"/>
      <c r="B19" s="194"/>
      <c r="C19" s="305"/>
      <c r="D19" s="305"/>
      <c r="E19" s="305"/>
      <c r="F19" s="302"/>
      <c r="G19" s="36" t="s">
        <v>320</v>
      </c>
      <c r="H19" s="61"/>
      <c r="I19" s="286"/>
      <c r="J19" s="38"/>
    </row>
    <row r="20" spans="1:10" ht="15">
      <c r="A20" s="35"/>
      <c r="B20" s="54" t="s">
        <v>9</v>
      </c>
      <c r="C20" s="321"/>
      <c r="D20" s="366" t="s">
        <v>297</v>
      </c>
      <c r="E20" s="366"/>
      <c r="F20" s="367"/>
      <c r="G20" s="57" t="s">
        <v>230</v>
      </c>
      <c r="H20" s="59"/>
      <c r="I20" s="286"/>
      <c r="J20" s="286"/>
    </row>
    <row r="21" spans="1:10" ht="15">
      <c r="A21" s="35"/>
      <c r="B21" s="38"/>
      <c r="C21" s="38"/>
      <c r="D21" s="38"/>
      <c r="E21" s="38"/>
      <c r="F21" s="69"/>
      <c r="G21" s="65"/>
      <c r="H21" s="333"/>
      <c r="I21" s="333"/>
      <c r="J21" s="333"/>
    </row>
    <row r="22" spans="1:10" ht="13.5" customHeight="1">
      <c r="A22" s="35"/>
      <c r="B22" s="70"/>
      <c r="C22" s="38"/>
      <c r="D22" s="70"/>
      <c r="F22" s="71"/>
      <c r="G22" s="72"/>
      <c r="H22" s="334"/>
      <c r="I22" s="334"/>
      <c r="J22" s="334"/>
    </row>
    <row r="23" spans="1:10" ht="12.75" customHeight="1">
      <c r="A23" s="35"/>
      <c r="B23" s="73"/>
      <c r="C23" s="74"/>
      <c r="D23" s="74"/>
      <c r="E23" s="75"/>
      <c r="F23" s="76"/>
      <c r="G23" s="72"/>
      <c r="H23" s="334"/>
      <c r="I23" s="334"/>
      <c r="J23" s="334"/>
    </row>
    <row r="24" spans="1:10" ht="13.5" customHeight="1">
      <c r="A24" s="35"/>
      <c r="B24" s="77"/>
      <c r="C24" s="77"/>
      <c r="D24" s="77"/>
      <c r="E24" s="65"/>
      <c r="F24" s="78"/>
      <c r="G24" s="65"/>
      <c r="H24" s="79"/>
      <c r="I24" s="79"/>
      <c r="J24" s="80"/>
    </row>
    <row r="25" spans="1:10" ht="15">
      <c r="A25" s="35"/>
      <c r="B25" s="81"/>
      <c r="C25" s="81"/>
      <c r="D25" s="82"/>
      <c r="E25" s="83"/>
      <c r="F25" s="84"/>
      <c r="G25" s="85"/>
      <c r="H25" s="86"/>
      <c r="I25" s="87"/>
      <c r="J25" s="87"/>
    </row>
    <row r="26" spans="1:10" ht="15">
      <c r="A26" s="35"/>
      <c r="B26" s="66"/>
      <c r="C26" s="63"/>
      <c r="D26" s="63"/>
      <c r="E26" s="63"/>
      <c r="F26" s="67"/>
      <c r="G26" s="286"/>
      <c r="H26" s="286"/>
      <c r="I26" s="286"/>
      <c r="J26" s="286"/>
    </row>
    <row r="27" spans="1:10" ht="15">
      <c r="A27" s="88"/>
      <c r="B27" s="66"/>
      <c r="C27" s="287"/>
      <c r="D27" s="38"/>
      <c r="E27" s="38"/>
      <c r="F27" s="76"/>
      <c r="G27" s="64"/>
      <c r="H27" s="286"/>
      <c r="I27" s="286"/>
      <c r="J27" s="286"/>
    </row>
    <row r="28" spans="1:10" ht="15">
      <c r="A28" s="35"/>
      <c r="B28" s="66"/>
      <c r="C28" s="89"/>
      <c r="D28" s="90"/>
      <c r="E28" s="89"/>
      <c r="F28" s="91"/>
      <c r="G28" s="35"/>
      <c r="H28" s="286"/>
      <c r="I28" s="286"/>
      <c r="J28" s="286"/>
    </row>
    <row r="29" spans="1:10" ht="15">
      <c r="A29" s="35"/>
      <c r="B29" s="92"/>
      <c r="C29" s="38"/>
      <c r="D29" s="38"/>
      <c r="E29" s="38"/>
      <c r="F29" s="76"/>
      <c r="G29" s="35"/>
      <c r="H29" s="64"/>
      <c r="I29" s="286"/>
      <c r="J29" s="286"/>
    </row>
    <row r="30" spans="1:10" ht="15">
      <c r="A30" s="35"/>
      <c r="B30" s="66"/>
      <c r="C30" s="63"/>
      <c r="D30" s="63"/>
      <c r="E30" s="63"/>
      <c r="F30" s="67"/>
      <c r="G30" s="35"/>
      <c r="H30" s="286"/>
      <c r="I30" s="286"/>
      <c r="J30" s="286"/>
    </row>
    <row r="31" spans="1:10" ht="15">
      <c r="A31" s="64"/>
      <c r="B31" s="66"/>
      <c r="C31" s="38"/>
      <c r="D31" s="287"/>
      <c r="E31" s="38"/>
      <c r="F31" s="76"/>
      <c r="G31" s="64"/>
      <c r="H31" s="286"/>
      <c r="I31" s="286"/>
      <c r="J31" s="286"/>
    </row>
    <row r="32" spans="1:10" ht="15">
      <c r="A32" s="35"/>
      <c r="B32" s="66"/>
      <c r="C32" s="63"/>
      <c r="D32" s="63"/>
      <c r="E32" s="63"/>
      <c r="F32" s="67"/>
      <c r="G32" s="68"/>
      <c r="H32" s="286"/>
      <c r="I32" s="286"/>
      <c r="J32" s="286"/>
    </row>
    <row r="33" spans="1:10" ht="15">
      <c r="A33" s="35"/>
      <c r="B33" s="66"/>
      <c r="C33" s="38"/>
      <c r="D33" s="38"/>
      <c r="E33" s="38"/>
      <c r="F33" s="76"/>
      <c r="G33" s="68"/>
      <c r="H33" s="286"/>
      <c r="I33" s="64"/>
      <c r="J33" s="286"/>
    </row>
    <row r="34" spans="1:10" ht="15">
      <c r="A34" s="35"/>
      <c r="B34" s="66"/>
      <c r="C34" s="63"/>
      <c r="D34" s="63"/>
      <c r="E34" s="63"/>
      <c r="F34" s="67"/>
      <c r="G34" s="68"/>
      <c r="H34" s="286"/>
      <c r="I34" s="286"/>
      <c r="J34" s="286"/>
    </row>
    <row r="35" spans="1:10" ht="15">
      <c r="A35" s="64"/>
      <c r="B35" s="92"/>
      <c r="C35" s="38"/>
      <c r="D35" s="38"/>
      <c r="E35" s="38"/>
      <c r="F35" s="76"/>
      <c r="G35" s="64"/>
      <c r="H35" s="286"/>
      <c r="I35" s="286"/>
      <c r="J35" s="286"/>
    </row>
    <row r="36" spans="1:10" ht="15">
      <c r="A36" s="35"/>
      <c r="B36" s="66"/>
      <c r="C36" s="63"/>
      <c r="D36" s="63"/>
      <c r="E36" s="63"/>
      <c r="F36" s="67"/>
      <c r="G36" s="35"/>
      <c r="H36" s="286"/>
      <c r="I36" s="286"/>
      <c r="J36" s="286"/>
    </row>
    <row r="37" spans="1:10" ht="15">
      <c r="A37" s="35"/>
      <c r="B37" s="66"/>
      <c r="C37" s="38"/>
      <c r="D37" s="38"/>
      <c r="E37" s="38"/>
      <c r="F37" s="76"/>
      <c r="G37" s="35"/>
      <c r="H37" s="64"/>
      <c r="I37" s="286"/>
      <c r="J37" s="286"/>
    </row>
    <row r="38" spans="1:10" ht="12.75" customHeight="1">
      <c r="A38" s="35"/>
      <c r="B38" s="66"/>
      <c r="C38" s="63"/>
      <c r="D38" s="63"/>
      <c r="E38" s="63"/>
      <c r="F38" s="67"/>
      <c r="G38" s="35"/>
      <c r="H38" s="286"/>
      <c r="I38" s="286"/>
      <c r="J38" s="286"/>
    </row>
    <row r="39" spans="1:10" ht="15">
      <c r="A39" s="64"/>
      <c r="B39" s="66"/>
      <c r="C39" s="38"/>
      <c r="D39" s="38"/>
      <c r="E39" s="38"/>
      <c r="F39" s="76"/>
      <c r="G39" s="64"/>
      <c r="H39" s="286"/>
      <c r="I39" s="286"/>
      <c r="J39" s="286"/>
    </row>
    <row r="40" spans="1:10" ht="15">
      <c r="A40" s="35"/>
      <c r="B40" s="66"/>
      <c r="C40" s="63"/>
      <c r="D40" s="63"/>
      <c r="E40" s="63"/>
      <c r="F40" s="67"/>
      <c r="G40" s="35"/>
      <c r="H40" s="286"/>
      <c r="I40" s="286"/>
      <c r="J40" s="286"/>
    </row>
    <row r="41" spans="1:11" ht="15">
      <c r="A41" s="35"/>
      <c r="B41" s="66"/>
      <c r="C41" s="38"/>
      <c r="D41" s="38"/>
      <c r="E41" s="38"/>
      <c r="F41" s="76"/>
      <c r="G41" s="35"/>
      <c r="H41" s="286"/>
      <c r="I41" s="286"/>
      <c r="J41" s="63"/>
      <c r="K41" s="93"/>
    </row>
    <row r="42" spans="1:10" ht="15">
      <c r="A42" s="35"/>
      <c r="B42" s="66"/>
      <c r="C42" s="63"/>
      <c r="D42" s="63"/>
      <c r="E42" s="63"/>
      <c r="F42" s="67"/>
      <c r="G42" s="94"/>
      <c r="H42" s="286"/>
      <c r="I42" s="286"/>
      <c r="J42" s="286"/>
    </row>
    <row r="43" spans="1:10" ht="16.5" customHeight="1">
      <c r="A43" s="64"/>
      <c r="B43" s="66"/>
      <c r="C43" s="287"/>
      <c r="D43" s="38"/>
      <c r="E43" s="38"/>
      <c r="F43" s="76"/>
      <c r="G43" s="64"/>
      <c r="H43" s="286"/>
      <c r="I43" s="286"/>
      <c r="J43" s="286"/>
    </row>
    <row r="44" spans="1:10" ht="15">
      <c r="A44" s="35"/>
      <c r="B44" s="66"/>
      <c r="C44" s="89"/>
      <c r="D44" s="63"/>
      <c r="E44" s="63"/>
      <c r="F44" s="67"/>
      <c r="G44" s="68"/>
      <c r="H44" s="286"/>
      <c r="I44" s="286"/>
      <c r="J44" s="286"/>
    </row>
    <row r="45" spans="1:10" ht="15">
      <c r="A45" s="35"/>
      <c r="B45" s="66"/>
      <c r="C45" s="38"/>
      <c r="D45" s="38"/>
      <c r="E45" s="38"/>
      <c r="F45" s="76"/>
      <c r="G45" s="68"/>
      <c r="H45" s="64"/>
      <c r="I45" s="286"/>
      <c r="J45" s="286"/>
    </row>
    <row r="46" spans="1:10" ht="15">
      <c r="A46" s="35"/>
      <c r="B46" s="66"/>
      <c r="C46" s="63"/>
      <c r="D46" s="63"/>
      <c r="E46" s="63"/>
      <c r="F46" s="67"/>
      <c r="G46" s="68"/>
      <c r="H46" s="286"/>
      <c r="I46" s="286"/>
      <c r="J46" s="286"/>
    </row>
    <row r="47" spans="1:10" ht="15">
      <c r="A47" s="64"/>
      <c r="B47" s="66"/>
      <c r="C47" s="38"/>
      <c r="D47" s="38"/>
      <c r="E47" s="38"/>
      <c r="F47" s="76"/>
      <c r="G47" s="64"/>
      <c r="H47" s="286"/>
      <c r="I47" s="286"/>
      <c r="J47" s="286"/>
    </row>
    <row r="48" spans="1:10" ht="15">
      <c r="A48" s="35"/>
      <c r="B48" s="66"/>
      <c r="C48" s="63"/>
      <c r="D48" s="63"/>
      <c r="E48" s="63"/>
      <c r="F48" s="67"/>
      <c r="G48" s="68"/>
      <c r="H48" s="286"/>
      <c r="I48" s="286"/>
      <c r="J48" s="286"/>
    </row>
    <row r="49" spans="1:10" ht="15">
      <c r="A49" s="35"/>
      <c r="B49" s="66"/>
      <c r="C49" s="38"/>
      <c r="D49" s="38"/>
      <c r="E49" s="38"/>
      <c r="F49" s="76"/>
      <c r="G49" s="35"/>
      <c r="H49" s="286"/>
      <c r="I49" s="64"/>
      <c r="J49" s="286"/>
    </row>
    <row r="50" spans="1:10" ht="15">
      <c r="A50" s="35"/>
      <c r="B50" s="66"/>
      <c r="C50" s="89"/>
      <c r="D50" s="95"/>
      <c r="E50" s="95"/>
      <c r="F50" s="67"/>
      <c r="G50" s="35"/>
      <c r="H50" s="286"/>
      <c r="I50" s="286"/>
      <c r="J50" s="286"/>
    </row>
    <row r="51" spans="1:10" ht="15">
      <c r="A51" s="88"/>
      <c r="B51" s="66"/>
      <c r="C51" s="92"/>
      <c r="D51" s="38"/>
      <c r="E51" s="38"/>
      <c r="F51" s="76"/>
      <c r="G51" s="64"/>
      <c r="H51" s="286"/>
      <c r="I51" s="286"/>
      <c r="J51" s="286"/>
    </row>
    <row r="52" spans="1:10" ht="15">
      <c r="A52" s="35"/>
      <c r="B52" s="66"/>
      <c r="C52" s="63"/>
      <c r="D52" s="63"/>
      <c r="E52" s="63"/>
      <c r="F52" s="67"/>
      <c r="G52" s="35"/>
      <c r="H52" s="286"/>
      <c r="I52" s="286"/>
      <c r="J52" s="65"/>
    </row>
    <row r="53" spans="1:10" ht="15">
      <c r="A53" s="35"/>
      <c r="B53" s="66"/>
      <c r="C53" s="38"/>
      <c r="D53" s="38"/>
      <c r="E53" s="38"/>
      <c r="F53" s="76"/>
      <c r="G53" s="35"/>
      <c r="H53" s="64"/>
      <c r="I53" s="286"/>
      <c r="J53" s="65"/>
    </row>
    <row r="54" spans="1:10" ht="15">
      <c r="A54" s="35"/>
      <c r="B54" s="66"/>
      <c r="C54" s="89"/>
      <c r="D54" s="90"/>
      <c r="E54" s="89"/>
      <c r="F54" s="91"/>
      <c r="G54" s="35"/>
      <c r="H54" s="286"/>
      <c r="I54" s="286"/>
      <c r="J54" s="65"/>
    </row>
    <row r="55" spans="1:10" ht="15">
      <c r="A55" s="96"/>
      <c r="B55" s="66"/>
      <c r="C55" s="329"/>
      <c r="D55" s="330"/>
      <c r="E55" s="38"/>
      <c r="F55" s="76"/>
      <c r="G55" s="64"/>
      <c r="H55" s="286"/>
      <c r="I55" s="97"/>
      <c r="J55" s="98"/>
    </row>
    <row r="56" spans="1:10" ht="15">
      <c r="A56" s="35"/>
      <c r="B56" s="66"/>
      <c r="C56" s="63"/>
      <c r="D56" s="63"/>
      <c r="E56" s="63"/>
      <c r="F56" s="67"/>
      <c r="G56" s="35"/>
      <c r="H56" s="286"/>
      <c r="I56" s="97"/>
      <c r="J56" s="98"/>
    </row>
    <row r="57" spans="1:10" ht="15">
      <c r="A57" s="42"/>
      <c r="B57" s="99"/>
      <c r="C57" s="100"/>
      <c r="D57" s="100"/>
      <c r="E57" s="100"/>
      <c r="F57" s="101"/>
      <c r="G57" s="42"/>
      <c r="H57" s="42"/>
      <c r="I57" s="42"/>
      <c r="J57" s="42"/>
    </row>
    <row r="58" spans="1:10" ht="15">
      <c r="A58" s="42"/>
      <c r="B58" s="99"/>
      <c r="C58" s="100"/>
      <c r="D58" s="100"/>
      <c r="E58" s="100"/>
      <c r="F58" s="101"/>
      <c r="G58" s="42"/>
      <c r="H58" s="42"/>
      <c r="I58" s="42"/>
      <c r="J58" s="42"/>
    </row>
  </sheetData>
  <mergeCells count="12">
    <mergeCell ref="D14:F14"/>
    <mergeCell ref="B2:C2"/>
    <mergeCell ref="C9:D9"/>
    <mergeCell ref="D10:F10"/>
    <mergeCell ref="C11:D11"/>
    <mergeCell ref="D12:F12"/>
    <mergeCell ref="D16:F16"/>
    <mergeCell ref="D20:F20"/>
    <mergeCell ref="H21:J21"/>
    <mergeCell ref="H22:J23"/>
    <mergeCell ref="C55:D55"/>
    <mergeCell ref="D18:F18"/>
  </mergeCells>
  <printOptions/>
  <pageMargins left="0.7" right="0.7" top="0.75" bottom="0.75" header="0.3" footer="0.3"/>
  <pageSetup horizontalDpi="600" verticalDpi="6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
      <selection activeCell="J16" sqref="J16"/>
    </sheetView>
  </sheetViews>
  <sheetFormatPr defaultColWidth="9.140625" defaultRowHeight="15"/>
  <cols>
    <col min="1" max="1" width="11.28125" style="197" customWidth="1"/>
    <col min="2" max="2" width="3.57421875" style="10" customWidth="1"/>
    <col min="3" max="3" width="4.421875" style="10" customWidth="1"/>
    <col min="4" max="4" width="14.8515625" style="10" customWidth="1"/>
    <col min="5" max="5" width="12.28125" style="10" customWidth="1"/>
    <col min="6" max="6" width="9.140625" style="102" customWidth="1"/>
    <col min="7" max="7" width="20.421875" style="40" customWidth="1"/>
    <col min="8" max="8" width="12.421875" style="40" customWidth="1"/>
    <col min="9" max="9" width="12.7109375" style="40" customWidth="1"/>
    <col min="10" max="16384" width="9.140625" style="10" customWidth="1"/>
  </cols>
  <sheetData>
    <row r="1" spans="1:10" ht="15">
      <c r="A1" s="42"/>
      <c r="B1" s="2" t="s">
        <v>96</v>
      </c>
      <c r="C1" s="3"/>
      <c r="D1" s="4"/>
      <c r="E1" s="5"/>
      <c r="F1" s="6"/>
      <c r="G1" s="7"/>
      <c r="H1" s="7"/>
      <c r="I1" s="8" t="s">
        <v>0</v>
      </c>
      <c r="J1" s="9"/>
    </row>
    <row r="2" spans="1:10" ht="18.75">
      <c r="A2" s="42"/>
      <c r="B2" s="331" t="s">
        <v>97</v>
      </c>
      <c r="C2" s="331"/>
      <c r="D2" s="11"/>
      <c r="E2" s="104" t="s">
        <v>304</v>
      </c>
      <c r="F2" s="12"/>
      <c r="G2" s="13"/>
      <c r="H2" s="7"/>
      <c r="I2" s="14"/>
      <c r="J2" s="15"/>
    </row>
    <row r="3" spans="1:10" ht="15">
      <c r="A3" s="42"/>
      <c r="B3" s="16" t="s">
        <v>1</v>
      </c>
      <c r="C3" s="16"/>
      <c r="D3" s="16"/>
      <c r="E3" s="17"/>
      <c r="F3" s="18"/>
      <c r="G3" s="19"/>
      <c r="H3" s="19"/>
      <c r="I3" s="19"/>
      <c r="J3" s="19"/>
    </row>
    <row r="4" spans="1:10" ht="13.5" thickBot="1">
      <c r="A4" s="42"/>
      <c r="B4" s="20" t="s">
        <v>17</v>
      </c>
      <c r="C4" s="20"/>
      <c r="D4" s="21"/>
      <c r="E4" s="22"/>
      <c r="F4" s="23"/>
      <c r="G4" s="24"/>
      <c r="H4" s="25"/>
      <c r="I4" s="26"/>
      <c r="J4" s="27"/>
    </row>
    <row r="5" spans="1:10" ht="15">
      <c r="A5" s="195"/>
      <c r="B5" s="28"/>
      <c r="C5" s="28"/>
      <c r="D5" s="29"/>
      <c r="E5" s="29"/>
      <c r="F5" s="30"/>
      <c r="G5" s="28"/>
      <c r="H5" s="28"/>
      <c r="I5" s="28"/>
      <c r="J5" s="28"/>
    </row>
    <row r="6" spans="1:10" ht="15">
      <c r="A6" s="196"/>
      <c r="B6" s="31">
        <v>1</v>
      </c>
      <c r="C6" s="32"/>
      <c r="D6" s="372" t="s">
        <v>308</v>
      </c>
      <c r="E6" s="372"/>
      <c r="F6" s="372"/>
      <c r="G6" s="1"/>
      <c r="H6" s="1"/>
      <c r="I6" s="1"/>
      <c r="J6" s="1"/>
    </row>
    <row r="7" spans="1:10" ht="14.25" customHeight="1">
      <c r="A7" s="64"/>
      <c r="B7" s="194"/>
      <c r="C7" s="287"/>
      <c r="D7" s="38"/>
      <c r="E7" s="38"/>
      <c r="F7" s="39"/>
      <c r="G7" s="36" t="s">
        <v>309</v>
      </c>
      <c r="I7" s="41"/>
      <c r="J7" s="42"/>
    </row>
    <row r="8" spans="1:13" ht="15.75">
      <c r="A8" s="35"/>
      <c r="B8" s="54" t="s">
        <v>2</v>
      </c>
      <c r="C8" s="44"/>
      <c r="D8" s="212" t="s">
        <v>99</v>
      </c>
      <c r="E8" s="212"/>
      <c r="F8" s="46"/>
      <c r="G8" s="47"/>
      <c r="H8" s="48"/>
      <c r="I8" s="14"/>
      <c r="J8" s="49"/>
      <c r="K8" s="50"/>
      <c r="L8" s="50"/>
      <c r="M8" s="51"/>
    </row>
    <row r="9" spans="1:10" ht="21">
      <c r="A9" s="35"/>
      <c r="B9" s="52"/>
      <c r="C9" s="332"/>
      <c r="D9" s="332"/>
      <c r="E9" s="38"/>
      <c r="F9" s="12"/>
      <c r="G9" s="43"/>
      <c r="H9" s="36" t="s">
        <v>364</v>
      </c>
      <c r="I9" s="14"/>
      <c r="J9" s="286"/>
    </row>
    <row r="10" spans="1:10" ht="14.25" customHeight="1">
      <c r="A10" s="35"/>
      <c r="B10" s="54" t="s">
        <v>4</v>
      </c>
      <c r="C10" s="32"/>
      <c r="D10" s="372" t="s">
        <v>307</v>
      </c>
      <c r="E10" s="372"/>
      <c r="F10" s="372"/>
      <c r="G10" s="34"/>
      <c r="H10" s="55" t="s">
        <v>365</v>
      </c>
      <c r="I10" s="14"/>
      <c r="J10" s="286"/>
    </row>
    <row r="11" spans="1:10" ht="14.25" customHeight="1" thickBot="1">
      <c r="A11" s="64"/>
      <c r="B11" s="194"/>
      <c r="C11" s="332"/>
      <c r="D11" s="332"/>
      <c r="E11" s="38"/>
      <c r="F11" s="39"/>
      <c r="G11" s="36" t="s">
        <v>310</v>
      </c>
      <c r="H11" s="56"/>
      <c r="I11" s="14"/>
      <c r="J11" s="286"/>
    </row>
    <row r="12" spans="1:10" ht="12.75" customHeight="1" thickBot="1">
      <c r="A12" s="35"/>
      <c r="B12" s="54" t="s">
        <v>5</v>
      </c>
      <c r="C12" s="32"/>
      <c r="D12" s="212" t="s">
        <v>99</v>
      </c>
      <c r="E12" s="32"/>
      <c r="F12" s="33"/>
      <c r="G12" s="57"/>
      <c r="H12" s="68"/>
      <c r="I12" s="205"/>
      <c r="J12" s="286"/>
    </row>
    <row r="13" spans="1:10" ht="13.5" thickBot="1">
      <c r="A13" s="35"/>
      <c r="B13" s="52"/>
      <c r="C13" s="15"/>
      <c r="D13" s="15"/>
      <c r="E13" s="15"/>
      <c r="F13" s="12"/>
      <c r="G13" s="59"/>
      <c r="H13" s="68"/>
      <c r="I13" s="206"/>
      <c r="J13" s="286"/>
    </row>
    <row r="14" spans="1:10" ht="21" customHeight="1">
      <c r="A14" s="35"/>
      <c r="B14" s="54" t="s">
        <v>6</v>
      </c>
      <c r="C14" s="32"/>
      <c r="D14" s="298" t="s">
        <v>305</v>
      </c>
      <c r="E14" s="32"/>
      <c r="F14" s="33"/>
      <c r="G14" s="59"/>
      <c r="H14" s="58"/>
      <c r="I14" s="103"/>
      <c r="J14" s="286"/>
    </row>
    <row r="15" spans="1:10" ht="15">
      <c r="A15" s="64"/>
      <c r="B15" s="194"/>
      <c r="C15" s="15"/>
      <c r="D15" s="15"/>
      <c r="E15" s="15"/>
      <c r="F15" s="39"/>
      <c r="G15" s="36" t="s">
        <v>311</v>
      </c>
      <c r="H15" s="58"/>
      <c r="I15" s="286"/>
      <c r="J15" s="286"/>
    </row>
    <row r="16" spans="1:10" ht="15">
      <c r="A16" s="35"/>
      <c r="B16" s="54" t="s">
        <v>7</v>
      </c>
      <c r="C16" s="32"/>
      <c r="D16" s="212" t="s">
        <v>99</v>
      </c>
      <c r="E16" s="298"/>
      <c r="F16" s="300"/>
      <c r="G16" s="60"/>
      <c r="H16" s="56"/>
      <c r="I16" s="286"/>
      <c r="J16" s="286"/>
    </row>
    <row r="17" spans="1:10" ht="21">
      <c r="A17" s="35"/>
      <c r="B17" s="52"/>
      <c r="C17" s="15"/>
      <c r="D17" s="15"/>
      <c r="E17" s="15"/>
      <c r="F17" s="12"/>
      <c r="G17" s="58"/>
      <c r="H17" s="36" t="s">
        <v>366</v>
      </c>
      <c r="I17" s="48"/>
      <c r="J17" s="286"/>
    </row>
    <row r="18" spans="1:10" ht="15">
      <c r="A18" s="35"/>
      <c r="B18" s="54" t="s">
        <v>8</v>
      </c>
      <c r="C18" s="32"/>
      <c r="D18" s="32" t="s">
        <v>99</v>
      </c>
      <c r="E18" s="32"/>
      <c r="F18" s="33"/>
      <c r="G18" s="59"/>
      <c r="H18" s="61" t="s">
        <v>276</v>
      </c>
      <c r="I18" s="286"/>
      <c r="J18" s="286"/>
    </row>
    <row r="19" spans="1:10" ht="15">
      <c r="A19" s="64"/>
      <c r="B19" s="194"/>
      <c r="C19" s="15"/>
      <c r="D19" s="15"/>
      <c r="E19" s="15"/>
      <c r="F19" s="39"/>
      <c r="G19" s="36" t="s">
        <v>312</v>
      </c>
      <c r="H19" s="61"/>
      <c r="I19" s="286"/>
      <c r="J19" s="38"/>
    </row>
    <row r="20" spans="1:10" ht="15">
      <c r="A20" s="35"/>
      <c r="B20" s="54" t="s">
        <v>9</v>
      </c>
      <c r="C20" s="32"/>
      <c r="D20" s="213" t="s">
        <v>306</v>
      </c>
      <c r="E20" s="32"/>
      <c r="F20" s="33"/>
      <c r="G20" s="57"/>
      <c r="H20" s="59"/>
      <c r="I20" s="286"/>
      <c r="J20" s="286"/>
    </row>
    <row r="21" spans="1:10" ht="15">
      <c r="A21" s="35"/>
      <c r="B21" s="38"/>
      <c r="C21" s="38"/>
      <c r="D21" s="38"/>
      <c r="E21" s="38"/>
      <c r="F21" s="69"/>
      <c r="G21" s="65"/>
      <c r="H21" s="333"/>
      <c r="I21" s="333"/>
      <c r="J21" s="333"/>
    </row>
    <row r="22" spans="1:10" ht="13.5" customHeight="1">
      <c r="A22" s="35"/>
      <c r="B22" s="70"/>
      <c r="C22" s="38"/>
      <c r="D22" s="70"/>
      <c r="F22" s="71"/>
      <c r="G22" s="72"/>
      <c r="H22" s="334"/>
      <c r="I22" s="334"/>
      <c r="J22" s="334"/>
    </row>
    <row r="23" spans="1:10" ht="12.75" customHeight="1">
      <c r="A23" s="35"/>
      <c r="B23" s="73"/>
      <c r="C23" s="74"/>
      <c r="D23" s="74"/>
      <c r="E23" s="75"/>
      <c r="F23" s="76"/>
      <c r="G23" s="72"/>
      <c r="H23" s="334"/>
      <c r="I23" s="334"/>
      <c r="J23" s="334"/>
    </row>
    <row r="24" spans="1:10" ht="13.5" customHeight="1">
      <c r="A24" s="35"/>
      <c r="B24" s="77"/>
      <c r="C24" s="77"/>
      <c r="D24" s="77"/>
      <c r="E24" s="65"/>
      <c r="F24" s="78"/>
      <c r="G24" s="65"/>
      <c r="H24" s="79"/>
      <c r="I24" s="79"/>
      <c r="J24" s="80"/>
    </row>
    <row r="25" spans="1:10" ht="15">
      <c r="A25" s="35"/>
      <c r="B25" s="81"/>
      <c r="C25" s="81"/>
      <c r="D25" s="82"/>
      <c r="E25" s="83"/>
      <c r="F25" s="84"/>
      <c r="G25" s="85"/>
      <c r="H25" s="86"/>
      <c r="I25" s="87"/>
      <c r="J25" s="87"/>
    </row>
    <row r="26" spans="1:10" ht="15">
      <c r="A26" s="35"/>
      <c r="B26" s="66"/>
      <c r="C26" s="63"/>
      <c r="D26" s="63"/>
      <c r="E26" s="63"/>
      <c r="F26" s="67"/>
      <c r="G26" s="286"/>
      <c r="H26" s="286"/>
      <c r="I26" s="286"/>
      <c r="J26" s="286"/>
    </row>
    <row r="27" spans="1:10" ht="15">
      <c r="A27" s="88"/>
      <c r="B27" s="66"/>
      <c r="C27" s="287"/>
      <c r="D27" s="38"/>
      <c r="E27" s="38"/>
      <c r="F27" s="76"/>
      <c r="G27" s="64"/>
      <c r="H27" s="286"/>
      <c r="I27" s="286"/>
      <c r="J27" s="286"/>
    </row>
    <row r="28" spans="1:10" ht="15">
      <c r="A28" s="35"/>
      <c r="B28" s="66"/>
      <c r="C28" s="89"/>
      <c r="D28" s="90"/>
      <c r="E28" s="89"/>
      <c r="F28" s="91"/>
      <c r="G28" s="35"/>
      <c r="H28" s="286"/>
      <c r="I28" s="286"/>
      <c r="J28" s="286"/>
    </row>
    <row r="29" spans="1:10" ht="15">
      <c r="A29" s="35"/>
      <c r="B29" s="92"/>
      <c r="C29" s="38"/>
      <c r="D29" s="38"/>
      <c r="E29" s="38"/>
      <c r="F29" s="76"/>
      <c r="G29" s="35"/>
      <c r="H29" s="64"/>
      <c r="I29" s="286"/>
      <c r="J29" s="286"/>
    </row>
    <row r="30" spans="1:10" ht="15">
      <c r="A30" s="35"/>
      <c r="B30" s="66"/>
      <c r="C30" s="63"/>
      <c r="D30" s="63"/>
      <c r="E30" s="63"/>
      <c r="F30" s="67"/>
      <c r="G30" s="35"/>
      <c r="H30" s="286"/>
      <c r="I30" s="286"/>
      <c r="J30" s="286"/>
    </row>
    <row r="31" spans="1:10" ht="15">
      <c r="A31" s="64"/>
      <c r="B31" s="66"/>
      <c r="C31" s="38"/>
      <c r="D31" s="287"/>
      <c r="E31" s="38"/>
      <c r="F31" s="76"/>
      <c r="G31" s="64"/>
      <c r="H31" s="286"/>
      <c r="I31" s="286"/>
      <c r="J31" s="286"/>
    </row>
    <row r="32" spans="1:10" ht="15">
      <c r="A32" s="35"/>
      <c r="B32" s="66"/>
      <c r="C32" s="63"/>
      <c r="D32" s="63"/>
      <c r="E32" s="63"/>
      <c r="F32" s="67"/>
      <c r="G32" s="68"/>
      <c r="H32" s="286"/>
      <c r="I32" s="286"/>
      <c r="J32" s="286"/>
    </row>
    <row r="33" spans="1:10" ht="15">
      <c r="A33" s="35"/>
      <c r="B33" s="66"/>
      <c r="C33" s="38"/>
      <c r="D33" s="38"/>
      <c r="E33" s="38"/>
      <c r="F33" s="76"/>
      <c r="G33" s="68"/>
      <c r="H33" s="286"/>
      <c r="I33" s="64"/>
      <c r="J33" s="286"/>
    </row>
    <row r="34" spans="1:10" ht="15">
      <c r="A34" s="35"/>
      <c r="B34" s="66"/>
      <c r="C34" s="63"/>
      <c r="D34" s="63"/>
      <c r="E34" s="63"/>
      <c r="F34" s="67"/>
      <c r="G34" s="68"/>
      <c r="H34" s="286"/>
      <c r="I34" s="286"/>
      <c r="J34" s="286"/>
    </row>
    <row r="35" spans="1:10" ht="15">
      <c r="A35" s="64"/>
      <c r="B35" s="92"/>
      <c r="C35" s="38"/>
      <c r="D35" s="38"/>
      <c r="E35" s="38"/>
      <c r="F35" s="76"/>
      <c r="G35" s="64"/>
      <c r="H35" s="286"/>
      <c r="I35" s="286"/>
      <c r="J35" s="286"/>
    </row>
    <row r="36" spans="1:10" ht="15">
      <c r="A36" s="35"/>
      <c r="B36" s="66"/>
      <c r="C36" s="63"/>
      <c r="D36" s="63"/>
      <c r="E36" s="63"/>
      <c r="F36" s="67"/>
      <c r="G36" s="35"/>
      <c r="H36" s="286"/>
      <c r="I36" s="286"/>
      <c r="J36" s="286"/>
    </row>
    <row r="37" spans="1:10" ht="15">
      <c r="A37" s="35"/>
      <c r="B37" s="66"/>
      <c r="C37" s="38"/>
      <c r="D37" s="38"/>
      <c r="E37" s="38"/>
      <c r="F37" s="76"/>
      <c r="G37" s="35"/>
      <c r="H37" s="64"/>
      <c r="I37" s="286"/>
      <c r="J37" s="286"/>
    </row>
    <row r="38" spans="1:10" ht="12.75" customHeight="1">
      <c r="A38" s="35"/>
      <c r="B38" s="66"/>
      <c r="C38" s="63"/>
      <c r="D38" s="63"/>
      <c r="E38" s="63"/>
      <c r="F38" s="67"/>
      <c r="G38" s="35"/>
      <c r="H38" s="286"/>
      <c r="I38" s="286"/>
      <c r="J38" s="286"/>
    </row>
    <row r="39" spans="1:10" ht="15">
      <c r="A39" s="64"/>
      <c r="B39" s="66"/>
      <c r="C39" s="38"/>
      <c r="D39" s="38"/>
      <c r="E39" s="38"/>
      <c r="F39" s="76"/>
      <c r="G39" s="64"/>
      <c r="H39" s="286"/>
      <c r="I39" s="286"/>
      <c r="J39" s="286"/>
    </row>
    <row r="40" spans="1:10" ht="15">
      <c r="A40" s="35"/>
      <c r="B40" s="66"/>
      <c r="C40" s="63"/>
      <c r="D40" s="63"/>
      <c r="E40" s="63"/>
      <c r="F40" s="67"/>
      <c r="G40" s="35"/>
      <c r="H40" s="286"/>
      <c r="I40" s="286"/>
      <c r="J40" s="286"/>
    </row>
    <row r="41" spans="1:11" ht="15">
      <c r="A41" s="35"/>
      <c r="B41" s="66"/>
      <c r="C41" s="38"/>
      <c r="D41" s="38"/>
      <c r="E41" s="38"/>
      <c r="F41" s="76"/>
      <c r="G41" s="35"/>
      <c r="H41" s="286"/>
      <c r="I41" s="286"/>
      <c r="J41" s="63"/>
      <c r="K41" s="93"/>
    </row>
    <row r="42" spans="1:10" ht="15">
      <c r="A42" s="35"/>
      <c r="B42" s="66"/>
      <c r="C42" s="63"/>
      <c r="D42" s="63"/>
      <c r="E42" s="63"/>
      <c r="F42" s="67"/>
      <c r="G42" s="94"/>
      <c r="H42" s="286"/>
      <c r="I42" s="286"/>
      <c r="J42" s="286"/>
    </row>
    <row r="43" spans="1:10" ht="16.5" customHeight="1">
      <c r="A43" s="64"/>
      <c r="B43" s="66"/>
      <c r="C43" s="287"/>
      <c r="D43" s="38"/>
      <c r="E43" s="38"/>
      <c r="F43" s="76"/>
      <c r="G43" s="64"/>
      <c r="H43" s="286"/>
      <c r="I43" s="286"/>
      <c r="J43" s="286"/>
    </row>
    <row r="44" spans="1:10" ht="15">
      <c r="A44" s="35"/>
      <c r="B44" s="66"/>
      <c r="C44" s="89"/>
      <c r="D44" s="63"/>
      <c r="E44" s="63"/>
      <c r="F44" s="67"/>
      <c r="G44" s="68"/>
      <c r="H44" s="286"/>
      <c r="I44" s="286"/>
      <c r="J44" s="286"/>
    </row>
    <row r="45" spans="1:10" ht="15">
      <c r="A45" s="35"/>
      <c r="B45" s="66"/>
      <c r="C45" s="38"/>
      <c r="D45" s="38"/>
      <c r="E45" s="38"/>
      <c r="F45" s="76"/>
      <c r="G45" s="68"/>
      <c r="H45" s="64"/>
      <c r="I45" s="286"/>
      <c r="J45" s="286"/>
    </row>
    <row r="46" spans="1:10" ht="15">
      <c r="A46" s="35"/>
      <c r="B46" s="66"/>
      <c r="C46" s="63"/>
      <c r="D46" s="63"/>
      <c r="E46" s="63"/>
      <c r="F46" s="67"/>
      <c r="G46" s="68"/>
      <c r="H46" s="286"/>
      <c r="I46" s="286"/>
      <c r="J46" s="286"/>
    </row>
    <row r="47" spans="1:10" ht="15">
      <c r="A47" s="64"/>
      <c r="B47" s="66"/>
      <c r="C47" s="38"/>
      <c r="D47" s="38"/>
      <c r="E47" s="38"/>
      <c r="F47" s="76"/>
      <c r="G47" s="64"/>
      <c r="H47" s="286"/>
      <c r="I47" s="286"/>
      <c r="J47" s="286"/>
    </row>
    <row r="48" spans="1:10" ht="15">
      <c r="A48" s="35"/>
      <c r="B48" s="66"/>
      <c r="C48" s="63"/>
      <c r="D48" s="63"/>
      <c r="E48" s="63"/>
      <c r="F48" s="67"/>
      <c r="G48" s="68"/>
      <c r="H48" s="286"/>
      <c r="I48" s="286"/>
      <c r="J48" s="286"/>
    </row>
    <row r="49" spans="1:10" ht="15">
      <c r="A49" s="35"/>
      <c r="B49" s="66"/>
      <c r="C49" s="38"/>
      <c r="D49" s="38"/>
      <c r="E49" s="38"/>
      <c r="F49" s="76"/>
      <c r="G49" s="35"/>
      <c r="H49" s="286"/>
      <c r="I49" s="64"/>
      <c r="J49" s="286"/>
    </row>
    <row r="50" spans="1:10" ht="15">
      <c r="A50" s="35"/>
      <c r="B50" s="66"/>
      <c r="C50" s="89"/>
      <c r="D50" s="95"/>
      <c r="E50" s="95"/>
      <c r="F50" s="67"/>
      <c r="G50" s="35"/>
      <c r="H50" s="286"/>
      <c r="I50" s="286"/>
      <c r="J50" s="286"/>
    </row>
    <row r="51" spans="1:10" ht="15">
      <c r="A51" s="88"/>
      <c r="B51" s="66"/>
      <c r="C51" s="92"/>
      <c r="D51" s="38"/>
      <c r="E51" s="38"/>
      <c r="F51" s="76"/>
      <c r="G51" s="64"/>
      <c r="H51" s="286"/>
      <c r="I51" s="286"/>
      <c r="J51" s="286"/>
    </row>
    <row r="52" spans="1:10" ht="15">
      <c r="A52" s="35"/>
      <c r="B52" s="66"/>
      <c r="C52" s="63"/>
      <c r="D52" s="63"/>
      <c r="E52" s="63"/>
      <c r="F52" s="67"/>
      <c r="G52" s="35"/>
      <c r="H52" s="286"/>
      <c r="I52" s="286"/>
      <c r="J52" s="65"/>
    </row>
    <row r="53" spans="1:10" ht="15">
      <c r="A53" s="35"/>
      <c r="B53" s="66"/>
      <c r="C53" s="38"/>
      <c r="D53" s="38"/>
      <c r="E53" s="38"/>
      <c r="F53" s="76"/>
      <c r="G53" s="35"/>
      <c r="H53" s="64"/>
      <c r="I53" s="286"/>
      <c r="J53" s="65"/>
    </row>
    <row r="54" spans="1:10" ht="15">
      <c r="A54" s="35"/>
      <c r="B54" s="66"/>
      <c r="C54" s="89"/>
      <c r="D54" s="90"/>
      <c r="E54" s="89"/>
      <c r="F54" s="91"/>
      <c r="G54" s="35"/>
      <c r="H54" s="286"/>
      <c r="I54" s="286"/>
      <c r="J54" s="65"/>
    </row>
    <row r="55" spans="1:10" ht="15">
      <c r="A55" s="96"/>
      <c r="B55" s="66"/>
      <c r="C55" s="329"/>
      <c r="D55" s="330"/>
      <c r="E55" s="38"/>
      <c r="F55" s="76"/>
      <c r="G55" s="64"/>
      <c r="H55" s="286"/>
      <c r="I55" s="97"/>
      <c r="J55" s="98"/>
    </row>
    <row r="56" spans="1:10" ht="15">
      <c r="A56" s="35"/>
      <c r="B56" s="66"/>
      <c r="C56" s="63"/>
      <c r="D56" s="63"/>
      <c r="E56" s="63"/>
      <c r="F56" s="67"/>
      <c r="G56" s="35"/>
      <c r="H56" s="286"/>
      <c r="I56" s="97"/>
      <c r="J56" s="98"/>
    </row>
    <row r="57" spans="1:10" ht="15">
      <c r="A57" s="42"/>
      <c r="B57" s="99"/>
      <c r="C57" s="100"/>
      <c r="D57" s="100"/>
      <c r="E57" s="100"/>
      <c r="F57" s="101"/>
      <c r="G57" s="42"/>
      <c r="H57" s="42"/>
      <c r="I57" s="42"/>
      <c r="J57" s="42"/>
    </row>
    <row r="58" spans="1:10" ht="15">
      <c r="A58" s="42"/>
      <c r="B58" s="99"/>
      <c r="C58" s="100"/>
      <c r="D58" s="100"/>
      <c r="E58" s="100"/>
      <c r="F58" s="101"/>
      <c r="G58" s="42"/>
      <c r="H58" s="42"/>
      <c r="I58" s="42"/>
      <c r="J58" s="42"/>
    </row>
  </sheetData>
  <mergeCells count="8">
    <mergeCell ref="C55:D55"/>
    <mergeCell ref="D10:F10"/>
    <mergeCell ref="D6:F6"/>
    <mergeCell ref="B2:C2"/>
    <mergeCell ref="C9:D9"/>
    <mergeCell ref="C11:D11"/>
    <mergeCell ref="H21:J21"/>
    <mergeCell ref="H22:J23"/>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
      <selection activeCell="I17" sqref="I17"/>
    </sheetView>
  </sheetViews>
  <sheetFormatPr defaultColWidth="9.140625" defaultRowHeight="15"/>
  <cols>
    <col min="1" max="1" width="11.28125" style="197" customWidth="1"/>
    <col min="2" max="2" width="3.57421875" style="10" customWidth="1"/>
    <col min="3" max="3" width="4.421875" style="10" customWidth="1"/>
    <col min="4" max="4" width="14.8515625" style="10" customWidth="1"/>
    <col min="5" max="5" width="12.28125" style="10" customWidth="1"/>
    <col min="6" max="6" width="9.140625" style="102" customWidth="1"/>
    <col min="7" max="7" width="15.57421875" style="40" customWidth="1"/>
    <col min="8" max="8" width="12.421875" style="40" customWidth="1"/>
    <col min="9" max="9" width="12.7109375" style="40" customWidth="1"/>
    <col min="10" max="16384" width="9.140625" style="10" customWidth="1"/>
  </cols>
  <sheetData>
    <row r="1" spans="1:10" ht="15">
      <c r="A1" s="42"/>
      <c r="B1" s="2" t="s">
        <v>96</v>
      </c>
      <c r="C1" s="3"/>
      <c r="D1" s="4"/>
      <c r="E1" s="5"/>
      <c r="F1" s="6"/>
      <c r="G1" s="7"/>
      <c r="H1" s="7"/>
      <c r="I1" s="8" t="s">
        <v>0</v>
      </c>
      <c r="J1" s="9"/>
    </row>
    <row r="2" spans="1:10" ht="18.75">
      <c r="A2" s="42"/>
      <c r="B2" s="331" t="s">
        <v>97</v>
      </c>
      <c r="C2" s="331"/>
      <c r="D2" s="11"/>
      <c r="E2" s="104" t="s">
        <v>98</v>
      </c>
      <c r="F2" s="12"/>
      <c r="G2" s="13"/>
      <c r="H2" s="7"/>
      <c r="I2" s="14"/>
      <c r="J2" s="15"/>
    </row>
    <row r="3" spans="1:10" ht="15">
      <c r="A3" s="42"/>
      <c r="B3" s="16" t="s">
        <v>1</v>
      </c>
      <c r="C3" s="16"/>
      <c r="D3" s="16"/>
      <c r="E3" s="17"/>
      <c r="F3" s="18"/>
      <c r="G3" s="19"/>
      <c r="H3" s="19"/>
      <c r="I3" s="19"/>
      <c r="J3" s="19"/>
    </row>
    <row r="4" spans="1:10" ht="13.5" thickBot="1">
      <c r="A4" s="42"/>
      <c r="B4" s="20" t="s">
        <v>17</v>
      </c>
      <c r="C4" s="20"/>
      <c r="D4" s="21"/>
      <c r="E4" s="22"/>
      <c r="F4" s="23"/>
      <c r="G4" s="24"/>
      <c r="H4" s="25"/>
      <c r="I4" s="26"/>
      <c r="J4" s="27"/>
    </row>
    <row r="5" spans="1:10" ht="15">
      <c r="A5" s="195"/>
      <c r="B5" s="28"/>
      <c r="C5" s="28"/>
      <c r="D5" s="29"/>
      <c r="E5" s="29"/>
      <c r="F5" s="30"/>
      <c r="G5" s="28"/>
      <c r="H5" s="28"/>
      <c r="I5" s="28"/>
      <c r="J5" s="28"/>
    </row>
    <row r="6" spans="1:10" ht="15">
      <c r="A6" s="196"/>
      <c r="B6" s="31">
        <v>1</v>
      </c>
      <c r="C6" s="32"/>
      <c r="D6" s="214" t="s">
        <v>101</v>
      </c>
      <c r="E6" s="32" t="s">
        <v>100</v>
      </c>
      <c r="F6" s="33"/>
      <c r="G6" s="1"/>
      <c r="H6" s="1"/>
      <c r="I6" s="1"/>
      <c r="J6" s="1"/>
    </row>
    <row r="7" spans="1:10" ht="15.75">
      <c r="A7" s="64"/>
      <c r="B7" s="194"/>
      <c r="C7" s="207"/>
      <c r="D7" s="38"/>
      <c r="E7" s="38"/>
      <c r="F7" s="39"/>
      <c r="G7" s="36" t="s">
        <v>66</v>
      </c>
      <c r="I7" s="41"/>
      <c r="J7" s="42"/>
    </row>
    <row r="8" spans="1:13" ht="15.75">
      <c r="A8" s="35"/>
      <c r="B8" s="54" t="s">
        <v>2</v>
      </c>
      <c r="C8" s="44"/>
      <c r="D8" s="212" t="s">
        <v>99</v>
      </c>
      <c r="E8" s="212"/>
      <c r="F8" s="46"/>
      <c r="G8" s="47"/>
      <c r="H8" s="48"/>
      <c r="I8" s="14"/>
      <c r="J8" s="49"/>
      <c r="K8" s="50"/>
      <c r="L8" s="50"/>
      <c r="M8" s="51"/>
    </row>
    <row r="9" spans="1:10" ht="15">
      <c r="A9" s="35"/>
      <c r="B9" s="52"/>
      <c r="C9" s="332"/>
      <c r="D9" s="332"/>
      <c r="E9" s="38"/>
      <c r="F9" s="12"/>
      <c r="G9" s="43"/>
      <c r="H9" s="36" t="s">
        <v>66</v>
      </c>
      <c r="I9" s="14"/>
      <c r="J9" s="200"/>
    </row>
    <row r="10" spans="1:10" ht="14.25" customHeight="1">
      <c r="A10" s="35"/>
      <c r="B10" s="54" t="s">
        <v>4</v>
      </c>
      <c r="C10" s="32"/>
      <c r="D10" s="32" t="s">
        <v>106</v>
      </c>
      <c r="E10" s="32" t="s">
        <v>107</v>
      </c>
      <c r="F10" s="33"/>
      <c r="G10" s="34"/>
      <c r="H10" s="55" t="s">
        <v>369</v>
      </c>
      <c r="I10" s="14"/>
      <c r="J10" s="200"/>
    </row>
    <row r="11" spans="1:10" ht="14.25" customHeight="1" thickBot="1">
      <c r="A11" s="64"/>
      <c r="B11" s="194"/>
      <c r="C11" s="332"/>
      <c r="D11" s="332"/>
      <c r="E11" s="38"/>
      <c r="F11" s="39"/>
      <c r="G11" s="36" t="s">
        <v>50</v>
      </c>
      <c r="H11" s="56"/>
      <c r="I11" s="14"/>
      <c r="J11" s="200"/>
    </row>
    <row r="12" spans="1:10" ht="12.75" customHeight="1" thickBot="1">
      <c r="A12" s="35"/>
      <c r="B12" s="54" t="s">
        <v>5</v>
      </c>
      <c r="C12" s="32"/>
      <c r="D12" s="32" t="s">
        <v>50</v>
      </c>
      <c r="E12" s="32" t="s">
        <v>105</v>
      </c>
      <c r="F12" s="33"/>
      <c r="G12" s="57" t="s">
        <v>243</v>
      </c>
      <c r="H12" s="68"/>
      <c r="I12" s="205"/>
      <c r="J12" s="200"/>
    </row>
    <row r="13" spans="1:10" ht="13.5" thickBot="1">
      <c r="A13" s="35"/>
      <c r="B13" s="52"/>
      <c r="C13" s="15"/>
      <c r="D13" s="15"/>
      <c r="E13" s="15"/>
      <c r="F13" s="12"/>
      <c r="G13" s="59"/>
      <c r="H13" s="68"/>
      <c r="I13" s="206"/>
      <c r="J13" s="200"/>
    </row>
    <row r="14" spans="1:10" ht="15">
      <c r="A14" s="35"/>
      <c r="B14" s="54" t="s">
        <v>6</v>
      </c>
      <c r="C14" s="32"/>
      <c r="D14" s="32" t="s">
        <v>103</v>
      </c>
      <c r="E14" s="32" t="s">
        <v>104</v>
      </c>
      <c r="F14" s="33"/>
      <c r="G14" s="59"/>
      <c r="H14" s="58"/>
      <c r="I14" s="103"/>
      <c r="J14" s="200"/>
    </row>
    <row r="15" spans="1:10" ht="15">
      <c r="A15" s="64"/>
      <c r="B15" s="194"/>
      <c r="C15" s="15"/>
      <c r="D15" s="15"/>
      <c r="E15" s="15"/>
      <c r="F15" s="39"/>
      <c r="G15" s="36" t="s">
        <v>103</v>
      </c>
      <c r="H15" s="58"/>
      <c r="I15" s="200"/>
      <c r="J15" s="200"/>
    </row>
    <row r="16" spans="1:10" ht="15">
      <c r="A16" s="35"/>
      <c r="B16" s="54" t="s">
        <v>7</v>
      </c>
      <c r="C16" s="32"/>
      <c r="D16" s="32" t="s">
        <v>99</v>
      </c>
      <c r="E16" s="32"/>
      <c r="F16" s="33"/>
      <c r="G16" s="60"/>
      <c r="H16" s="56"/>
      <c r="I16" s="200"/>
      <c r="J16" s="200"/>
    </row>
    <row r="17" spans="1:10" ht="15">
      <c r="A17" s="35"/>
      <c r="B17" s="52"/>
      <c r="C17" s="15"/>
      <c r="D17" s="15"/>
      <c r="E17" s="15"/>
      <c r="F17" s="12"/>
      <c r="G17" s="58"/>
      <c r="H17" s="36" t="s">
        <v>68</v>
      </c>
      <c r="I17" s="48"/>
      <c r="J17" s="200"/>
    </row>
    <row r="18" spans="1:10" ht="15">
      <c r="A18" s="35"/>
      <c r="B18" s="54" t="s">
        <v>8</v>
      </c>
      <c r="C18" s="32"/>
      <c r="D18" s="32" t="s">
        <v>99</v>
      </c>
      <c r="E18" s="32"/>
      <c r="F18" s="33"/>
      <c r="G18" s="59"/>
      <c r="H18" s="61" t="s">
        <v>373</v>
      </c>
      <c r="I18" s="200"/>
      <c r="J18" s="200"/>
    </row>
    <row r="19" spans="1:10" ht="15">
      <c r="A19" s="64"/>
      <c r="B19" s="194"/>
      <c r="C19" s="15"/>
      <c r="D19" s="15"/>
      <c r="E19" s="15"/>
      <c r="F19" s="39"/>
      <c r="G19" s="36" t="s">
        <v>68</v>
      </c>
      <c r="H19" s="61"/>
      <c r="I19" s="200"/>
      <c r="J19" s="38"/>
    </row>
    <row r="20" spans="1:10" ht="15">
      <c r="A20" s="35"/>
      <c r="B20" s="54" t="s">
        <v>9</v>
      </c>
      <c r="C20" s="32"/>
      <c r="D20" s="213" t="s">
        <v>68</v>
      </c>
      <c r="E20" s="32" t="s">
        <v>102</v>
      </c>
      <c r="F20" s="33"/>
      <c r="G20" s="57"/>
      <c r="H20" s="59"/>
      <c r="I20" s="200"/>
      <c r="J20" s="200"/>
    </row>
    <row r="21" spans="1:10" ht="15">
      <c r="A21" s="35"/>
      <c r="B21" s="38"/>
      <c r="C21" s="38"/>
      <c r="D21" s="38"/>
      <c r="E21" s="38"/>
      <c r="F21" s="69"/>
      <c r="G21" s="65"/>
      <c r="H21" s="333"/>
      <c r="I21" s="333"/>
      <c r="J21" s="333"/>
    </row>
    <row r="22" spans="1:10" ht="13.5" customHeight="1">
      <c r="A22" s="35"/>
      <c r="B22" s="70"/>
      <c r="C22" s="38"/>
      <c r="D22" s="70"/>
      <c r="F22" s="71"/>
      <c r="G22" s="72"/>
      <c r="H22" s="334"/>
      <c r="I22" s="334"/>
      <c r="J22" s="334"/>
    </row>
    <row r="23" spans="1:10" ht="12.75" customHeight="1">
      <c r="A23" s="35"/>
      <c r="B23" s="73"/>
      <c r="C23" s="74"/>
      <c r="D23" s="74"/>
      <c r="E23" s="75"/>
      <c r="F23" s="76"/>
      <c r="G23" s="72"/>
      <c r="H23" s="334"/>
      <c r="I23" s="334"/>
      <c r="J23" s="334"/>
    </row>
    <row r="24" spans="1:10" ht="13.5" customHeight="1">
      <c r="A24" s="35"/>
      <c r="B24" s="77"/>
      <c r="C24" s="77"/>
      <c r="D24" s="77"/>
      <c r="E24" s="65"/>
      <c r="F24" s="78"/>
      <c r="G24" s="65"/>
      <c r="H24" s="79"/>
      <c r="I24" s="79"/>
      <c r="J24" s="80"/>
    </row>
    <row r="25" spans="1:10" ht="15">
      <c r="A25" s="35"/>
      <c r="B25" s="81"/>
      <c r="C25" s="81"/>
      <c r="D25" s="82"/>
      <c r="E25" s="83"/>
      <c r="F25" s="84"/>
      <c r="G25" s="85"/>
      <c r="H25" s="86"/>
      <c r="I25" s="87"/>
      <c r="J25" s="87"/>
    </row>
    <row r="26" spans="1:10" ht="15">
      <c r="A26" s="35"/>
      <c r="B26" s="66"/>
      <c r="C26" s="63"/>
      <c r="D26" s="63"/>
      <c r="E26" s="63"/>
      <c r="F26" s="67"/>
      <c r="G26" s="200"/>
      <c r="H26" s="200"/>
      <c r="I26" s="200"/>
      <c r="J26" s="200"/>
    </row>
    <row r="27" spans="1:10" ht="15">
      <c r="A27" s="88"/>
      <c r="B27" s="66"/>
      <c r="C27" s="199"/>
      <c r="D27" s="38"/>
      <c r="E27" s="38"/>
      <c r="F27" s="76"/>
      <c r="G27" s="64"/>
      <c r="H27" s="200"/>
      <c r="I27" s="200"/>
      <c r="J27" s="200"/>
    </row>
    <row r="28" spans="1:10" ht="15">
      <c r="A28" s="35"/>
      <c r="B28" s="66"/>
      <c r="C28" s="89"/>
      <c r="D28" s="90"/>
      <c r="E28" s="89"/>
      <c r="F28" s="91"/>
      <c r="G28" s="35"/>
      <c r="H28" s="200"/>
      <c r="I28" s="200"/>
      <c r="J28" s="200"/>
    </row>
    <row r="29" spans="1:10" ht="15">
      <c r="A29" s="35"/>
      <c r="B29" s="92"/>
      <c r="C29" s="38"/>
      <c r="D29" s="38"/>
      <c r="E29" s="38"/>
      <c r="F29" s="76"/>
      <c r="G29" s="35"/>
      <c r="H29" s="64"/>
      <c r="I29" s="200"/>
      <c r="J29" s="200"/>
    </row>
    <row r="30" spans="1:10" ht="15">
      <c r="A30" s="35"/>
      <c r="B30" s="66"/>
      <c r="C30" s="63"/>
      <c r="D30" s="63"/>
      <c r="E30" s="63"/>
      <c r="F30" s="67"/>
      <c r="G30" s="35"/>
      <c r="H30" s="200"/>
      <c r="I30" s="200"/>
      <c r="J30" s="200"/>
    </row>
    <row r="31" spans="1:10" ht="15">
      <c r="A31" s="64"/>
      <c r="B31" s="66"/>
      <c r="C31" s="38"/>
      <c r="D31" s="199"/>
      <c r="E31" s="38"/>
      <c r="F31" s="76"/>
      <c r="G31" s="64"/>
      <c r="H31" s="200"/>
      <c r="I31" s="200"/>
      <c r="J31" s="200"/>
    </row>
    <row r="32" spans="1:10" ht="15">
      <c r="A32" s="35"/>
      <c r="B32" s="66"/>
      <c r="C32" s="63"/>
      <c r="D32" s="63"/>
      <c r="E32" s="63"/>
      <c r="F32" s="67"/>
      <c r="G32" s="68"/>
      <c r="H32" s="200"/>
      <c r="I32" s="200"/>
      <c r="J32" s="200"/>
    </row>
    <row r="33" spans="1:10" ht="15">
      <c r="A33" s="35"/>
      <c r="B33" s="66"/>
      <c r="C33" s="38"/>
      <c r="D33" s="38"/>
      <c r="E33" s="38"/>
      <c r="F33" s="76"/>
      <c r="G33" s="68"/>
      <c r="H33" s="200"/>
      <c r="I33" s="64"/>
      <c r="J33" s="200"/>
    </row>
    <row r="34" spans="1:10" ht="15">
      <c r="A34" s="35"/>
      <c r="B34" s="66"/>
      <c r="C34" s="63"/>
      <c r="D34" s="63"/>
      <c r="E34" s="63"/>
      <c r="F34" s="67"/>
      <c r="G34" s="68"/>
      <c r="H34" s="200"/>
      <c r="I34" s="200"/>
      <c r="J34" s="200"/>
    </row>
    <row r="35" spans="1:10" ht="15">
      <c r="A35" s="64"/>
      <c r="B35" s="92"/>
      <c r="C35" s="38"/>
      <c r="D35" s="38"/>
      <c r="E35" s="38"/>
      <c r="F35" s="76"/>
      <c r="G35" s="64"/>
      <c r="H35" s="200"/>
      <c r="I35" s="200"/>
      <c r="J35" s="200"/>
    </row>
    <row r="36" spans="1:10" ht="15">
      <c r="A36" s="35"/>
      <c r="B36" s="66"/>
      <c r="C36" s="63"/>
      <c r="D36" s="63"/>
      <c r="E36" s="63"/>
      <c r="F36" s="67"/>
      <c r="G36" s="35"/>
      <c r="H36" s="200"/>
      <c r="I36" s="200"/>
      <c r="J36" s="200"/>
    </row>
    <row r="37" spans="1:10" ht="15">
      <c r="A37" s="35"/>
      <c r="B37" s="66"/>
      <c r="C37" s="38"/>
      <c r="D37" s="38"/>
      <c r="E37" s="38"/>
      <c r="F37" s="76"/>
      <c r="G37" s="35"/>
      <c r="H37" s="64"/>
      <c r="I37" s="200"/>
      <c r="J37" s="200"/>
    </row>
    <row r="38" spans="1:10" ht="12.75" customHeight="1">
      <c r="A38" s="35"/>
      <c r="B38" s="66"/>
      <c r="C38" s="63"/>
      <c r="D38" s="63"/>
      <c r="E38" s="63"/>
      <c r="F38" s="67"/>
      <c r="G38" s="35"/>
      <c r="H38" s="200"/>
      <c r="I38" s="200"/>
      <c r="J38" s="200"/>
    </row>
    <row r="39" spans="1:10" ht="15">
      <c r="A39" s="64"/>
      <c r="B39" s="66"/>
      <c r="C39" s="38"/>
      <c r="D39" s="38"/>
      <c r="E39" s="38"/>
      <c r="F39" s="76"/>
      <c r="G39" s="64"/>
      <c r="H39" s="200"/>
      <c r="I39" s="200"/>
      <c r="J39" s="200"/>
    </row>
    <row r="40" spans="1:10" ht="15">
      <c r="A40" s="35"/>
      <c r="B40" s="66"/>
      <c r="C40" s="63"/>
      <c r="D40" s="63"/>
      <c r="E40" s="63"/>
      <c r="F40" s="67"/>
      <c r="G40" s="35"/>
      <c r="H40" s="200"/>
      <c r="I40" s="200"/>
      <c r="J40" s="200"/>
    </row>
    <row r="41" spans="1:11" ht="15">
      <c r="A41" s="35"/>
      <c r="B41" s="66"/>
      <c r="C41" s="38"/>
      <c r="D41" s="38"/>
      <c r="E41" s="38"/>
      <c r="F41" s="76"/>
      <c r="G41" s="35"/>
      <c r="H41" s="200"/>
      <c r="I41" s="200"/>
      <c r="J41" s="63"/>
      <c r="K41" s="93"/>
    </row>
    <row r="42" spans="1:10" ht="15">
      <c r="A42" s="35"/>
      <c r="B42" s="66"/>
      <c r="C42" s="63"/>
      <c r="D42" s="63"/>
      <c r="E42" s="63"/>
      <c r="F42" s="67"/>
      <c r="G42" s="94"/>
      <c r="H42" s="200"/>
      <c r="I42" s="200"/>
      <c r="J42" s="200"/>
    </row>
    <row r="43" spans="1:10" ht="16.5" customHeight="1">
      <c r="A43" s="64"/>
      <c r="B43" s="66"/>
      <c r="C43" s="199"/>
      <c r="D43" s="38"/>
      <c r="E43" s="38"/>
      <c r="F43" s="76"/>
      <c r="G43" s="64"/>
      <c r="H43" s="200"/>
      <c r="I43" s="200"/>
      <c r="J43" s="200"/>
    </row>
    <row r="44" spans="1:10" ht="15">
      <c r="A44" s="35"/>
      <c r="B44" s="66"/>
      <c r="C44" s="89"/>
      <c r="D44" s="63"/>
      <c r="E44" s="63"/>
      <c r="F44" s="67"/>
      <c r="G44" s="68"/>
      <c r="H44" s="200"/>
      <c r="I44" s="200"/>
      <c r="J44" s="200"/>
    </row>
    <row r="45" spans="1:10" ht="15">
      <c r="A45" s="35"/>
      <c r="B45" s="66"/>
      <c r="C45" s="38"/>
      <c r="D45" s="38"/>
      <c r="E45" s="38"/>
      <c r="F45" s="76"/>
      <c r="G45" s="68"/>
      <c r="H45" s="64"/>
      <c r="I45" s="200"/>
      <c r="J45" s="200"/>
    </row>
    <row r="46" spans="1:10" ht="15">
      <c r="A46" s="35"/>
      <c r="B46" s="66"/>
      <c r="C46" s="63"/>
      <c r="D46" s="63"/>
      <c r="E46" s="63"/>
      <c r="F46" s="67"/>
      <c r="G46" s="68"/>
      <c r="H46" s="200"/>
      <c r="I46" s="200"/>
      <c r="J46" s="200"/>
    </row>
    <row r="47" spans="1:10" ht="15">
      <c r="A47" s="64"/>
      <c r="B47" s="66"/>
      <c r="C47" s="38"/>
      <c r="D47" s="38"/>
      <c r="E47" s="38"/>
      <c r="F47" s="76"/>
      <c r="G47" s="64"/>
      <c r="H47" s="200"/>
      <c r="I47" s="200"/>
      <c r="J47" s="200"/>
    </row>
    <row r="48" spans="1:10" ht="15">
      <c r="A48" s="35"/>
      <c r="B48" s="66"/>
      <c r="C48" s="63"/>
      <c r="D48" s="63"/>
      <c r="E48" s="63"/>
      <c r="F48" s="67"/>
      <c r="G48" s="68"/>
      <c r="H48" s="200"/>
      <c r="I48" s="200"/>
      <c r="J48" s="200"/>
    </row>
    <row r="49" spans="1:10" ht="15">
      <c r="A49" s="35"/>
      <c r="B49" s="66"/>
      <c r="C49" s="38"/>
      <c r="D49" s="38"/>
      <c r="E49" s="38"/>
      <c r="F49" s="76"/>
      <c r="G49" s="35"/>
      <c r="H49" s="200"/>
      <c r="I49" s="64"/>
      <c r="J49" s="200"/>
    </row>
    <row r="50" spans="1:10" ht="15">
      <c r="A50" s="35"/>
      <c r="B50" s="66"/>
      <c r="C50" s="89"/>
      <c r="D50" s="95"/>
      <c r="E50" s="95"/>
      <c r="F50" s="67"/>
      <c r="G50" s="35"/>
      <c r="H50" s="200"/>
      <c r="I50" s="200"/>
      <c r="J50" s="200"/>
    </row>
    <row r="51" spans="1:10" ht="15">
      <c r="A51" s="88"/>
      <c r="B51" s="66"/>
      <c r="C51" s="92"/>
      <c r="D51" s="38"/>
      <c r="E51" s="38"/>
      <c r="F51" s="76"/>
      <c r="G51" s="64"/>
      <c r="H51" s="200"/>
      <c r="I51" s="200"/>
      <c r="J51" s="200"/>
    </row>
    <row r="52" spans="1:10" ht="15">
      <c r="A52" s="35"/>
      <c r="B52" s="66"/>
      <c r="C52" s="63"/>
      <c r="D52" s="63"/>
      <c r="E52" s="63"/>
      <c r="F52" s="67"/>
      <c r="G52" s="35"/>
      <c r="H52" s="200"/>
      <c r="I52" s="200"/>
      <c r="J52" s="65"/>
    </row>
    <row r="53" spans="1:10" ht="15">
      <c r="A53" s="35"/>
      <c r="B53" s="66"/>
      <c r="C53" s="38"/>
      <c r="D53" s="38"/>
      <c r="E53" s="38"/>
      <c r="F53" s="76"/>
      <c r="G53" s="35"/>
      <c r="H53" s="64"/>
      <c r="I53" s="200"/>
      <c r="J53" s="65"/>
    </row>
    <row r="54" spans="1:10" ht="15">
      <c r="A54" s="35"/>
      <c r="B54" s="66"/>
      <c r="C54" s="89"/>
      <c r="D54" s="90"/>
      <c r="E54" s="89"/>
      <c r="F54" s="91"/>
      <c r="G54" s="35"/>
      <c r="H54" s="200"/>
      <c r="I54" s="200"/>
      <c r="J54" s="65"/>
    </row>
    <row r="55" spans="1:10" ht="15">
      <c r="A55" s="96"/>
      <c r="B55" s="66"/>
      <c r="C55" s="329"/>
      <c r="D55" s="330"/>
      <c r="E55" s="38"/>
      <c r="F55" s="76"/>
      <c r="G55" s="64"/>
      <c r="H55" s="200"/>
      <c r="I55" s="97"/>
      <c r="J55" s="98"/>
    </row>
    <row r="56" spans="1:10" ht="15">
      <c r="A56" s="35"/>
      <c r="B56" s="66"/>
      <c r="C56" s="63"/>
      <c r="D56" s="63"/>
      <c r="E56" s="63"/>
      <c r="F56" s="67"/>
      <c r="G56" s="35"/>
      <c r="H56" s="200"/>
      <c r="I56" s="97"/>
      <c r="J56" s="98"/>
    </row>
    <row r="57" spans="1:10" ht="15">
      <c r="A57" s="42"/>
      <c r="B57" s="99"/>
      <c r="C57" s="100"/>
      <c r="D57" s="100"/>
      <c r="E57" s="100"/>
      <c r="F57" s="101"/>
      <c r="G57" s="42"/>
      <c r="H57" s="42"/>
      <c r="I57" s="42"/>
      <c r="J57" s="42"/>
    </row>
    <row r="58" spans="1:10" ht="15">
      <c r="A58" s="42"/>
      <c r="B58" s="99"/>
      <c r="C58" s="100"/>
      <c r="D58" s="100"/>
      <c r="E58" s="100"/>
      <c r="F58" s="101"/>
      <c r="G58" s="42"/>
      <c r="H58" s="42"/>
      <c r="I58" s="42"/>
      <c r="J58" s="42"/>
    </row>
  </sheetData>
  <mergeCells count="6">
    <mergeCell ref="C55:D55"/>
    <mergeCell ref="B2:C2"/>
    <mergeCell ref="C9:D9"/>
    <mergeCell ref="C11:D11"/>
    <mergeCell ref="H21:J21"/>
    <mergeCell ref="H22:J23"/>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
      <selection activeCell="H13" sqref="H13"/>
    </sheetView>
  </sheetViews>
  <sheetFormatPr defaultColWidth="9.140625" defaultRowHeight="15"/>
  <cols>
    <col min="1" max="1" width="11.28125" style="197" customWidth="1"/>
    <col min="2" max="2" width="3.57421875" style="10" customWidth="1"/>
    <col min="3" max="3" width="4.421875" style="10" customWidth="1"/>
    <col min="4" max="4" width="14.8515625" style="10" customWidth="1"/>
    <col min="5" max="5" width="12.28125" style="10" customWidth="1"/>
    <col min="6" max="6" width="9.140625" style="102" customWidth="1"/>
    <col min="7" max="7" width="15.57421875" style="40" customWidth="1"/>
    <col min="8" max="8" width="12.421875" style="40" customWidth="1"/>
    <col min="9" max="9" width="12.7109375" style="40" customWidth="1"/>
    <col min="10" max="16384" width="9.140625" style="10" customWidth="1"/>
  </cols>
  <sheetData>
    <row r="1" spans="1:10" ht="15">
      <c r="A1" s="42"/>
      <c r="B1" s="2" t="s">
        <v>96</v>
      </c>
      <c r="C1" s="3"/>
      <c r="D1" s="4"/>
      <c r="E1" s="5"/>
      <c r="F1" s="6"/>
      <c r="G1" s="7"/>
      <c r="H1" s="7"/>
      <c r="I1" s="8" t="s">
        <v>0</v>
      </c>
      <c r="J1" s="9"/>
    </row>
    <row r="2" spans="1:10" ht="18.75">
      <c r="A2" s="42"/>
      <c r="B2" s="331" t="s">
        <v>97</v>
      </c>
      <c r="C2" s="331"/>
      <c r="D2" s="11"/>
      <c r="E2" s="104" t="s">
        <v>108</v>
      </c>
      <c r="F2" s="12"/>
      <c r="G2" s="13"/>
      <c r="H2" s="7"/>
      <c r="I2" s="14"/>
      <c r="J2" s="15"/>
    </row>
    <row r="3" spans="1:10" ht="15">
      <c r="A3" s="42"/>
      <c r="B3" s="16" t="s">
        <v>1</v>
      </c>
      <c r="C3" s="16"/>
      <c r="D3" s="16"/>
      <c r="E3" s="17"/>
      <c r="F3" s="18"/>
      <c r="G3" s="19"/>
      <c r="H3" s="19"/>
      <c r="I3" s="19"/>
      <c r="J3" s="19"/>
    </row>
    <row r="4" spans="1:10" ht="13.5" thickBot="1">
      <c r="A4" s="42"/>
      <c r="B4" s="20" t="s">
        <v>17</v>
      </c>
      <c r="C4" s="20"/>
      <c r="D4" s="21"/>
      <c r="E4" s="22"/>
      <c r="F4" s="23"/>
      <c r="G4" s="24"/>
      <c r="H4" s="25"/>
      <c r="I4" s="26"/>
      <c r="J4" s="27"/>
    </row>
    <row r="5" spans="1:10" ht="15">
      <c r="A5" s="195"/>
      <c r="B5" s="28"/>
      <c r="C5" s="28"/>
      <c r="D5" s="29"/>
      <c r="E5" s="29"/>
      <c r="F5" s="30"/>
      <c r="G5" s="28"/>
      <c r="H5" s="28"/>
      <c r="I5" s="28"/>
      <c r="J5" s="28"/>
    </row>
    <row r="6" spans="1:10" ht="15">
      <c r="A6" s="196"/>
      <c r="B6" s="31">
        <v>1</v>
      </c>
      <c r="C6" s="32"/>
      <c r="D6" s="214" t="s">
        <v>109</v>
      </c>
      <c r="E6" s="32" t="s">
        <v>110</v>
      </c>
      <c r="F6" s="33"/>
      <c r="G6" s="1"/>
      <c r="H6" s="1"/>
      <c r="I6" s="1"/>
      <c r="J6" s="1"/>
    </row>
    <row r="7" spans="1:10" ht="15.75">
      <c r="A7" s="64"/>
      <c r="B7" s="194"/>
      <c r="C7" s="264"/>
      <c r="D7" s="38"/>
      <c r="E7" s="38"/>
      <c r="F7" s="39"/>
      <c r="G7" s="36" t="s">
        <v>109</v>
      </c>
      <c r="I7" s="41"/>
      <c r="J7" s="42"/>
    </row>
    <row r="8" spans="1:13" ht="15.75">
      <c r="A8" s="35"/>
      <c r="B8" s="54" t="s">
        <v>2</v>
      </c>
      <c r="C8" s="44"/>
      <c r="D8" s="212" t="s">
        <v>118</v>
      </c>
      <c r="E8" s="212" t="s">
        <v>119</v>
      </c>
      <c r="F8" s="46"/>
      <c r="G8" s="47" t="s">
        <v>237</v>
      </c>
      <c r="H8" s="48"/>
      <c r="I8" s="14"/>
      <c r="J8" s="49"/>
      <c r="K8" s="50"/>
      <c r="L8" s="50"/>
      <c r="M8" s="51"/>
    </row>
    <row r="9" spans="1:10" ht="15">
      <c r="A9" s="35"/>
      <c r="B9" s="52"/>
      <c r="C9" s="332"/>
      <c r="D9" s="332"/>
      <c r="E9" s="38"/>
      <c r="F9" s="12"/>
      <c r="G9" s="43"/>
      <c r="H9" s="36" t="s">
        <v>109</v>
      </c>
      <c r="I9" s="14"/>
      <c r="J9" s="263"/>
    </row>
    <row r="10" spans="1:10" ht="14.25" customHeight="1">
      <c r="A10" s="35"/>
      <c r="B10" s="54" t="s">
        <v>4</v>
      </c>
      <c r="C10" s="32"/>
      <c r="D10" s="32" t="s">
        <v>120</v>
      </c>
      <c r="E10" s="32" t="s">
        <v>121</v>
      </c>
      <c r="F10" s="33"/>
      <c r="G10" s="34"/>
      <c r="H10" s="55" t="s">
        <v>343</v>
      </c>
      <c r="I10" s="14"/>
      <c r="J10" s="263"/>
    </row>
    <row r="11" spans="1:10" ht="14.25" customHeight="1" thickBot="1">
      <c r="A11" s="64"/>
      <c r="B11" s="194"/>
      <c r="C11" s="332"/>
      <c r="D11" s="332"/>
      <c r="E11" s="38"/>
      <c r="F11" s="39"/>
      <c r="G11" s="36" t="s">
        <v>113</v>
      </c>
      <c r="H11" s="56"/>
      <c r="I11" s="14"/>
      <c r="J11" s="263"/>
    </row>
    <row r="12" spans="1:10" ht="12.75" customHeight="1" thickBot="1">
      <c r="A12" s="35"/>
      <c r="B12" s="54" t="s">
        <v>5</v>
      </c>
      <c r="C12" s="32"/>
      <c r="D12" s="32" t="s">
        <v>113</v>
      </c>
      <c r="E12" s="32" t="s">
        <v>114</v>
      </c>
      <c r="F12" s="33"/>
      <c r="G12" s="57" t="s">
        <v>238</v>
      </c>
      <c r="H12" s="68"/>
      <c r="I12" s="205"/>
      <c r="J12" s="263"/>
    </row>
    <row r="13" spans="1:10" ht="13.5" thickBot="1">
      <c r="A13" s="35"/>
      <c r="B13" s="52"/>
      <c r="C13" s="15"/>
      <c r="D13" s="15"/>
      <c r="E13" s="15"/>
      <c r="F13" s="12"/>
      <c r="G13" s="59"/>
      <c r="H13" s="68"/>
      <c r="I13" s="206"/>
      <c r="J13" s="263"/>
    </row>
    <row r="14" spans="1:10" ht="15">
      <c r="A14" s="35"/>
      <c r="B14" s="54" t="s">
        <v>6</v>
      </c>
      <c r="C14" s="32"/>
      <c r="D14" s="32" t="s">
        <v>67</v>
      </c>
      <c r="E14" s="32" t="s">
        <v>115</v>
      </c>
      <c r="F14" s="33"/>
      <c r="G14" s="59"/>
      <c r="H14" s="58"/>
      <c r="I14" s="103"/>
      <c r="J14" s="263"/>
    </row>
    <row r="15" spans="1:10" ht="15">
      <c r="A15" s="64"/>
      <c r="B15" s="194"/>
      <c r="C15" s="15"/>
      <c r="D15" s="15"/>
      <c r="E15" s="15"/>
      <c r="F15" s="39"/>
      <c r="G15" s="36" t="s">
        <v>67</v>
      </c>
      <c r="H15" s="58"/>
      <c r="I15" s="263"/>
      <c r="J15" s="263"/>
    </row>
    <row r="16" spans="1:10" ht="15">
      <c r="A16" s="35"/>
      <c r="B16" s="54" t="s">
        <v>7</v>
      </c>
      <c r="C16" s="32"/>
      <c r="D16" s="32" t="s">
        <v>116</v>
      </c>
      <c r="E16" s="32" t="s">
        <v>117</v>
      </c>
      <c r="F16" s="33"/>
      <c r="G16" s="60" t="s">
        <v>230</v>
      </c>
      <c r="H16" s="56"/>
      <c r="I16" s="263"/>
      <c r="J16" s="263"/>
    </row>
    <row r="17" spans="1:10" ht="15">
      <c r="A17" s="35"/>
      <c r="B17" s="52"/>
      <c r="C17" s="15"/>
      <c r="D17" s="15"/>
      <c r="E17" s="15"/>
      <c r="F17" s="12"/>
      <c r="G17" s="58"/>
      <c r="H17" s="36" t="s">
        <v>111</v>
      </c>
      <c r="I17" s="48"/>
      <c r="J17" s="263"/>
    </row>
    <row r="18" spans="1:10" ht="15">
      <c r="A18" s="35"/>
      <c r="B18" s="54" t="s">
        <v>8</v>
      </c>
      <c r="C18" s="32"/>
      <c r="D18" s="32" t="s">
        <v>122</v>
      </c>
      <c r="E18" s="32" t="s">
        <v>123</v>
      </c>
      <c r="F18" s="33"/>
      <c r="G18" s="59"/>
      <c r="H18" s="61" t="s">
        <v>358</v>
      </c>
      <c r="I18" s="263"/>
      <c r="J18" s="263"/>
    </row>
    <row r="19" spans="1:10" ht="15">
      <c r="A19" s="64"/>
      <c r="B19" s="194"/>
      <c r="C19" s="15"/>
      <c r="D19" s="15"/>
      <c r="E19" s="15"/>
      <c r="F19" s="39"/>
      <c r="G19" s="36" t="s">
        <v>111</v>
      </c>
      <c r="H19" s="61"/>
      <c r="I19" s="263"/>
      <c r="J19" s="38"/>
    </row>
    <row r="20" spans="1:10" ht="15">
      <c r="A20" s="35"/>
      <c r="B20" s="54" t="s">
        <v>9</v>
      </c>
      <c r="C20" s="32"/>
      <c r="D20" s="213" t="s">
        <v>111</v>
      </c>
      <c r="E20" s="32" t="s">
        <v>112</v>
      </c>
      <c r="F20" s="33"/>
      <c r="G20" s="57" t="s">
        <v>259</v>
      </c>
      <c r="H20" s="59"/>
      <c r="I20" s="263"/>
      <c r="J20" s="263"/>
    </row>
    <row r="21" spans="1:10" ht="15">
      <c r="A21" s="35"/>
      <c r="B21" s="38"/>
      <c r="C21" s="38"/>
      <c r="D21" s="38"/>
      <c r="E21" s="38"/>
      <c r="F21" s="69"/>
      <c r="G21" s="65"/>
      <c r="H21" s="333"/>
      <c r="I21" s="333"/>
      <c r="J21" s="333"/>
    </row>
    <row r="22" spans="1:10" ht="13.5" customHeight="1">
      <c r="A22" s="35"/>
      <c r="B22" s="70"/>
      <c r="C22" s="38"/>
      <c r="D22" s="70"/>
      <c r="F22" s="71"/>
      <c r="G22" s="72"/>
      <c r="H22" s="334"/>
      <c r="I22" s="334"/>
      <c r="J22" s="334"/>
    </row>
    <row r="23" spans="1:10" ht="12.75" customHeight="1">
      <c r="A23" s="35"/>
      <c r="B23" s="73"/>
      <c r="C23" s="74"/>
      <c r="D23" s="74"/>
      <c r="E23" s="75"/>
      <c r="F23" s="76"/>
      <c r="G23" s="72"/>
      <c r="H23" s="334"/>
      <c r="I23" s="334"/>
      <c r="J23" s="334"/>
    </row>
    <row r="24" spans="1:10" ht="13.5" customHeight="1">
      <c r="A24" s="35"/>
      <c r="B24" s="77"/>
      <c r="C24" s="77"/>
      <c r="D24" s="77"/>
      <c r="E24" s="65"/>
      <c r="F24" s="78"/>
      <c r="G24" s="65"/>
      <c r="H24" s="79"/>
      <c r="I24" s="79"/>
      <c r="J24" s="80"/>
    </row>
    <row r="25" spans="1:10" ht="15">
      <c r="A25" s="35"/>
      <c r="B25" s="81"/>
      <c r="C25" s="81"/>
      <c r="D25" s="82"/>
      <c r="E25" s="83"/>
      <c r="F25" s="84"/>
      <c r="G25" s="85"/>
      <c r="H25" s="86"/>
      <c r="I25" s="87"/>
      <c r="J25" s="87"/>
    </row>
    <row r="26" spans="1:10" ht="15">
      <c r="A26" s="35"/>
      <c r="B26" s="66"/>
      <c r="C26" s="63"/>
      <c r="D26" s="63"/>
      <c r="E26" s="63"/>
      <c r="F26" s="67"/>
      <c r="G26" s="263"/>
      <c r="H26" s="263"/>
      <c r="I26" s="263"/>
      <c r="J26" s="263"/>
    </row>
    <row r="27" spans="1:10" ht="15">
      <c r="A27" s="88"/>
      <c r="B27" s="66"/>
      <c r="C27" s="264"/>
      <c r="D27" s="38"/>
      <c r="E27" s="38"/>
      <c r="F27" s="76"/>
      <c r="G27" s="64"/>
      <c r="H27" s="263"/>
      <c r="I27" s="263"/>
      <c r="J27" s="263"/>
    </row>
    <row r="28" spans="1:10" ht="15">
      <c r="A28" s="35"/>
      <c r="B28" s="66"/>
      <c r="C28" s="89"/>
      <c r="D28" s="90"/>
      <c r="E28" s="89"/>
      <c r="F28" s="91"/>
      <c r="G28" s="35"/>
      <c r="H28" s="263"/>
      <c r="I28" s="263"/>
      <c r="J28" s="263"/>
    </row>
    <row r="29" spans="1:10" ht="15">
      <c r="A29" s="35"/>
      <c r="B29" s="92"/>
      <c r="C29" s="38"/>
      <c r="D29" s="38"/>
      <c r="E29" s="38"/>
      <c r="F29" s="76"/>
      <c r="G29" s="35"/>
      <c r="H29" s="64"/>
      <c r="I29" s="263"/>
      <c r="J29" s="263"/>
    </row>
    <row r="30" spans="1:10" ht="15">
      <c r="A30" s="35"/>
      <c r="B30" s="66"/>
      <c r="C30" s="63"/>
      <c r="D30" s="63"/>
      <c r="E30" s="63"/>
      <c r="F30" s="67"/>
      <c r="G30" s="35"/>
      <c r="H30" s="263"/>
      <c r="I30" s="263"/>
      <c r="J30" s="263"/>
    </row>
    <row r="31" spans="1:10" ht="15">
      <c r="A31" s="64"/>
      <c r="B31" s="66"/>
      <c r="C31" s="38"/>
      <c r="D31" s="264"/>
      <c r="E31" s="38"/>
      <c r="F31" s="76"/>
      <c r="G31" s="64"/>
      <c r="H31" s="263"/>
      <c r="I31" s="263"/>
      <c r="J31" s="263"/>
    </row>
    <row r="32" spans="1:10" ht="15">
      <c r="A32" s="35"/>
      <c r="B32" s="66"/>
      <c r="C32" s="63"/>
      <c r="D32" s="63"/>
      <c r="E32" s="63"/>
      <c r="F32" s="67"/>
      <c r="G32" s="68"/>
      <c r="H32" s="263"/>
      <c r="I32" s="263"/>
      <c r="J32" s="263"/>
    </row>
    <row r="33" spans="1:10" ht="15">
      <c r="A33" s="35"/>
      <c r="B33" s="66"/>
      <c r="C33" s="38"/>
      <c r="D33" s="38"/>
      <c r="E33" s="38"/>
      <c r="F33" s="76"/>
      <c r="G33" s="68"/>
      <c r="H33" s="263"/>
      <c r="I33" s="64"/>
      <c r="J33" s="263"/>
    </row>
    <row r="34" spans="1:10" ht="15">
      <c r="A34" s="35"/>
      <c r="B34" s="66"/>
      <c r="C34" s="63"/>
      <c r="D34" s="63"/>
      <c r="E34" s="63"/>
      <c r="F34" s="67"/>
      <c r="G34" s="68"/>
      <c r="H34" s="263"/>
      <c r="I34" s="263"/>
      <c r="J34" s="263"/>
    </row>
    <row r="35" spans="1:10" ht="15">
      <c r="A35" s="64"/>
      <c r="B35" s="92"/>
      <c r="C35" s="38"/>
      <c r="D35" s="38"/>
      <c r="E35" s="38"/>
      <c r="F35" s="76"/>
      <c r="G35" s="64"/>
      <c r="H35" s="263"/>
      <c r="I35" s="263"/>
      <c r="J35" s="263"/>
    </row>
    <row r="36" spans="1:10" ht="15">
      <c r="A36" s="35"/>
      <c r="B36" s="66"/>
      <c r="C36" s="63"/>
      <c r="D36" s="63"/>
      <c r="E36" s="63"/>
      <c r="F36" s="67"/>
      <c r="G36" s="35"/>
      <c r="H36" s="263"/>
      <c r="I36" s="263"/>
      <c r="J36" s="263"/>
    </row>
    <row r="37" spans="1:10" ht="15">
      <c r="A37" s="35"/>
      <c r="B37" s="66"/>
      <c r="C37" s="38"/>
      <c r="D37" s="38"/>
      <c r="E37" s="38"/>
      <c r="F37" s="76"/>
      <c r="G37" s="35"/>
      <c r="H37" s="64"/>
      <c r="I37" s="263"/>
      <c r="J37" s="263"/>
    </row>
    <row r="38" spans="1:10" ht="12.75" customHeight="1">
      <c r="A38" s="35"/>
      <c r="B38" s="66"/>
      <c r="C38" s="63"/>
      <c r="D38" s="63"/>
      <c r="E38" s="63"/>
      <c r="F38" s="67"/>
      <c r="G38" s="35"/>
      <c r="H38" s="263"/>
      <c r="I38" s="263"/>
      <c r="J38" s="263"/>
    </row>
    <row r="39" spans="1:10" ht="15">
      <c r="A39" s="64"/>
      <c r="B39" s="66"/>
      <c r="C39" s="38"/>
      <c r="D39" s="38"/>
      <c r="E39" s="38"/>
      <c r="F39" s="76"/>
      <c r="G39" s="64"/>
      <c r="H39" s="263"/>
      <c r="I39" s="263"/>
      <c r="J39" s="263"/>
    </row>
    <row r="40" spans="1:10" ht="15">
      <c r="A40" s="35"/>
      <c r="B40" s="66"/>
      <c r="C40" s="63"/>
      <c r="D40" s="63"/>
      <c r="E40" s="63"/>
      <c r="F40" s="67"/>
      <c r="G40" s="35"/>
      <c r="H40" s="263"/>
      <c r="I40" s="263"/>
      <c r="J40" s="263"/>
    </row>
    <row r="41" spans="1:11" ht="15">
      <c r="A41" s="35"/>
      <c r="B41" s="66"/>
      <c r="C41" s="38"/>
      <c r="D41" s="38"/>
      <c r="E41" s="38"/>
      <c r="F41" s="76"/>
      <c r="G41" s="35"/>
      <c r="H41" s="263"/>
      <c r="I41" s="263"/>
      <c r="J41" s="63"/>
      <c r="K41" s="93"/>
    </row>
    <row r="42" spans="1:10" ht="15">
      <c r="A42" s="35"/>
      <c r="B42" s="66"/>
      <c r="C42" s="63"/>
      <c r="D42" s="63"/>
      <c r="E42" s="63"/>
      <c r="F42" s="67"/>
      <c r="G42" s="94"/>
      <c r="H42" s="263"/>
      <c r="I42" s="263"/>
      <c r="J42" s="263"/>
    </row>
    <row r="43" spans="1:10" ht="16.5" customHeight="1">
      <c r="A43" s="64"/>
      <c r="B43" s="66"/>
      <c r="C43" s="264"/>
      <c r="D43" s="38"/>
      <c r="E43" s="38"/>
      <c r="F43" s="76"/>
      <c r="G43" s="64"/>
      <c r="H43" s="263"/>
      <c r="I43" s="263"/>
      <c r="J43" s="263"/>
    </row>
    <row r="44" spans="1:10" ht="15">
      <c r="A44" s="35"/>
      <c r="B44" s="66"/>
      <c r="C44" s="89"/>
      <c r="D44" s="63"/>
      <c r="E44" s="63"/>
      <c r="F44" s="67"/>
      <c r="G44" s="68"/>
      <c r="H44" s="263"/>
      <c r="I44" s="263"/>
      <c r="J44" s="263"/>
    </row>
    <row r="45" spans="1:10" ht="15">
      <c r="A45" s="35"/>
      <c r="B45" s="66"/>
      <c r="C45" s="38"/>
      <c r="D45" s="38"/>
      <c r="E45" s="38"/>
      <c r="F45" s="76"/>
      <c r="G45" s="68"/>
      <c r="H45" s="64"/>
      <c r="I45" s="263"/>
      <c r="J45" s="263"/>
    </row>
    <row r="46" spans="1:10" ht="15">
      <c r="A46" s="35"/>
      <c r="B46" s="66"/>
      <c r="C46" s="63"/>
      <c r="D46" s="63"/>
      <c r="E46" s="63"/>
      <c r="F46" s="67"/>
      <c r="G46" s="68"/>
      <c r="H46" s="263"/>
      <c r="I46" s="263"/>
      <c r="J46" s="263"/>
    </row>
    <row r="47" spans="1:10" ht="15">
      <c r="A47" s="64"/>
      <c r="B47" s="66"/>
      <c r="C47" s="38"/>
      <c r="D47" s="38"/>
      <c r="E47" s="38"/>
      <c r="F47" s="76"/>
      <c r="G47" s="64"/>
      <c r="H47" s="263"/>
      <c r="I47" s="263"/>
      <c r="J47" s="263"/>
    </row>
    <row r="48" spans="1:10" ht="15">
      <c r="A48" s="35"/>
      <c r="B48" s="66"/>
      <c r="C48" s="63"/>
      <c r="D48" s="63"/>
      <c r="E48" s="63"/>
      <c r="F48" s="67"/>
      <c r="G48" s="68"/>
      <c r="H48" s="263"/>
      <c r="I48" s="263"/>
      <c r="J48" s="263"/>
    </row>
    <row r="49" spans="1:10" ht="15">
      <c r="A49" s="35"/>
      <c r="B49" s="66"/>
      <c r="C49" s="38"/>
      <c r="D49" s="38"/>
      <c r="E49" s="38"/>
      <c r="F49" s="76"/>
      <c r="G49" s="35"/>
      <c r="H49" s="263"/>
      <c r="I49" s="64"/>
      <c r="J49" s="263"/>
    </row>
    <row r="50" spans="1:10" ht="15">
      <c r="A50" s="35"/>
      <c r="B50" s="66"/>
      <c r="C50" s="89"/>
      <c r="D50" s="95"/>
      <c r="E50" s="95"/>
      <c r="F50" s="67"/>
      <c r="G50" s="35"/>
      <c r="H50" s="263"/>
      <c r="I50" s="263"/>
      <c r="J50" s="263"/>
    </row>
    <row r="51" spans="1:10" ht="15">
      <c r="A51" s="88"/>
      <c r="B51" s="66"/>
      <c r="C51" s="92"/>
      <c r="D51" s="38"/>
      <c r="E51" s="38"/>
      <c r="F51" s="76"/>
      <c r="G51" s="64"/>
      <c r="H51" s="263"/>
      <c r="I51" s="263"/>
      <c r="J51" s="263"/>
    </row>
    <row r="52" spans="1:10" ht="15">
      <c r="A52" s="35"/>
      <c r="B52" s="66"/>
      <c r="C52" s="63"/>
      <c r="D52" s="63"/>
      <c r="E52" s="63"/>
      <c r="F52" s="67"/>
      <c r="G52" s="35"/>
      <c r="H52" s="263"/>
      <c r="I52" s="263"/>
      <c r="J52" s="65"/>
    </row>
    <row r="53" spans="1:10" ht="15">
      <c r="A53" s="35"/>
      <c r="B53" s="66"/>
      <c r="C53" s="38"/>
      <c r="D53" s="38"/>
      <c r="E53" s="38"/>
      <c r="F53" s="76"/>
      <c r="G53" s="35"/>
      <c r="H53" s="64"/>
      <c r="I53" s="263"/>
      <c r="J53" s="65"/>
    </row>
    <row r="54" spans="1:10" ht="15">
      <c r="A54" s="35"/>
      <c r="B54" s="66"/>
      <c r="C54" s="89"/>
      <c r="D54" s="90"/>
      <c r="E54" s="89"/>
      <c r="F54" s="91"/>
      <c r="G54" s="35"/>
      <c r="H54" s="263"/>
      <c r="I54" s="263"/>
      <c r="J54" s="65"/>
    </row>
    <row r="55" spans="1:10" ht="15">
      <c r="A55" s="96"/>
      <c r="B55" s="66"/>
      <c r="C55" s="329"/>
      <c r="D55" s="330"/>
      <c r="E55" s="38"/>
      <c r="F55" s="76"/>
      <c r="G55" s="64"/>
      <c r="H55" s="263"/>
      <c r="I55" s="97"/>
      <c r="J55" s="98"/>
    </row>
    <row r="56" spans="1:10" ht="15">
      <c r="A56" s="35"/>
      <c r="B56" s="66"/>
      <c r="C56" s="63"/>
      <c r="D56" s="63"/>
      <c r="E56" s="63"/>
      <c r="F56" s="67"/>
      <c r="G56" s="35"/>
      <c r="H56" s="263"/>
      <c r="I56" s="97"/>
      <c r="J56" s="98"/>
    </row>
    <row r="57" spans="1:10" ht="15">
      <c r="A57" s="42"/>
      <c r="B57" s="99"/>
      <c r="C57" s="100"/>
      <c r="D57" s="100"/>
      <c r="E57" s="100"/>
      <c r="F57" s="101"/>
      <c r="G57" s="42"/>
      <c r="H57" s="42"/>
      <c r="I57" s="42"/>
      <c r="J57" s="42"/>
    </row>
    <row r="58" spans="1:10" ht="15">
      <c r="A58" s="42"/>
      <c r="B58" s="99"/>
      <c r="C58" s="100"/>
      <c r="D58" s="100"/>
      <c r="E58" s="100"/>
      <c r="F58" s="101"/>
      <c r="G58" s="42"/>
      <c r="H58" s="42"/>
      <c r="I58" s="42"/>
      <c r="J58" s="42"/>
    </row>
  </sheetData>
  <mergeCells count="6">
    <mergeCell ref="C55:D55"/>
    <mergeCell ref="B2:C2"/>
    <mergeCell ref="C9:D9"/>
    <mergeCell ref="C11:D11"/>
    <mergeCell ref="H21:J21"/>
    <mergeCell ref="H22:J23"/>
  </mergeCell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3">
      <selection activeCell="H21" sqref="H21"/>
    </sheetView>
  </sheetViews>
  <sheetFormatPr defaultColWidth="9.140625" defaultRowHeight="15"/>
  <cols>
    <col min="1" max="1" width="11.28125" style="40" customWidth="1"/>
    <col min="2" max="2" width="3.57421875" style="10" customWidth="1"/>
    <col min="3" max="3" width="6.28125" style="10" customWidth="1"/>
    <col min="4" max="4" width="14.8515625" style="10" customWidth="1"/>
    <col min="5" max="5" width="10.00390625" style="276" customWidth="1"/>
    <col min="6" max="6" width="9.140625" style="102" customWidth="1"/>
    <col min="7" max="7" width="15.57421875" style="40" customWidth="1"/>
    <col min="8" max="8" width="12.421875" style="40" customWidth="1"/>
    <col min="9" max="9" width="12.7109375" style="40" customWidth="1"/>
    <col min="10" max="10" width="11.8515625" style="10" customWidth="1"/>
    <col min="11" max="16384" width="9.140625" style="10" customWidth="1"/>
  </cols>
  <sheetData>
    <row r="1" spans="1:10" ht="15">
      <c r="A1" s="1"/>
      <c r="B1" s="2" t="s">
        <v>96</v>
      </c>
      <c r="C1" s="3"/>
      <c r="D1" s="4"/>
      <c r="E1" s="272"/>
      <c r="F1" s="6"/>
      <c r="G1" s="7"/>
      <c r="H1" s="7"/>
      <c r="I1" s="8" t="s">
        <v>0</v>
      </c>
      <c r="J1" s="9"/>
    </row>
    <row r="2" spans="1:10" ht="24" customHeight="1">
      <c r="A2" s="1"/>
      <c r="B2" s="331" t="s">
        <v>97</v>
      </c>
      <c r="C2" s="331"/>
      <c r="D2" s="11"/>
      <c r="E2" s="273" t="s">
        <v>124</v>
      </c>
      <c r="F2" s="12"/>
      <c r="G2" s="13"/>
      <c r="H2" s="7"/>
      <c r="I2" s="14"/>
      <c r="J2" s="15"/>
    </row>
    <row r="3" spans="1:10" ht="15">
      <c r="A3" s="42"/>
      <c r="B3" s="16" t="s">
        <v>1</v>
      </c>
      <c r="C3" s="16"/>
      <c r="D3" s="16"/>
      <c r="E3" s="274"/>
      <c r="F3" s="18"/>
      <c r="G3" s="19"/>
      <c r="H3" s="19"/>
      <c r="I3" s="19"/>
      <c r="J3" s="19"/>
    </row>
    <row r="4" spans="1:10" ht="13.5" thickBot="1">
      <c r="A4" s="42"/>
      <c r="B4" s="20" t="s">
        <v>17</v>
      </c>
      <c r="C4" s="20"/>
      <c r="D4" s="21"/>
      <c r="E4" s="275"/>
      <c r="F4" s="23"/>
      <c r="G4" s="24"/>
      <c r="H4" s="25"/>
      <c r="I4" s="26"/>
      <c r="J4" s="27"/>
    </row>
    <row r="5" spans="1:10" ht="15">
      <c r="A5" s="195"/>
      <c r="B5" s="28"/>
      <c r="C5" s="28"/>
      <c r="D5" s="29"/>
      <c r="E5" s="29"/>
      <c r="F5" s="30"/>
      <c r="G5" s="28"/>
      <c r="H5" s="28"/>
      <c r="I5" s="28"/>
      <c r="J5" s="28"/>
    </row>
    <row r="6" spans="1:10" ht="15">
      <c r="A6" s="196"/>
      <c r="B6" s="31">
        <v>1</v>
      </c>
      <c r="C6" s="32"/>
      <c r="D6" s="32" t="s">
        <v>54</v>
      </c>
      <c r="E6" s="32" t="s">
        <v>125</v>
      </c>
      <c r="F6" s="33"/>
      <c r="G6" s="1"/>
      <c r="H6" s="1"/>
      <c r="I6" s="1"/>
      <c r="J6" s="1"/>
    </row>
    <row r="7" spans="1:10" ht="15.75">
      <c r="A7" s="64"/>
      <c r="B7" s="194"/>
      <c r="C7" s="207"/>
      <c r="D7" s="38"/>
      <c r="E7" s="38"/>
      <c r="F7" s="39"/>
      <c r="G7" s="32" t="s">
        <v>54</v>
      </c>
      <c r="I7" s="41"/>
      <c r="J7" s="42"/>
    </row>
    <row r="8" spans="1:13" ht="15.75">
      <c r="A8" s="35"/>
      <c r="B8" s="54" t="s">
        <v>2</v>
      </c>
      <c r="C8" s="44"/>
      <c r="D8" s="212" t="s">
        <v>3</v>
      </c>
      <c r="E8" s="212"/>
      <c r="F8" s="46"/>
      <c r="G8" s="47"/>
      <c r="H8" s="48"/>
      <c r="I8" s="14"/>
      <c r="J8" s="49"/>
      <c r="K8" s="50"/>
      <c r="L8" s="50"/>
      <c r="M8" s="51"/>
    </row>
    <row r="9" spans="1:10" ht="15">
      <c r="A9" s="35"/>
      <c r="B9" s="52"/>
      <c r="C9" s="332"/>
      <c r="D9" s="332"/>
      <c r="E9" s="38"/>
      <c r="F9" s="12"/>
      <c r="G9" s="43"/>
      <c r="H9" s="36" t="s">
        <v>54</v>
      </c>
      <c r="I9" s="14"/>
      <c r="J9" s="53"/>
    </row>
    <row r="10" spans="1:10" ht="15">
      <c r="A10" s="35"/>
      <c r="B10" s="54" t="s">
        <v>4</v>
      </c>
      <c r="C10" s="32"/>
      <c r="D10" s="32" t="s">
        <v>69</v>
      </c>
      <c r="E10" s="32" t="s">
        <v>127</v>
      </c>
      <c r="F10" s="33"/>
      <c r="G10" s="34"/>
      <c r="H10" s="55" t="s">
        <v>273</v>
      </c>
      <c r="I10" s="14"/>
      <c r="J10" s="53"/>
    </row>
    <row r="11" spans="1:10" ht="15">
      <c r="A11" s="64"/>
      <c r="B11" s="194"/>
      <c r="C11" s="332"/>
      <c r="D11" s="332"/>
      <c r="E11" s="38"/>
      <c r="F11" s="39"/>
      <c r="G11" s="32" t="s">
        <v>128</v>
      </c>
      <c r="H11" s="56"/>
      <c r="I11" s="14"/>
      <c r="J11" s="53"/>
    </row>
    <row r="12" spans="1:10" ht="15">
      <c r="A12" s="35"/>
      <c r="B12" s="54" t="s">
        <v>5</v>
      </c>
      <c r="C12" s="32"/>
      <c r="D12" s="213" t="s">
        <v>128</v>
      </c>
      <c r="E12" s="213" t="s">
        <v>129</v>
      </c>
      <c r="F12" s="33"/>
      <c r="G12" s="57" t="s">
        <v>240</v>
      </c>
      <c r="H12" s="68"/>
      <c r="I12" s="48"/>
      <c r="J12" s="53"/>
    </row>
    <row r="13" spans="1:10" ht="13.5" thickBot="1">
      <c r="A13" s="35"/>
      <c r="B13" s="52"/>
      <c r="C13" s="15"/>
      <c r="D13" s="15"/>
      <c r="E13" s="15"/>
      <c r="F13" s="12"/>
      <c r="G13" s="59"/>
      <c r="H13" s="68"/>
      <c r="I13" s="108"/>
      <c r="J13" s="53"/>
    </row>
    <row r="14" spans="1:10" ht="13.5" thickBot="1">
      <c r="A14" s="35"/>
      <c r="B14" s="54" t="s">
        <v>6</v>
      </c>
      <c r="C14" s="32"/>
      <c r="D14" s="212" t="s">
        <v>3</v>
      </c>
      <c r="E14" s="32"/>
      <c r="F14" s="33"/>
      <c r="G14" s="59"/>
      <c r="H14" s="68"/>
      <c r="I14" s="201"/>
      <c r="J14" s="198"/>
    </row>
    <row r="15" spans="1:10" ht="15">
      <c r="A15" s="64"/>
      <c r="B15" s="194"/>
      <c r="C15" s="15"/>
      <c r="D15" s="15"/>
      <c r="E15" s="15"/>
      <c r="F15" s="39"/>
      <c r="G15" s="45" t="s">
        <v>136</v>
      </c>
      <c r="H15" s="58"/>
      <c r="I15" s="53"/>
      <c r="J15" s="48"/>
    </row>
    <row r="16" spans="1:10" ht="15">
      <c r="A16" s="35"/>
      <c r="B16" s="54" t="s">
        <v>7</v>
      </c>
      <c r="C16" s="32"/>
      <c r="D16" s="212" t="s">
        <v>136</v>
      </c>
      <c r="E16" s="32" t="s">
        <v>137</v>
      </c>
      <c r="F16" s="33"/>
      <c r="G16" s="60"/>
      <c r="H16" s="56"/>
      <c r="I16" s="53"/>
      <c r="J16" s="48"/>
    </row>
    <row r="17" spans="1:10" ht="15">
      <c r="A17" s="35"/>
      <c r="B17" s="52"/>
      <c r="C17" s="15"/>
      <c r="D17" s="15"/>
      <c r="E17" s="15"/>
      <c r="F17" s="12"/>
      <c r="G17" s="58"/>
      <c r="H17" s="36" t="s">
        <v>136</v>
      </c>
      <c r="I17" s="48"/>
      <c r="J17" s="48"/>
    </row>
    <row r="18" spans="1:10" ht="15">
      <c r="A18" s="35"/>
      <c r="B18" s="54" t="s">
        <v>8</v>
      </c>
      <c r="C18" s="32"/>
      <c r="D18" s="212" t="s">
        <v>3</v>
      </c>
      <c r="E18" s="32"/>
      <c r="F18" s="33"/>
      <c r="G18" s="59"/>
      <c r="H18" s="61" t="s">
        <v>275</v>
      </c>
      <c r="I18" s="53"/>
      <c r="J18" s="48"/>
    </row>
    <row r="19" spans="1:10" ht="15">
      <c r="A19" s="64"/>
      <c r="B19" s="194"/>
      <c r="C19" s="15"/>
      <c r="D19" s="15"/>
      <c r="E19" s="15"/>
      <c r="F19" s="39"/>
      <c r="G19" s="32" t="s">
        <v>131</v>
      </c>
      <c r="H19" s="61"/>
      <c r="I19" s="53"/>
      <c r="J19" s="62"/>
    </row>
    <row r="20" spans="1:10" ht="13.5" thickBot="1">
      <c r="A20" s="35"/>
      <c r="B20" s="54" t="s">
        <v>9</v>
      </c>
      <c r="C20" s="32"/>
      <c r="D20" s="32" t="s">
        <v>131</v>
      </c>
      <c r="E20" s="32" t="s">
        <v>132</v>
      </c>
      <c r="F20" s="33"/>
      <c r="G20" s="57"/>
      <c r="H20" s="59"/>
      <c r="I20" s="53"/>
      <c r="J20" s="48"/>
    </row>
    <row r="21" spans="1:10" ht="16.5" thickBot="1">
      <c r="A21" s="35"/>
      <c r="B21" s="38"/>
      <c r="C21" s="38"/>
      <c r="D21" s="38"/>
      <c r="E21" s="38"/>
      <c r="F21" s="69"/>
      <c r="G21" s="65"/>
      <c r="H21" s="189"/>
      <c r="I21" s="109"/>
      <c r="J21" s="203"/>
    </row>
    <row r="22" spans="1:10" ht="13.5" customHeight="1" thickBot="1">
      <c r="A22" s="35"/>
      <c r="B22" s="31">
        <v>9</v>
      </c>
      <c r="C22" s="32"/>
      <c r="D22" s="32" t="s">
        <v>130</v>
      </c>
      <c r="E22" s="32" t="s">
        <v>110</v>
      </c>
      <c r="F22" s="33"/>
      <c r="G22" s="72"/>
      <c r="H22" s="188"/>
      <c r="I22" s="110"/>
      <c r="J22" s="204"/>
    </row>
    <row r="23" spans="1:10" ht="12.75" customHeight="1">
      <c r="A23" s="35"/>
      <c r="B23" s="194"/>
      <c r="C23" s="207"/>
      <c r="D23" s="38"/>
      <c r="E23" s="38"/>
      <c r="F23" s="39"/>
      <c r="G23" s="32" t="s">
        <v>130</v>
      </c>
      <c r="H23" s="188"/>
      <c r="I23" s="110"/>
      <c r="J23" s="111"/>
    </row>
    <row r="24" spans="1:10" ht="13.5" customHeight="1">
      <c r="A24" s="35"/>
      <c r="B24" s="54" t="s">
        <v>10</v>
      </c>
      <c r="C24" s="44"/>
      <c r="D24" s="212" t="s">
        <v>3</v>
      </c>
      <c r="E24" s="212"/>
      <c r="F24" s="46"/>
      <c r="G24" s="106"/>
      <c r="H24" s="105"/>
      <c r="I24" s="79"/>
      <c r="J24" s="112"/>
    </row>
    <row r="25" spans="1:10" ht="15">
      <c r="A25" s="35"/>
      <c r="B25" s="52"/>
      <c r="C25" s="332"/>
      <c r="D25" s="332"/>
      <c r="E25" s="38"/>
      <c r="F25" s="12"/>
      <c r="G25" s="85"/>
      <c r="H25" s="270" t="s">
        <v>130</v>
      </c>
      <c r="I25" s="87"/>
      <c r="J25" s="113"/>
    </row>
    <row r="26" spans="1:10" ht="15">
      <c r="A26" s="35"/>
      <c r="B26" s="54" t="s">
        <v>11</v>
      </c>
      <c r="C26" s="32"/>
      <c r="D26" s="32" t="s">
        <v>94</v>
      </c>
      <c r="E26" s="32" t="s">
        <v>134</v>
      </c>
      <c r="F26" s="33"/>
      <c r="G26" s="53"/>
      <c r="H26" s="48" t="s">
        <v>232</v>
      </c>
      <c r="I26" s="48"/>
      <c r="J26" s="48"/>
    </row>
    <row r="27" spans="1:10" ht="15">
      <c r="A27" s="88"/>
      <c r="B27" s="194"/>
      <c r="C27" s="332"/>
      <c r="D27" s="332"/>
      <c r="E27" s="38"/>
      <c r="F27" s="39"/>
      <c r="G27" s="191" t="s">
        <v>94</v>
      </c>
      <c r="H27" s="48"/>
      <c r="I27" s="48"/>
      <c r="J27" s="48"/>
    </row>
    <row r="28" spans="1:10" ht="13.5" thickBot="1">
      <c r="A28" s="35"/>
      <c r="B28" s="54" t="s">
        <v>12</v>
      </c>
      <c r="C28" s="32"/>
      <c r="D28" s="212" t="s">
        <v>3</v>
      </c>
      <c r="E28" s="32"/>
      <c r="F28" s="33"/>
      <c r="G28" s="192"/>
      <c r="H28" s="190"/>
      <c r="I28" s="48"/>
      <c r="J28" s="48"/>
    </row>
    <row r="29" spans="1:10" ht="13.5" thickBot="1">
      <c r="A29" s="35"/>
      <c r="B29" s="52"/>
      <c r="C29" s="15"/>
      <c r="D29" s="15"/>
      <c r="E29" s="15"/>
      <c r="F29" s="12"/>
      <c r="G29" s="35"/>
      <c r="H29" s="64"/>
      <c r="I29" s="202"/>
      <c r="J29" s="198"/>
    </row>
    <row r="30" spans="1:10" ht="15">
      <c r="A30" s="35"/>
      <c r="B30" s="54" t="s">
        <v>13</v>
      </c>
      <c r="C30" s="32"/>
      <c r="D30" s="32" t="s">
        <v>135</v>
      </c>
      <c r="E30" s="32" t="s">
        <v>114</v>
      </c>
      <c r="F30" s="33"/>
      <c r="G30" s="35"/>
      <c r="H30" s="190"/>
      <c r="I30" s="48"/>
      <c r="J30" s="53"/>
    </row>
    <row r="31" spans="1:10" ht="15">
      <c r="A31" s="64"/>
      <c r="B31" s="194"/>
      <c r="C31" s="15"/>
      <c r="D31" s="15"/>
      <c r="E31" s="15"/>
      <c r="F31" s="39"/>
      <c r="G31" s="32" t="s">
        <v>135</v>
      </c>
      <c r="H31" s="190"/>
      <c r="I31" s="48"/>
      <c r="J31" s="53"/>
    </row>
    <row r="32" spans="1:10" ht="15">
      <c r="A32" s="35"/>
      <c r="B32" s="54" t="s">
        <v>14</v>
      </c>
      <c r="C32" s="32"/>
      <c r="D32" s="212" t="s">
        <v>133</v>
      </c>
      <c r="E32" s="32" t="s">
        <v>102</v>
      </c>
      <c r="F32" s="33"/>
      <c r="G32" s="60" t="s">
        <v>243</v>
      </c>
      <c r="H32" s="48"/>
      <c r="I32" s="48"/>
      <c r="J32" s="53"/>
    </row>
    <row r="33" spans="1:10" ht="15">
      <c r="A33" s="35"/>
      <c r="B33" s="52"/>
      <c r="C33" s="15"/>
      <c r="D33" s="15"/>
      <c r="E33" s="15"/>
      <c r="F33" s="12"/>
      <c r="G33" s="68"/>
      <c r="H33" s="271" t="s">
        <v>135</v>
      </c>
      <c r="I33" s="108"/>
      <c r="J33" s="53"/>
    </row>
    <row r="34" spans="1:10" ht="15">
      <c r="A34" s="35"/>
      <c r="B34" s="54" t="s">
        <v>15</v>
      </c>
      <c r="C34" s="32"/>
      <c r="D34" s="212" t="s">
        <v>3</v>
      </c>
      <c r="E34" s="32"/>
      <c r="F34" s="33"/>
      <c r="G34" s="68"/>
      <c r="H34" s="48" t="s">
        <v>230</v>
      </c>
      <c r="I34" s="53"/>
      <c r="J34" s="53"/>
    </row>
    <row r="35" spans="1:10" ht="15">
      <c r="A35" s="64"/>
      <c r="B35" s="194"/>
      <c r="C35" s="15"/>
      <c r="D35" s="15"/>
      <c r="E35" s="15"/>
      <c r="F35" s="39"/>
      <c r="G35" s="32" t="s">
        <v>53</v>
      </c>
      <c r="H35" s="48"/>
      <c r="I35" s="53"/>
      <c r="J35" s="53"/>
    </row>
    <row r="36" spans="1:10" ht="15">
      <c r="A36" s="35"/>
      <c r="B36" s="54" t="s">
        <v>16</v>
      </c>
      <c r="C36" s="32"/>
      <c r="D36" s="32" t="s">
        <v>53</v>
      </c>
      <c r="E36" s="32" t="s">
        <v>126</v>
      </c>
      <c r="F36" s="33"/>
      <c r="G36" s="107"/>
      <c r="H36" s="190"/>
      <c r="I36" s="53"/>
      <c r="J36" s="53"/>
    </row>
    <row r="37" spans="1:10" ht="15">
      <c r="A37" s="35"/>
      <c r="B37" s="66"/>
      <c r="C37" s="38"/>
      <c r="D37" s="38"/>
      <c r="E37" s="38"/>
      <c r="F37" s="76"/>
      <c r="G37" s="35"/>
      <c r="H37" s="64"/>
      <c r="I37" s="53"/>
      <c r="J37" s="53"/>
    </row>
    <row r="38" spans="1:10" ht="12.75" customHeight="1">
      <c r="A38" s="35"/>
      <c r="B38" s="66"/>
      <c r="C38" s="63"/>
      <c r="D38" s="63"/>
      <c r="E38" s="63"/>
      <c r="F38" s="67"/>
      <c r="G38" s="35"/>
      <c r="H38" s="190"/>
      <c r="I38" s="53"/>
      <c r="J38" s="53"/>
    </row>
    <row r="39" spans="1:10" ht="15">
      <c r="A39" s="64"/>
      <c r="B39" s="66"/>
      <c r="C39" s="38"/>
      <c r="D39" s="38"/>
      <c r="E39" s="38"/>
      <c r="F39" s="76"/>
      <c r="G39" s="64"/>
      <c r="H39" s="190"/>
      <c r="I39" s="53"/>
      <c r="J39" s="53"/>
    </row>
    <row r="40" spans="1:10" ht="15">
      <c r="A40" s="35"/>
      <c r="B40" s="66"/>
      <c r="C40" s="63"/>
      <c r="D40" s="63"/>
      <c r="E40" s="63"/>
      <c r="F40" s="67"/>
      <c r="G40" s="35"/>
      <c r="H40" s="190"/>
      <c r="I40" s="53"/>
      <c r="J40" s="53"/>
    </row>
    <row r="41" spans="1:11" ht="15">
      <c r="A41" s="35"/>
      <c r="B41" s="66"/>
      <c r="C41" s="38"/>
      <c r="D41" s="38"/>
      <c r="E41" s="38"/>
      <c r="F41" s="76"/>
      <c r="G41" s="35"/>
      <c r="H41" s="190"/>
      <c r="I41" s="53"/>
      <c r="J41" s="63"/>
      <c r="K41" s="93"/>
    </row>
    <row r="42" spans="1:10" ht="15">
      <c r="A42" s="35"/>
      <c r="B42" s="66"/>
      <c r="C42" s="63"/>
      <c r="D42" s="63"/>
      <c r="E42" s="63"/>
      <c r="F42" s="67"/>
      <c r="G42" s="94"/>
      <c r="H42" s="190"/>
      <c r="I42" s="53"/>
      <c r="J42" s="53"/>
    </row>
    <row r="43" spans="1:10" ht="16.5" customHeight="1">
      <c r="A43" s="64"/>
      <c r="B43" s="66"/>
      <c r="C43" s="37"/>
      <c r="D43" s="38"/>
      <c r="E43" s="38"/>
      <c r="F43" s="76"/>
      <c r="G43" s="64"/>
      <c r="H43" s="190"/>
      <c r="I43" s="53"/>
      <c r="J43" s="53"/>
    </row>
    <row r="44" spans="1:10" ht="15">
      <c r="A44" s="35"/>
      <c r="B44" s="66"/>
      <c r="C44" s="89"/>
      <c r="D44" s="63"/>
      <c r="E44" s="63"/>
      <c r="F44" s="67"/>
      <c r="G44" s="68"/>
      <c r="H44" s="190"/>
      <c r="I44" s="53"/>
      <c r="J44" s="53"/>
    </row>
    <row r="45" spans="1:10" ht="15">
      <c r="A45" s="35"/>
      <c r="B45" s="66"/>
      <c r="C45" s="38"/>
      <c r="D45" s="38"/>
      <c r="E45" s="38"/>
      <c r="F45" s="76"/>
      <c r="G45" s="68"/>
      <c r="H45" s="64"/>
      <c r="I45" s="53"/>
      <c r="J45" s="53"/>
    </row>
    <row r="46" spans="1:10" ht="15">
      <c r="A46" s="35"/>
      <c r="B46" s="66"/>
      <c r="C46" s="63"/>
      <c r="D46" s="63"/>
      <c r="E46" s="63"/>
      <c r="F46" s="67"/>
      <c r="G46" s="68"/>
      <c r="H46" s="190"/>
      <c r="I46" s="53"/>
      <c r="J46" s="53"/>
    </row>
    <row r="47" spans="1:10" ht="15">
      <c r="A47" s="64"/>
      <c r="B47" s="66"/>
      <c r="C47" s="38"/>
      <c r="D47" s="38"/>
      <c r="E47" s="38"/>
      <c r="F47" s="76"/>
      <c r="G47" s="64"/>
      <c r="H47" s="190"/>
      <c r="I47" s="53"/>
      <c r="J47" s="53"/>
    </row>
    <row r="48" spans="1:10" ht="15">
      <c r="A48" s="35"/>
      <c r="B48" s="66"/>
      <c r="C48" s="63"/>
      <c r="D48" s="63"/>
      <c r="E48" s="63"/>
      <c r="F48" s="67"/>
      <c r="G48" s="68"/>
      <c r="H48" s="190"/>
      <c r="I48" s="53"/>
      <c r="J48" s="53"/>
    </row>
    <row r="49" spans="1:10" ht="15">
      <c r="A49" s="35"/>
      <c r="B49" s="66"/>
      <c r="C49" s="38"/>
      <c r="D49" s="38"/>
      <c r="E49" s="38"/>
      <c r="F49" s="76"/>
      <c r="G49" s="35"/>
      <c r="H49" s="190"/>
      <c r="I49" s="64"/>
      <c r="J49" s="53"/>
    </row>
    <row r="50" spans="1:10" ht="15">
      <c r="A50" s="35"/>
      <c r="B50" s="66"/>
      <c r="C50" s="89"/>
      <c r="D50" s="95"/>
      <c r="E50" s="95"/>
      <c r="F50" s="67"/>
      <c r="G50" s="35"/>
      <c r="H50" s="190"/>
      <c r="I50" s="53"/>
      <c r="J50" s="53"/>
    </row>
    <row r="51" spans="1:10" ht="15">
      <c r="A51" s="88"/>
      <c r="B51" s="66"/>
      <c r="C51" s="92"/>
      <c r="D51" s="38"/>
      <c r="E51" s="38"/>
      <c r="F51" s="76"/>
      <c r="G51" s="64"/>
      <c r="H51" s="190"/>
      <c r="I51" s="53"/>
      <c r="J51" s="53"/>
    </row>
    <row r="52" spans="1:10" ht="15">
      <c r="A52" s="35"/>
      <c r="B52" s="66"/>
      <c r="C52" s="63"/>
      <c r="D52" s="63"/>
      <c r="E52" s="63"/>
      <c r="F52" s="67"/>
      <c r="G52" s="35"/>
      <c r="H52" s="190"/>
      <c r="I52" s="53"/>
      <c r="J52" s="65"/>
    </row>
    <row r="53" spans="1:10" ht="15">
      <c r="A53" s="35"/>
      <c r="B53" s="66"/>
      <c r="C53" s="38"/>
      <c r="D53" s="38"/>
      <c r="E53" s="38"/>
      <c r="F53" s="76"/>
      <c r="G53" s="35"/>
      <c r="H53" s="64"/>
      <c r="I53" s="53"/>
      <c r="J53" s="65"/>
    </row>
    <row r="54" spans="1:10" ht="15">
      <c r="A54" s="35"/>
      <c r="B54" s="66"/>
      <c r="C54" s="89"/>
      <c r="D54" s="90"/>
      <c r="E54" s="89"/>
      <c r="F54" s="91"/>
      <c r="G54" s="35"/>
      <c r="H54" s="190"/>
      <c r="I54" s="53"/>
      <c r="J54" s="65"/>
    </row>
    <row r="55" spans="1:10" ht="15">
      <c r="A55" s="96"/>
      <c r="B55" s="66"/>
      <c r="C55" s="329"/>
      <c r="D55" s="330"/>
      <c r="E55" s="38"/>
      <c r="F55" s="76"/>
      <c r="G55" s="64"/>
      <c r="H55" s="190"/>
      <c r="I55" s="97"/>
      <c r="J55" s="98"/>
    </row>
    <row r="56" spans="1:10" ht="15">
      <c r="A56" s="35"/>
      <c r="B56" s="66"/>
      <c r="C56" s="63"/>
      <c r="D56" s="63"/>
      <c r="E56" s="63"/>
      <c r="F56" s="67"/>
      <c r="G56" s="35"/>
      <c r="H56" s="190"/>
      <c r="I56" s="97"/>
      <c r="J56" s="98"/>
    </row>
    <row r="57" spans="1:10" ht="15">
      <c r="A57" s="1"/>
      <c r="B57" s="99"/>
      <c r="C57" s="100"/>
      <c r="D57" s="100"/>
      <c r="E57" s="100"/>
      <c r="F57" s="101"/>
      <c r="G57" s="42"/>
      <c r="H57" s="42"/>
      <c r="I57" s="42"/>
      <c r="J57" s="42"/>
    </row>
    <row r="58" spans="1:10" ht="15">
      <c r="A58" s="1"/>
      <c r="B58" s="99"/>
      <c r="C58" s="100"/>
      <c r="D58" s="100"/>
      <c r="E58" s="100"/>
      <c r="F58" s="101"/>
      <c r="G58" s="42"/>
      <c r="H58" s="42"/>
      <c r="I58" s="42"/>
      <c r="J58" s="42"/>
    </row>
  </sheetData>
  <mergeCells count="6">
    <mergeCell ref="C55:D55"/>
    <mergeCell ref="C25:D25"/>
    <mergeCell ref="C27:D27"/>
    <mergeCell ref="B2:C2"/>
    <mergeCell ref="C9:D9"/>
    <mergeCell ref="C11:D11"/>
  </mergeCell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4">
      <selection activeCell="L27" sqref="L27"/>
    </sheetView>
  </sheetViews>
  <sheetFormatPr defaultColWidth="9.140625" defaultRowHeight="15"/>
  <cols>
    <col min="1" max="1" width="11.28125" style="40" customWidth="1"/>
    <col min="2" max="2" width="3.57421875" style="10" customWidth="1"/>
    <col min="3" max="3" width="6.28125" style="10" customWidth="1"/>
    <col min="4" max="4" width="14.8515625" style="10" customWidth="1"/>
    <col min="5" max="5" width="10.00390625" style="276" customWidth="1"/>
    <col min="6" max="6" width="9.140625" style="102" customWidth="1"/>
    <col min="7" max="7" width="15.57421875" style="40" customWidth="1"/>
    <col min="8" max="8" width="15.28125" style="40" customWidth="1"/>
    <col min="9" max="9" width="12.7109375" style="40" customWidth="1"/>
    <col min="10" max="10" width="11.8515625" style="10" customWidth="1"/>
    <col min="11" max="16384" width="9.140625" style="10" customWidth="1"/>
  </cols>
  <sheetData>
    <row r="1" spans="1:10" ht="15">
      <c r="A1" s="1"/>
      <c r="B1" s="2" t="s">
        <v>96</v>
      </c>
      <c r="C1" s="3"/>
      <c r="D1" s="4"/>
      <c r="E1" s="272"/>
      <c r="F1" s="6"/>
      <c r="G1" s="7"/>
      <c r="H1" s="7"/>
      <c r="I1" s="8" t="s">
        <v>0</v>
      </c>
      <c r="J1" s="9"/>
    </row>
    <row r="2" spans="1:10" ht="24" customHeight="1">
      <c r="A2" s="1"/>
      <c r="B2" s="331" t="s">
        <v>97</v>
      </c>
      <c r="C2" s="331"/>
      <c r="D2" s="11"/>
      <c r="E2" s="277" t="s">
        <v>138</v>
      </c>
      <c r="F2" s="12"/>
      <c r="G2" s="13"/>
      <c r="H2" s="7"/>
      <c r="I2" s="14"/>
      <c r="J2" s="15"/>
    </row>
    <row r="3" spans="1:10" ht="15">
      <c r="A3" s="42"/>
      <c r="B3" s="16" t="s">
        <v>1</v>
      </c>
      <c r="C3" s="16"/>
      <c r="D3" s="16"/>
      <c r="E3" s="274"/>
      <c r="F3" s="18"/>
      <c r="G3" s="19"/>
      <c r="H3" s="19"/>
      <c r="I3" s="19"/>
      <c r="J3" s="19"/>
    </row>
    <row r="4" spans="1:10" ht="13.5" thickBot="1">
      <c r="A4" s="42"/>
      <c r="B4" s="20" t="s">
        <v>17</v>
      </c>
      <c r="C4" s="20"/>
      <c r="D4" s="21"/>
      <c r="E4" s="275"/>
      <c r="F4" s="23"/>
      <c r="G4" s="24"/>
      <c r="H4" s="25"/>
      <c r="I4" s="26"/>
      <c r="J4" s="27"/>
    </row>
    <row r="5" spans="1:10" ht="15">
      <c r="A5" s="195"/>
      <c r="B5" s="28"/>
      <c r="C5" s="28"/>
      <c r="D5" s="29"/>
      <c r="E5" s="29"/>
      <c r="F5" s="30"/>
      <c r="G5" s="28"/>
      <c r="H5" s="28"/>
      <c r="I5" s="28"/>
      <c r="J5" s="28"/>
    </row>
    <row r="6" spans="1:10" ht="15">
      <c r="A6" s="196"/>
      <c r="B6" s="31">
        <v>1</v>
      </c>
      <c r="C6" s="32"/>
      <c r="D6" s="32" t="s">
        <v>139</v>
      </c>
      <c r="E6" s="32" t="s">
        <v>140</v>
      </c>
      <c r="F6" s="33"/>
      <c r="G6" s="1"/>
      <c r="H6" s="1"/>
      <c r="I6" s="1"/>
      <c r="J6" s="1"/>
    </row>
    <row r="7" spans="1:10" ht="15.75">
      <c r="A7" s="64"/>
      <c r="B7" s="194"/>
      <c r="C7" s="264"/>
      <c r="D7" s="38"/>
      <c r="E7" s="38"/>
      <c r="F7" s="39"/>
      <c r="G7" s="32" t="s">
        <v>139</v>
      </c>
      <c r="I7" s="41"/>
      <c r="J7" s="42"/>
    </row>
    <row r="8" spans="1:13" ht="15.75">
      <c r="A8" s="35"/>
      <c r="B8" s="54" t="s">
        <v>2</v>
      </c>
      <c r="C8" s="44"/>
      <c r="D8" s="212" t="s">
        <v>3</v>
      </c>
      <c r="E8" s="212"/>
      <c r="F8" s="46"/>
      <c r="G8" s="47"/>
      <c r="H8" s="48"/>
      <c r="I8" s="14"/>
      <c r="J8" s="49"/>
      <c r="K8" s="50"/>
      <c r="L8" s="50"/>
      <c r="M8" s="51"/>
    </row>
    <row r="9" spans="1:10" ht="15">
      <c r="A9" s="35"/>
      <c r="B9" s="52"/>
      <c r="C9" s="332"/>
      <c r="D9" s="332"/>
      <c r="E9" s="38"/>
      <c r="F9" s="12"/>
      <c r="G9" s="43"/>
      <c r="H9" s="36" t="s">
        <v>139</v>
      </c>
      <c r="I9" s="14"/>
      <c r="J9" s="263"/>
    </row>
    <row r="10" spans="1:10" ht="15">
      <c r="A10" s="35"/>
      <c r="B10" s="54" t="s">
        <v>4</v>
      </c>
      <c r="C10" s="32"/>
      <c r="D10" s="32" t="s">
        <v>150</v>
      </c>
      <c r="E10" s="32" t="s">
        <v>151</v>
      </c>
      <c r="F10" s="33"/>
      <c r="G10" s="34"/>
      <c r="H10" s="55" t="s">
        <v>235</v>
      </c>
      <c r="I10" s="14"/>
      <c r="J10" s="263"/>
    </row>
    <row r="11" spans="1:10" ht="15">
      <c r="A11" s="64"/>
      <c r="B11" s="194"/>
      <c r="C11" s="332"/>
      <c r="D11" s="332"/>
      <c r="E11" s="38"/>
      <c r="F11" s="39"/>
      <c r="G11" s="32" t="s">
        <v>150</v>
      </c>
      <c r="H11" s="56"/>
      <c r="I11" s="14"/>
      <c r="J11" s="263"/>
    </row>
    <row r="12" spans="1:10" ht="15">
      <c r="A12" s="35"/>
      <c r="B12" s="54" t="s">
        <v>5</v>
      </c>
      <c r="C12" s="32"/>
      <c r="D12" s="212" t="s">
        <v>3</v>
      </c>
      <c r="E12" s="213"/>
      <c r="F12" s="33"/>
      <c r="G12" s="57"/>
      <c r="H12" s="68"/>
      <c r="I12" s="48"/>
      <c r="J12" s="263"/>
    </row>
    <row r="13" spans="1:10" ht="13.5" thickBot="1">
      <c r="A13" s="35"/>
      <c r="B13" s="52"/>
      <c r="C13" s="15"/>
      <c r="D13" s="15"/>
      <c r="E13" s="15"/>
      <c r="F13" s="12"/>
      <c r="G13" s="59"/>
      <c r="H13" s="68"/>
      <c r="I13" s="108"/>
      <c r="J13" s="263"/>
    </row>
    <row r="14" spans="1:10" ht="13.5" thickBot="1">
      <c r="A14" s="35"/>
      <c r="B14" s="54" t="s">
        <v>6</v>
      </c>
      <c r="C14" s="32"/>
      <c r="D14" s="212" t="s">
        <v>227</v>
      </c>
      <c r="E14" s="32" t="s">
        <v>228</v>
      </c>
      <c r="F14" s="33"/>
      <c r="G14" s="59"/>
      <c r="H14" s="68"/>
      <c r="I14" s="201"/>
      <c r="J14" s="263"/>
    </row>
    <row r="15" spans="1:10" ht="15">
      <c r="A15" s="64"/>
      <c r="B15" s="194"/>
      <c r="C15" s="15"/>
      <c r="D15" s="15"/>
      <c r="E15" s="15"/>
      <c r="F15" s="39"/>
      <c r="G15" s="45" t="s">
        <v>258</v>
      </c>
      <c r="H15" s="58"/>
      <c r="I15" s="263"/>
      <c r="J15" s="48"/>
    </row>
    <row r="16" spans="1:10" ht="15">
      <c r="A16" s="35"/>
      <c r="B16" s="54" t="s">
        <v>7</v>
      </c>
      <c r="C16" s="32"/>
      <c r="D16" s="212" t="s">
        <v>147</v>
      </c>
      <c r="E16" s="32" t="s">
        <v>148</v>
      </c>
      <c r="F16" s="33"/>
      <c r="G16" s="60" t="s">
        <v>260</v>
      </c>
      <c r="H16" s="56"/>
      <c r="I16" s="263"/>
      <c r="J16" s="48"/>
    </row>
    <row r="17" spans="1:10" ht="14.25" customHeight="1">
      <c r="A17" s="35"/>
      <c r="B17" s="52"/>
      <c r="C17" s="15"/>
      <c r="D17" s="15"/>
      <c r="E17" s="15"/>
      <c r="F17" s="12"/>
      <c r="G17" s="58"/>
      <c r="H17" s="36" t="s">
        <v>147</v>
      </c>
      <c r="I17" s="48"/>
      <c r="J17" s="48"/>
    </row>
    <row r="18" spans="1:10" ht="15">
      <c r="A18" s="35"/>
      <c r="B18" s="54" t="s">
        <v>8</v>
      </c>
      <c r="C18" s="32"/>
      <c r="D18" s="212" t="s">
        <v>3</v>
      </c>
      <c r="E18" s="32"/>
      <c r="F18" s="33"/>
      <c r="G18" s="59"/>
      <c r="H18" s="61" t="s">
        <v>230</v>
      </c>
      <c r="I18" s="263"/>
      <c r="J18" s="48"/>
    </row>
    <row r="19" spans="1:10" ht="15">
      <c r="A19" s="64"/>
      <c r="B19" s="194"/>
      <c r="C19" s="15"/>
      <c r="D19" s="15"/>
      <c r="E19" s="15"/>
      <c r="F19" s="39"/>
      <c r="G19" s="32" t="s">
        <v>55</v>
      </c>
      <c r="H19" s="61"/>
      <c r="I19" s="263"/>
      <c r="J19" s="62"/>
    </row>
    <row r="20" spans="1:10" ht="13.5" thickBot="1">
      <c r="A20" s="35"/>
      <c r="B20" s="54" t="s">
        <v>9</v>
      </c>
      <c r="C20" s="32"/>
      <c r="D20" s="32" t="s">
        <v>55</v>
      </c>
      <c r="E20" s="32" t="s">
        <v>142</v>
      </c>
      <c r="F20" s="33"/>
      <c r="G20" s="57"/>
      <c r="H20" s="59"/>
      <c r="I20" s="263"/>
      <c r="J20" s="48"/>
    </row>
    <row r="21" spans="1:10" ht="16.5" thickBot="1">
      <c r="A21" s="35"/>
      <c r="B21" s="38"/>
      <c r="C21" s="38"/>
      <c r="D21" s="38"/>
      <c r="E21" s="38"/>
      <c r="F21" s="69"/>
      <c r="G21" s="65"/>
      <c r="H21" s="262"/>
      <c r="I21" s="109"/>
      <c r="J21" s="203"/>
    </row>
    <row r="22" spans="1:10" ht="13.5" customHeight="1" thickBot="1">
      <c r="A22" s="35"/>
      <c r="B22" s="31">
        <v>9</v>
      </c>
      <c r="C22" s="32"/>
      <c r="D22" s="32" t="s">
        <v>143</v>
      </c>
      <c r="E22" s="32" t="s">
        <v>144</v>
      </c>
      <c r="F22" s="33"/>
      <c r="G22" s="72"/>
      <c r="H22" s="265"/>
      <c r="I22" s="110"/>
      <c r="J22" s="204"/>
    </row>
    <row r="23" spans="1:10" ht="12.75" customHeight="1">
      <c r="A23" s="35"/>
      <c r="B23" s="194"/>
      <c r="C23" s="264"/>
      <c r="D23" s="38"/>
      <c r="E23" s="38"/>
      <c r="F23" s="39"/>
      <c r="G23" s="32" t="s">
        <v>143</v>
      </c>
      <c r="H23" s="265"/>
      <c r="I23" s="110"/>
      <c r="J23" s="111"/>
    </row>
    <row r="24" spans="1:10" ht="13.5" customHeight="1">
      <c r="A24" s="35"/>
      <c r="B24" s="54" t="s">
        <v>10</v>
      </c>
      <c r="C24" s="44"/>
      <c r="D24" s="212" t="s">
        <v>3</v>
      </c>
      <c r="E24" s="212"/>
      <c r="F24" s="46"/>
      <c r="G24" s="106"/>
      <c r="H24" s="105"/>
      <c r="I24" s="79"/>
      <c r="J24" s="112"/>
    </row>
    <row r="25" spans="1:10" ht="15">
      <c r="A25" s="35"/>
      <c r="B25" s="52"/>
      <c r="C25" s="332"/>
      <c r="D25" s="332"/>
      <c r="E25" s="38"/>
      <c r="F25" s="12"/>
      <c r="G25" s="85"/>
      <c r="H25" s="270" t="s">
        <v>152</v>
      </c>
      <c r="I25" s="87"/>
      <c r="J25" s="113"/>
    </row>
    <row r="26" spans="1:10" ht="15">
      <c r="A26" s="35"/>
      <c r="B26" s="54" t="s">
        <v>11</v>
      </c>
      <c r="C26" s="32"/>
      <c r="D26" s="32" t="s">
        <v>152</v>
      </c>
      <c r="E26" s="32" t="s">
        <v>153</v>
      </c>
      <c r="F26" s="33"/>
      <c r="G26" s="263"/>
      <c r="H26" s="48" t="s">
        <v>277</v>
      </c>
      <c r="I26" s="48"/>
      <c r="J26" s="48"/>
    </row>
    <row r="27" spans="1:10" ht="15">
      <c r="A27" s="88"/>
      <c r="B27" s="194"/>
      <c r="C27" s="332"/>
      <c r="D27" s="332"/>
      <c r="E27" s="38"/>
      <c r="F27" s="39"/>
      <c r="G27" s="191" t="s">
        <v>152</v>
      </c>
      <c r="H27" s="48"/>
      <c r="I27" s="48"/>
      <c r="J27" s="48"/>
    </row>
    <row r="28" spans="1:10" ht="13.5" thickBot="1">
      <c r="A28" s="35"/>
      <c r="B28" s="54" t="s">
        <v>12</v>
      </c>
      <c r="C28" s="32"/>
      <c r="D28" s="212" t="s">
        <v>3</v>
      </c>
      <c r="E28" s="32"/>
      <c r="F28" s="33"/>
      <c r="G28" s="192"/>
      <c r="H28" s="263"/>
      <c r="I28" s="48"/>
      <c r="J28" s="48"/>
    </row>
    <row r="29" spans="1:10" ht="13.5" thickBot="1">
      <c r="A29" s="35"/>
      <c r="B29" s="52"/>
      <c r="C29" s="15"/>
      <c r="D29" s="15"/>
      <c r="E29" s="15"/>
      <c r="F29" s="12"/>
      <c r="G29" s="35"/>
      <c r="H29" s="64"/>
      <c r="I29" s="202"/>
      <c r="J29" s="263"/>
    </row>
    <row r="30" spans="1:10" ht="15">
      <c r="A30" s="35"/>
      <c r="B30" s="54" t="s">
        <v>13</v>
      </c>
      <c r="C30" s="32"/>
      <c r="D30" s="32" t="s">
        <v>145</v>
      </c>
      <c r="E30" s="32" t="s">
        <v>146</v>
      </c>
      <c r="F30" s="33"/>
      <c r="G30" s="35"/>
      <c r="H30" s="263"/>
      <c r="I30" s="48"/>
      <c r="J30" s="263"/>
    </row>
    <row r="31" spans="1:10" ht="15">
      <c r="A31" s="64"/>
      <c r="B31" s="194"/>
      <c r="C31" s="15"/>
      <c r="D31" s="15"/>
      <c r="E31" s="15"/>
      <c r="F31" s="39"/>
      <c r="G31" s="32" t="s">
        <v>145</v>
      </c>
      <c r="H31" s="263"/>
      <c r="I31" s="48"/>
      <c r="J31" s="263"/>
    </row>
    <row r="32" spans="1:10" ht="15">
      <c r="A32" s="35"/>
      <c r="B32" s="54" t="s">
        <v>14</v>
      </c>
      <c r="C32" s="32"/>
      <c r="D32" s="212" t="s">
        <v>149</v>
      </c>
      <c r="E32" s="32" t="s">
        <v>142</v>
      </c>
      <c r="F32" s="33"/>
      <c r="G32" s="60" t="s">
        <v>242</v>
      </c>
      <c r="H32" s="48"/>
      <c r="I32" s="48"/>
      <c r="J32" s="263"/>
    </row>
    <row r="33" spans="1:10" ht="15">
      <c r="A33" s="35"/>
      <c r="B33" s="52"/>
      <c r="C33" s="15"/>
      <c r="D33" s="15"/>
      <c r="E33" s="15"/>
      <c r="F33" s="12"/>
      <c r="G33" s="68"/>
      <c r="H33" s="271" t="s">
        <v>141</v>
      </c>
      <c r="I33" s="108"/>
      <c r="J33" s="263"/>
    </row>
    <row r="34" spans="1:10" ht="15">
      <c r="A34" s="35"/>
      <c r="B34" s="54" t="s">
        <v>15</v>
      </c>
      <c r="C34" s="32"/>
      <c r="D34" s="212" t="s">
        <v>3</v>
      </c>
      <c r="E34" s="32"/>
      <c r="F34" s="33"/>
      <c r="G34" s="68"/>
      <c r="H34" s="48" t="s">
        <v>329</v>
      </c>
      <c r="I34" s="263"/>
      <c r="J34" s="263"/>
    </row>
    <row r="35" spans="1:10" ht="15">
      <c r="A35" s="64"/>
      <c r="B35" s="194"/>
      <c r="C35" s="15"/>
      <c r="D35" s="15"/>
      <c r="E35" s="15"/>
      <c r="F35" s="39"/>
      <c r="G35" s="32" t="s">
        <v>141</v>
      </c>
      <c r="H35" s="48"/>
      <c r="I35" s="263"/>
      <c r="J35" s="263"/>
    </row>
    <row r="36" spans="1:10" ht="15">
      <c r="A36" s="35"/>
      <c r="B36" s="54" t="s">
        <v>16</v>
      </c>
      <c r="C36" s="32"/>
      <c r="D36" s="32" t="s">
        <v>141</v>
      </c>
      <c r="E36" s="32" t="s">
        <v>114</v>
      </c>
      <c r="F36" s="33"/>
      <c r="G36" s="107"/>
      <c r="H36" s="263"/>
      <c r="I36" s="263"/>
      <c r="J36" s="263"/>
    </row>
    <row r="37" spans="1:10" ht="15">
      <c r="A37" s="35"/>
      <c r="B37" s="66"/>
      <c r="C37" s="38"/>
      <c r="D37" s="38"/>
      <c r="E37" s="38"/>
      <c r="F37" s="76"/>
      <c r="G37" s="35"/>
      <c r="H37" s="64"/>
      <c r="I37" s="263"/>
      <c r="J37" s="263"/>
    </row>
    <row r="38" spans="1:10" ht="12.75" customHeight="1">
      <c r="A38" s="35"/>
      <c r="B38" s="66"/>
      <c r="C38" s="63"/>
      <c r="D38" s="63"/>
      <c r="E38" s="63"/>
      <c r="F38" s="67"/>
      <c r="G38" s="35"/>
      <c r="H38" s="263"/>
      <c r="I38" s="263"/>
      <c r="J38" s="263"/>
    </row>
    <row r="39" spans="1:10" ht="15">
      <c r="A39" s="64"/>
      <c r="B39" s="66"/>
      <c r="C39" s="38"/>
      <c r="D39" s="38"/>
      <c r="E39" s="38"/>
      <c r="F39" s="76"/>
      <c r="G39" s="64"/>
      <c r="H39" s="263"/>
      <c r="I39" s="263"/>
      <c r="J39" s="263"/>
    </row>
    <row r="40" spans="1:10" ht="15">
      <c r="A40" s="35"/>
      <c r="B40" s="66"/>
      <c r="C40" s="63"/>
      <c r="D40" s="63"/>
      <c r="E40" s="63"/>
      <c r="F40" s="67"/>
      <c r="G40" s="35"/>
      <c r="H40" s="263"/>
      <c r="I40" s="263"/>
      <c r="J40" s="263"/>
    </row>
    <row r="41" spans="1:11" ht="15">
      <c r="A41" s="35"/>
      <c r="B41" s="66"/>
      <c r="C41" s="38"/>
      <c r="D41" s="38"/>
      <c r="E41" s="38"/>
      <c r="F41" s="76"/>
      <c r="G41" s="35"/>
      <c r="H41" s="263"/>
      <c r="I41" s="263"/>
      <c r="J41" s="63"/>
      <c r="K41" s="93"/>
    </row>
    <row r="42" spans="1:10" ht="15">
      <c r="A42" s="35"/>
      <c r="B42" s="66"/>
      <c r="C42" s="63"/>
      <c r="D42" s="63"/>
      <c r="E42" s="63"/>
      <c r="F42" s="67"/>
      <c r="G42" s="94"/>
      <c r="H42" s="263"/>
      <c r="I42" s="263"/>
      <c r="J42" s="263"/>
    </row>
    <row r="43" spans="1:10" ht="16.5" customHeight="1">
      <c r="A43" s="64"/>
      <c r="B43" s="66"/>
      <c r="C43" s="264"/>
      <c r="D43" s="38"/>
      <c r="E43" s="38"/>
      <c r="F43" s="76"/>
      <c r="G43" s="64"/>
      <c r="H43" s="263"/>
      <c r="I43" s="263"/>
      <c r="J43" s="263"/>
    </row>
    <row r="44" spans="1:10" ht="15">
      <c r="A44" s="35"/>
      <c r="B44" s="66"/>
      <c r="C44" s="89"/>
      <c r="D44" s="63"/>
      <c r="E44" s="63"/>
      <c r="F44" s="67"/>
      <c r="G44" s="68"/>
      <c r="H44" s="263"/>
      <c r="I44" s="263"/>
      <c r="J44" s="263"/>
    </row>
    <row r="45" spans="1:10" ht="15">
      <c r="A45" s="35"/>
      <c r="B45" s="66"/>
      <c r="C45" s="38"/>
      <c r="D45" s="38"/>
      <c r="E45" s="38"/>
      <c r="F45" s="76"/>
      <c r="G45" s="68"/>
      <c r="H45" s="64"/>
      <c r="I45" s="263"/>
      <c r="J45" s="263"/>
    </row>
    <row r="46" spans="1:10" ht="15">
      <c r="A46" s="35"/>
      <c r="B46" s="66"/>
      <c r="C46" s="63"/>
      <c r="D46" s="63"/>
      <c r="E46" s="63"/>
      <c r="F46" s="67"/>
      <c r="G46" s="68"/>
      <c r="H46" s="263"/>
      <c r="I46" s="263"/>
      <c r="J46" s="263"/>
    </row>
    <row r="47" spans="1:10" ht="15">
      <c r="A47" s="64"/>
      <c r="B47" s="66"/>
      <c r="C47" s="38"/>
      <c r="D47" s="38"/>
      <c r="E47" s="38"/>
      <c r="F47" s="76"/>
      <c r="G47" s="64"/>
      <c r="H47" s="263"/>
      <c r="I47" s="263"/>
      <c r="J47" s="263"/>
    </row>
    <row r="48" spans="1:10" ht="15">
      <c r="A48" s="35"/>
      <c r="B48" s="66"/>
      <c r="C48" s="63"/>
      <c r="D48" s="63"/>
      <c r="E48" s="63"/>
      <c r="F48" s="67"/>
      <c r="G48" s="68"/>
      <c r="H48" s="263"/>
      <c r="I48" s="263"/>
      <c r="J48" s="263"/>
    </row>
    <row r="49" spans="1:10" ht="15">
      <c r="A49" s="35"/>
      <c r="B49" s="66"/>
      <c r="C49" s="38"/>
      <c r="D49" s="38"/>
      <c r="E49" s="38"/>
      <c r="F49" s="76"/>
      <c r="G49" s="35"/>
      <c r="H49" s="263"/>
      <c r="I49" s="64"/>
      <c r="J49" s="263"/>
    </row>
    <row r="50" spans="1:10" ht="15">
      <c r="A50" s="35"/>
      <c r="B50" s="66"/>
      <c r="C50" s="89"/>
      <c r="D50" s="95"/>
      <c r="E50" s="95"/>
      <c r="F50" s="67"/>
      <c r="G50" s="35"/>
      <c r="H50" s="263"/>
      <c r="I50" s="263"/>
      <c r="J50" s="263"/>
    </row>
    <row r="51" spans="1:10" ht="15">
      <c r="A51" s="88"/>
      <c r="B51" s="66"/>
      <c r="C51" s="92"/>
      <c r="D51" s="38"/>
      <c r="E51" s="38"/>
      <c r="F51" s="76"/>
      <c r="G51" s="64"/>
      <c r="H51" s="263"/>
      <c r="I51" s="263"/>
      <c r="J51" s="263"/>
    </row>
    <row r="52" spans="1:10" ht="15">
      <c r="A52" s="35"/>
      <c r="B52" s="66"/>
      <c r="C52" s="63"/>
      <c r="D52" s="63"/>
      <c r="E52" s="63"/>
      <c r="F52" s="67"/>
      <c r="G52" s="35"/>
      <c r="H52" s="263"/>
      <c r="I52" s="263"/>
      <c r="J52" s="65"/>
    </row>
    <row r="53" spans="1:10" ht="15">
      <c r="A53" s="35"/>
      <c r="B53" s="66"/>
      <c r="C53" s="38"/>
      <c r="D53" s="38"/>
      <c r="E53" s="38"/>
      <c r="F53" s="76"/>
      <c r="G53" s="35"/>
      <c r="H53" s="64"/>
      <c r="I53" s="263"/>
      <c r="J53" s="65"/>
    </row>
    <row r="54" spans="1:10" ht="15">
      <c r="A54" s="35"/>
      <c r="B54" s="66"/>
      <c r="C54" s="89"/>
      <c r="D54" s="90"/>
      <c r="E54" s="89"/>
      <c r="F54" s="91"/>
      <c r="G54" s="35"/>
      <c r="H54" s="263"/>
      <c r="I54" s="263"/>
      <c r="J54" s="65"/>
    </row>
    <row r="55" spans="1:10" ht="15">
      <c r="A55" s="96"/>
      <c r="B55" s="66"/>
      <c r="C55" s="329"/>
      <c r="D55" s="330"/>
      <c r="E55" s="38"/>
      <c r="F55" s="76"/>
      <c r="G55" s="64"/>
      <c r="H55" s="263"/>
      <c r="I55" s="97"/>
      <c r="J55" s="98"/>
    </row>
    <row r="56" spans="1:10" ht="15">
      <c r="A56" s="35"/>
      <c r="B56" s="66"/>
      <c r="C56" s="63"/>
      <c r="D56" s="63"/>
      <c r="E56" s="63"/>
      <c r="F56" s="67"/>
      <c r="G56" s="35"/>
      <c r="H56" s="263"/>
      <c r="I56" s="97"/>
      <c r="J56" s="98"/>
    </row>
    <row r="57" spans="1:10" ht="15">
      <c r="A57" s="1"/>
      <c r="B57" s="99"/>
      <c r="C57" s="100"/>
      <c r="D57" s="100"/>
      <c r="E57" s="100"/>
      <c r="F57" s="101"/>
      <c r="G57" s="42"/>
      <c r="H57" s="42"/>
      <c r="I57" s="42"/>
      <c r="J57" s="42"/>
    </row>
    <row r="58" spans="1:10" ht="15">
      <c r="A58" s="1"/>
      <c r="B58" s="99"/>
      <c r="C58" s="100"/>
      <c r="D58" s="100"/>
      <c r="E58" s="100"/>
      <c r="F58" s="101"/>
      <c r="G58" s="42"/>
      <c r="H58" s="42"/>
      <c r="I58" s="42"/>
      <c r="J58" s="42"/>
    </row>
  </sheetData>
  <mergeCells count="6">
    <mergeCell ref="C55:D55"/>
    <mergeCell ref="B2:C2"/>
    <mergeCell ref="C9:D9"/>
    <mergeCell ref="C11:D11"/>
    <mergeCell ref="C25:D25"/>
    <mergeCell ref="C27:D27"/>
  </mergeCells>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3">
      <selection activeCell="L21" sqref="L21"/>
    </sheetView>
  </sheetViews>
  <sheetFormatPr defaultColWidth="9.140625" defaultRowHeight="15"/>
  <cols>
    <col min="1" max="1" width="11.28125" style="40" customWidth="1"/>
    <col min="2" max="2" width="3.57421875" style="10" customWidth="1"/>
    <col min="3" max="3" width="6.28125" style="10" customWidth="1"/>
    <col min="4" max="4" width="14.8515625" style="10" customWidth="1"/>
    <col min="5" max="5" width="10.00390625" style="276" customWidth="1"/>
    <col min="6" max="6" width="9.140625" style="102" customWidth="1"/>
    <col min="7" max="7" width="15.57421875" style="40" customWidth="1"/>
    <col min="8" max="8" width="12.421875" style="40" customWidth="1"/>
    <col min="9" max="9" width="12.7109375" style="40" customWidth="1"/>
    <col min="10" max="10" width="11.8515625" style="10" customWidth="1"/>
    <col min="11" max="16384" width="9.140625" style="10" customWidth="1"/>
  </cols>
  <sheetData>
    <row r="1" spans="1:10" ht="15">
      <c r="A1" s="1"/>
      <c r="B1" s="2" t="s">
        <v>96</v>
      </c>
      <c r="C1" s="3"/>
      <c r="D1" s="4"/>
      <c r="E1" s="272"/>
      <c r="F1" s="6"/>
      <c r="G1" s="7"/>
      <c r="H1" s="7"/>
      <c r="I1" s="8" t="s">
        <v>0</v>
      </c>
      <c r="J1" s="9"/>
    </row>
    <row r="2" spans="1:10" ht="24" customHeight="1">
      <c r="A2" s="1"/>
      <c r="B2" s="331" t="s">
        <v>97</v>
      </c>
      <c r="C2" s="331"/>
      <c r="D2" s="11"/>
      <c r="E2" s="277" t="s">
        <v>154</v>
      </c>
      <c r="F2" s="12"/>
      <c r="G2" s="13"/>
      <c r="H2" s="7"/>
      <c r="I2" s="14"/>
      <c r="J2" s="15"/>
    </row>
    <row r="3" spans="1:10" ht="15">
      <c r="A3" s="42"/>
      <c r="B3" s="16" t="s">
        <v>1</v>
      </c>
      <c r="C3" s="16"/>
      <c r="D3" s="16"/>
      <c r="E3" s="274"/>
      <c r="F3" s="18"/>
      <c r="G3" s="19"/>
      <c r="H3" s="19"/>
      <c r="I3" s="19"/>
      <c r="J3" s="19"/>
    </row>
    <row r="4" spans="1:10" ht="13.5" thickBot="1">
      <c r="A4" s="42"/>
      <c r="B4" s="20" t="s">
        <v>17</v>
      </c>
      <c r="C4" s="20"/>
      <c r="D4" s="21"/>
      <c r="E4" s="275"/>
      <c r="F4" s="23"/>
      <c r="G4" s="24"/>
      <c r="H4" s="25"/>
      <c r="I4" s="26"/>
      <c r="J4" s="27"/>
    </row>
    <row r="5" spans="1:10" ht="15">
      <c r="A5" s="195"/>
      <c r="B5" s="28"/>
      <c r="C5" s="28"/>
      <c r="D5" s="29"/>
      <c r="E5" s="29"/>
      <c r="F5" s="30"/>
      <c r="G5" s="28"/>
      <c r="H5" s="28"/>
      <c r="I5" s="28"/>
      <c r="J5" s="28"/>
    </row>
    <row r="6" spans="1:10" ht="15">
      <c r="A6" s="196"/>
      <c r="B6" s="31">
        <v>1</v>
      </c>
      <c r="C6" s="278"/>
      <c r="D6" s="278" t="s">
        <v>95</v>
      </c>
      <c r="E6" s="278" t="s">
        <v>61</v>
      </c>
      <c r="F6" s="33"/>
      <c r="G6" s="1"/>
      <c r="H6" s="1"/>
      <c r="I6" s="1"/>
      <c r="J6" s="1"/>
    </row>
    <row r="7" spans="1:10" ht="15.75">
      <c r="A7" s="64"/>
      <c r="B7" s="194"/>
      <c r="C7" s="279"/>
      <c r="D7" s="210"/>
      <c r="E7" s="210"/>
      <c r="F7" s="39"/>
      <c r="G7" s="32" t="s">
        <v>95</v>
      </c>
      <c r="I7" s="41"/>
      <c r="J7" s="42"/>
    </row>
    <row r="8" spans="1:13" ht="15.75">
      <c r="A8" s="35"/>
      <c r="B8" s="54" t="s">
        <v>2</v>
      </c>
      <c r="C8" s="280"/>
      <c r="D8" s="45" t="s">
        <v>3</v>
      </c>
      <c r="E8" s="45"/>
      <c r="F8" s="46"/>
      <c r="G8" s="47"/>
      <c r="H8" s="48"/>
      <c r="I8" s="14"/>
      <c r="J8" s="49"/>
      <c r="K8" s="50"/>
      <c r="L8" s="50"/>
      <c r="M8" s="51"/>
    </row>
    <row r="9" spans="1:10" ht="15">
      <c r="A9" s="35"/>
      <c r="B9" s="52"/>
      <c r="C9" s="335"/>
      <c r="D9" s="335"/>
      <c r="E9" s="210"/>
      <c r="F9" s="12"/>
      <c r="G9" s="43"/>
      <c r="H9" s="36" t="s">
        <v>95</v>
      </c>
      <c r="I9" s="14"/>
      <c r="J9" s="263"/>
    </row>
    <row r="10" spans="1:10" ht="15">
      <c r="A10" s="35"/>
      <c r="B10" s="54" t="s">
        <v>4</v>
      </c>
      <c r="C10" s="278"/>
      <c r="D10" s="278" t="s">
        <v>157</v>
      </c>
      <c r="E10" s="278" t="s">
        <v>73</v>
      </c>
      <c r="F10" s="33"/>
      <c r="G10" s="34"/>
      <c r="H10" s="55" t="s">
        <v>242</v>
      </c>
      <c r="I10" s="14"/>
      <c r="J10" s="263"/>
    </row>
    <row r="11" spans="1:10" ht="15">
      <c r="A11" s="64"/>
      <c r="B11" s="194"/>
      <c r="C11" s="335"/>
      <c r="D11" s="335"/>
      <c r="E11" s="210"/>
      <c r="F11" s="39"/>
      <c r="G11" s="32" t="s">
        <v>157</v>
      </c>
      <c r="H11" s="56"/>
      <c r="I11" s="14"/>
      <c r="J11" s="263"/>
    </row>
    <row r="12" spans="1:10" ht="15">
      <c r="A12" s="35"/>
      <c r="B12" s="54" t="s">
        <v>5</v>
      </c>
      <c r="C12" s="278"/>
      <c r="D12" s="45" t="s">
        <v>3</v>
      </c>
      <c r="E12" s="281"/>
      <c r="F12" s="33"/>
      <c r="G12" s="57"/>
      <c r="H12" s="68"/>
      <c r="I12" s="48"/>
      <c r="J12" s="263"/>
    </row>
    <row r="13" spans="1:10" ht="13.5" thickBot="1">
      <c r="A13" s="35"/>
      <c r="B13" s="52"/>
      <c r="C13" s="211"/>
      <c r="D13" s="211"/>
      <c r="E13" s="211"/>
      <c r="F13" s="12"/>
      <c r="G13" s="59"/>
      <c r="H13" s="68"/>
      <c r="I13" s="108"/>
      <c r="J13" s="263"/>
    </row>
    <row r="14" spans="1:10" ht="13.5" thickBot="1">
      <c r="A14" s="35"/>
      <c r="B14" s="54" t="s">
        <v>6</v>
      </c>
      <c r="C14" s="278"/>
      <c r="D14" s="45" t="s">
        <v>3</v>
      </c>
      <c r="E14" s="278"/>
      <c r="F14" s="33"/>
      <c r="G14" s="59"/>
      <c r="H14" s="68"/>
      <c r="I14" s="201"/>
      <c r="J14" s="263"/>
    </row>
    <row r="15" spans="1:10" ht="15">
      <c r="A15" s="64"/>
      <c r="B15" s="194"/>
      <c r="C15" s="211"/>
      <c r="D15" s="211"/>
      <c r="E15" s="211"/>
      <c r="F15" s="39"/>
      <c r="G15" s="45" t="s">
        <v>158</v>
      </c>
      <c r="H15" s="58"/>
      <c r="I15" s="263"/>
      <c r="J15" s="48"/>
    </row>
    <row r="16" spans="1:10" ht="15">
      <c r="A16" s="35"/>
      <c r="B16" s="54" t="s">
        <v>7</v>
      </c>
      <c r="C16" s="278"/>
      <c r="D16" s="45" t="s">
        <v>158</v>
      </c>
      <c r="E16" s="278" t="s">
        <v>159</v>
      </c>
      <c r="F16" s="33"/>
      <c r="G16" s="60"/>
      <c r="H16" s="56"/>
      <c r="I16" s="263"/>
      <c r="J16" s="48"/>
    </row>
    <row r="17" spans="1:10" ht="15">
      <c r="A17" s="35"/>
      <c r="B17" s="52"/>
      <c r="C17" s="211"/>
      <c r="D17" s="211"/>
      <c r="E17" s="211"/>
      <c r="F17" s="12"/>
      <c r="G17" s="58"/>
      <c r="H17" s="36" t="s">
        <v>155</v>
      </c>
      <c r="I17" s="48"/>
      <c r="J17" s="48"/>
    </row>
    <row r="18" spans="1:10" ht="15">
      <c r="A18" s="35"/>
      <c r="B18" s="54" t="s">
        <v>8</v>
      </c>
      <c r="C18" s="278"/>
      <c r="D18" s="45" t="s">
        <v>3</v>
      </c>
      <c r="E18" s="278"/>
      <c r="F18" s="33"/>
      <c r="G18" s="59"/>
      <c r="H18" s="61" t="s">
        <v>241</v>
      </c>
      <c r="I18" s="263"/>
      <c r="J18" s="48"/>
    </row>
    <row r="19" spans="1:10" ht="15">
      <c r="A19" s="64"/>
      <c r="B19" s="194"/>
      <c r="C19" s="211"/>
      <c r="D19" s="211"/>
      <c r="E19" s="211"/>
      <c r="F19" s="39"/>
      <c r="G19" s="32" t="s">
        <v>155</v>
      </c>
      <c r="H19" s="61"/>
      <c r="I19" s="263"/>
      <c r="J19" s="62"/>
    </row>
    <row r="20" spans="1:10" ht="13.5" thickBot="1">
      <c r="A20" s="35"/>
      <c r="B20" s="54" t="s">
        <v>9</v>
      </c>
      <c r="C20" s="278"/>
      <c r="D20" s="278" t="s">
        <v>155</v>
      </c>
      <c r="E20" s="278" t="s">
        <v>59</v>
      </c>
      <c r="F20" s="33"/>
      <c r="G20" s="57"/>
      <c r="H20" s="59"/>
      <c r="I20" s="263"/>
      <c r="J20" s="48"/>
    </row>
    <row r="21" spans="1:10" ht="16.5" thickBot="1">
      <c r="A21" s="35"/>
      <c r="B21" s="38"/>
      <c r="C21" s="210"/>
      <c r="D21" s="210"/>
      <c r="E21" s="210"/>
      <c r="F21" s="69"/>
      <c r="G21" s="65"/>
      <c r="H21" s="262"/>
      <c r="I21" s="109"/>
      <c r="J21" s="203"/>
    </row>
    <row r="22" spans="1:10" ht="13.5" customHeight="1" thickBot="1">
      <c r="A22" s="35"/>
      <c r="B22" s="31">
        <v>9</v>
      </c>
      <c r="C22" s="278"/>
      <c r="D22" s="278" t="s">
        <v>57</v>
      </c>
      <c r="E22" s="278" t="s">
        <v>58</v>
      </c>
      <c r="F22" s="33"/>
      <c r="G22" s="72"/>
      <c r="H22" s="265"/>
      <c r="I22" s="110"/>
      <c r="J22" s="204"/>
    </row>
    <row r="23" spans="1:10" ht="12.75" customHeight="1">
      <c r="A23" s="35"/>
      <c r="B23" s="194"/>
      <c r="C23" s="279"/>
      <c r="D23" s="210"/>
      <c r="E23" s="210"/>
      <c r="F23" s="39"/>
      <c r="G23" s="32" t="s">
        <v>57</v>
      </c>
      <c r="H23" s="265"/>
      <c r="I23" s="110"/>
      <c r="J23" s="111"/>
    </row>
    <row r="24" spans="1:10" ht="13.5" customHeight="1">
      <c r="A24" s="35"/>
      <c r="B24" s="54" t="s">
        <v>10</v>
      </c>
      <c r="C24" s="280"/>
      <c r="D24" s="45" t="s">
        <v>3</v>
      </c>
      <c r="E24" s="45"/>
      <c r="F24" s="46"/>
      <c r="G24" s="106"/>
      <c r="H24" s="105"/>
      <c r="I24" s="79"/>
      <c r="J24" s="112"/>
    </row>
    <row r="25" spans="1:10" ht="15">
      <c r="A25" s="35"/>
      <c r="B25" s="52"/>
      <c r="C25" s="335"/>
      <c r="D25" s="335"/>
      <c r="E25" s="210"/>
      <c r="F25" s="12"/>
      <c r="G25" s="85"/>
      <c r="H25" s="270" t="s">
        <v>62</v>
      </c>
      <c r="I25" s="87"/>
      <c r="J25" s="113"/>
    </row>
    <row r="26" spans="1:10" ht="15">
      <c r="A26" s="35"/>
      <c r="B26" s="54" t="s">
        <v>11</v>
      </c>
      <c r="C26" s="278"/>
      <c r="D26" s="278" t="s">
        <v>70</v>
      </c>
      <c r="E26" s="278" t="s">
        <v>156</v>
      </c>
      <c r="F26" s="33"/>
      <c r="G26" s="263"/>
      <c r="H26" s="48" t="s">
        <v>328</v>
      </c>
      <c r="I26" s="48"/>
      <c r="J26" s="48"/>
    </row>
    <row r="27" spans="1:10" ht="15">
      <c r="A27" s="88"/>
      <c r="B27" s="194"/>
      <c r="C27" s="335"/>
      <c r="D27" s="335"/>
      <c r="E27" s="210"/>
      <c r="F27" s="39"/>
      <c r="G27" s="191" t="s">
        <v>62</v>
      </c>
      <c r="H27" s="48"/>
      <c r="I27" s="48"/>
      <c r="J27" s="48"/>
    </row>
    <row r="28" spans="1:10" ht="13.5" thickBot="1">
      <c r="A28" s="35"/>
      <c r="B28" s="54" t="s">
        <v>12</v>
      </c>
      <c r="C28" s="278"/>
      <c r="D28" s="45" t="s">
        <v>62</v>
      </c>
      <c r="E28" s="278" t="s">
        <v>65</v>
      </c>
      <c r="F28" s="33"/>
      <c r="G28" s="192" t="s">
        <v>237</v>
      </c>
      <c r="H28" s="263"/>
      <c r="I28" s="48"/>
      <c r="J28" s="48"/>
    </row>
    <row r="29" spans="1:10" ht="13.5" thickBot="1">
      <c r="A29" s="35"/>
      <c r="B29" s="52"/>
      <c r="C29" s="211"/>
      <c r="D29" s="211"/>
      <c r="E29" s="211"/>
      <c r="F29" s="12"/>
      <c r="G29" s="35"/>
      <c r="H29" s="64"/>
      <c r="I29" s="202"/>
      <c r="J29" s="263"/>
    </row>
    <row r="30" spans="1:10" ht="15">
      <c r="A30" s="35"/>
      <c r="B30" s="54" t="s">
        <v>13</v>
      </c>
      <c r="C30" s="278"/>
      <c r="D30" s="278" t="s">
        <v>160</v>
      </c>
      <c r="E30" s="278" t="s">
        <v>161</v>
      </c>
      <c r="F30" s="33"/>
      <c r="G30" s="35"/>
      <c r="H30" s="263"/>
      <c r="I30" s="48"/>
      <c r="J30" s="263"/>
    </row>
    <row r="31" spans="1:10" ht="15">
      <c r="A31" s="64"/>
      <c r="B31" s="194"/>
      <c r="C31" s="211"/>
      <c r="D31" s="211"/>
      <c r="E31" s="211"/>
      <c r="F31" s="39"/>
      <c r="G31" s="32" t="s">
        <v>162</v>
      </c>
      <c r="H31" s="263"/>
      <c r="I31" s="48"/>
      <c r="J31" s="263"/>
    </row>
    <row r="32" spans="1:10" ht="15">
      <c r="A32" s="35"/>
      <c r="B32" s="54" t="s">
        <v>14</v>
      </c>
      <c r="C32" s="278"/>
      <c r="D32" s="45" t="s">
        <v>162</v>
      </c>
      <c r="E32" s="278" t="s">
        <v>163</v>
      </c>
      <c r="F32" s="33"/>
      <c r="G32" s="327" t="s">
        <v>276</v>
      </c>
      <c r="H32" s="48"/>
      <c r="I32" s="48"/>
      <c r="J32" s="263"/>
    </row>
    <row r="33" spans="1:10" ht="15">
      <c r="A33" s="35"/>
      <c r="B33" s="52"/>
      <c r="C33" s="211"/>
      <c r="D33" s="211"/>
      <c r="E33" s="211"/>
      <c r="F33" s="12"/>
      <c r="G33" s="68"/>
      <c r="H33" s="271" t="s">
        <v>92</v>
      </c>
      <c r="I33" s="108"/>
      <c r="J33" s="263"/>
    </row>
    <row r="34" spans="1:10" ht="15">
      <c r="A34" s="35"/>
      <c r="B34" s="54" t="s">
        <v>15</v>
      </c>
      <c r="C34" s="278"/>
      <c r="D34" s="45" t="s">
        <v>3</v>
      </c>
      <c r="E34" s="278"/>
      <c r="F34" s="33"/>
      <c r="G34" s="68"/>
      <c r="H34" s="48" t="s">
        <v>348</v>
      </c>
      <c r="I34" s="263"/>
      <c r="J34" s="263"/>
    </row>
    <row r="35" spans="1:10" ht="15">
      <c r="A35" s="64"/>
      <c r="B35" s="194"/>
      <c r="C35" s="211"/>
      <c r="D35" s="211"/>
      <c r="E35" s="211"/>
      <c r="F35" s="39"/>
      <c r="G35" s="32" t="s">
        <v>92</v>
      </c>
      <c r="H35" s="48"/>
      <c r="I35" s="263"/>
      <c r="J35" s="263"/>
    </row>
    <row r="36" spans="1:10" ht="15">
      <c r="A36" s="35"/>
      <c r="B36" s="54" t="s">
        <v>16</v>
      </c>
      <c r="C36" s="278"/>
      <c r="D36" s="278" t="s">
        <v>92</v>
      </c>
      <c r="E36" s="278" t="s">
        <v>64</v>
      </c>
      <c r="F36" s="33"/>
      <c r="G36" s="107"/>
      <c r="H36" s="263"/>
      <c r="I36" s="263"/>
      <c r="J36" s="263"/>
    </row>
    <row r="37" spans="1:10" ht="15">
      <c r="A37" s="35"/>
      <c r="B37" s="66"/>
      <c r="C37" s="38"/>
      <c r="D37" s="38"/>
      <c r="E37" s="38"/>
      <c r="F37" s="76"/>
      <c r="G37" s="35"/>
      <c r="H37" s="64"/>
      <c r="I37" s="263"/>
      <c r="J37" s="263"/>
    </row>
    <row r="38" spans="1:10" ht="12.75" customHeight="1">
      <c r="A38" s="35"/>
      <c r="B38" s="66"/>
      <c r="C38" s="63"/>
      <c r="D38" s="63"/>
      <c r="E38" s="63"/>
      <c r="F38" s="67"/>
      <c r="G38" s="35"/>
      <c r="H38" s="263"/>
      <c r="I38" s="263"/>
      <c r="J38" s="263"/>
    </row>
    <row r="39" spans="1:10" ht="15">
      <c r="A39" s="64"/>
      <c r="B39" s="66"/>
      <c r="C39" s="38"/>
      <c r="D39" s="38"/>
      <c r="E39" s="38"/>
      <c r="F39" s="76"/>
      <c r="G39" s="64"/>
      <c r="H39" s="263"/>
      <c r="I39" s="263"/>
      <c r="J39" s="263"/>
    </row>
    <row r="40" spans="1:10" ht="15">
      <c r="A40" s="35"/>
      <c r="B40" s="66"/>
      <c r="C40" s="63"/>
      <c r="D40" s="63"/>
      <c r="E40" s="63"/>
      <c r="F40" s="67"/>
      <c r="G40" s="35"/>
      <c r="H40" s="263"/>
      <c r="I40" s="263"/>
      <c r="J40" s="263"/>
    </row>
    <row r="41" spans="1:11" ht="15">
      <c r="A41" s="35"/>
      <c r="B41" s="66"/>
      <c r="C41" s="38"/>
      <c r="D41" s="38"/>
      <c r="E41" s="38"/>
      <c r="F41" s="76"/>
      <c r="G41" s="35"/>
      <c r="H41" s="263"/>
      <c r="I41" s="263"/>
      <c r="J41" s="63"/>
      <c r="K41" s="93"/>
    </row>
    <row r="42" spans="1:10" ht="15">
      <c r="A42" s="35"/>
      <c r="B42" s="66"/>
      <c r="C42" s="63"/>
      <c r="D42" s="63"/>
      <c r="E42" s="63"/>
      <c r="F42" s="67"/>
      <c r="G42" s="94"/>
      <c r="H42" s="263"/>
      <c r="I42" s="263"/>
      <c r="J42" s="263"/>
    </row>
    <row r="43" spans="1:10" ht="16.5" customHeight="1">
      <c r="A43" s="64"/>
      <c r="B43" s="66"/>
      <c r="C43" s="264"/>
      <c r="D43" s="38"/>
      <c r="E43" s="38"/>
      <c r="F43" s="76"/>
      <c r="G43" s="64"/>
      <c r="H43" s="263"/>
      <c r="I43" s="263"/>
      <c r="J43" s="263"/>
    </row>
    <row r="44" spans="1:10" ht="15">
      <c r="A44" s="35"/>
      <c r="B44" s="66"/>
      <c r="C44" s="89"/>
      <c r="D44" s="63"/>
      <c r="E44" s="63"/>
      <c r="F44" s="67"/>
      <c r="G44" s="68"/>
      <c r="H44" s="263"/>
      <c r="I44" s="263"/>
      <c r="J44" s="263"/>
    </row>
    <row r="45" spans="1:10" ht="15">
      <c r="A45" s="35"/>
      <c r="B45" s="66"/>
      <c r="C45" s="38"/>
      <c r="D45" s="38"/>
      <c r="E45" s="38"/>
      <c r="F45" s="76"/>
      <c r="G45" s="68"/>
      <c r="H45" s="64"/>
      <c r="I45" s="263"/>
      <c r="J45" s="263"/>
    </row>
    <row r="46" spans="1:10" ht="15">
      <c r="A46" s="35"/>
      <c r="B46" s="66"/>
      <c r="C46" s="63"/>
      <c r="D46" s="63"/>
      <c r="E46" s="63"/>
      <c r="F46" s="67"/>
      <c r="G46" s="68"/>
      <c r="H46" s="263"/>
      <c r="I46" s="263"/>
      <c r="J46" s="263"/>
    </row>
    <row r="47" spans="1:10" ht="15">
      <c r="A47" s="64"/>
      <c r="B47" s="66"/>
      <c r="C47" s="38"/>
      <c r="D47" s="38"/>
      <c r="E47" s="38"/>
      <c r="F47" s="76"/>
      <c r="G47" s="64"/>
      <c r="H47" s="263"/>
      <c r="I47" s="263"/>
      <c r="J47" s="263"/>
    </row>
    <row r="48" spans="1:10" ht="15">
      <c r="A48" s="35"/>
      <c r="B48" s="66"/>
      <c r="C48" s="63"/>
      <c r="D48" s="63"/>
      <c r="E48" s="63"/>
      <c r="F48" s="67"/>
      <c r="G48" s="68"/>
      <c r="H48" s="263"/>
      <c r="I48" s="263"/>
      <c r="J48" s="263"/>
    </row>
    <row r="49" spans="1:10" ht="15">
      <c r="A49" s="35"/>
      <c r="B49" s="66"/>
      <c r="C49" s="38"/>
      <c r="D49" s="38"/>
      <c r="E49" s="38"/>
      <c r="F49" s="76"/>
      <c r="G49" s="35"/>
      <c r="H49" s="263"/>
      <c r="I49" s="64"/>
      <c r="J49" s="263"/>
    </row>
    <row r="50" spans="1:10" ht="15">
      <c r="A50" s="35"/>
      <c r="B50" s="66"/>
      <c r="C50" s="89"/>
      <c r="D50" s="95"/>
      <c r="E50" s="95"/>
      <c r="F50" s="67"/>
      <c r="G50" s="35"/>
      <c r="H50" s="263"/>
      <c r="I50" s="263"/>
      <c r="J50" s="263"/>
    </row>
    <row r="51" spans="1:10" ht="15">
      <c r="A51" s="88"/>
      <c r="B51" s="66"/>
      <c r="C51" s="92"/>
      <c r="D51" s="38"/>
      <c r="E51" s="38"/>
      <c r="F51" s="76"/>
      <c r="G51" s="64"/>
      <c r="H51" s="263"/>
      <c r="I51" s="263"/>
      <c r="J51" s="263"/>
    </row>
    <row r="52" spans="1:10" ht="15">
      <c r="A52" s="35"/>
      <c r="B52" s="66"/>
      <c r="C52" s="63"/>
      <c r="D52" s="63"/>
      <c r="E52" s="63"/>
      <c r="F52" s="67"/>
      <c r="G52" s="35"/>
      <c r="H52" s="263"/>
      <c r="I52" s="263"/>
      <c r="J52" s="65"/>
    </row>
    <row r="53" spans="1:10" ht="15">
      <c r="A53" s="35"/>
      <c r="B53" s="66"/>
      <c r="C53" s="38"/>
      <c r="D53" s="38"/>
      <c r="E53" s="38"/>
      <c r="F53" s="76"/>
      <c r="G53" s="35"/>
      <c r="H53" s="64"/>
      <c r="I53" s="263"/>
      <c r="J53" s="65"/>
    </row>
    <row r="54" spans="1:10" ht="15">
      <c r="A54" s="35"/>
      <c r="B54" s="66"/>
      <c r="C54" s="89"/>
      <c r="D54" s="90"/>
      <c r="E54" s="89"/>
      <c r="F54" s="91"/>
      <c r="G54" s="35"/>
      <c r="H54" s="263"/>
      <c r="I54" s="263"/>
      <c r="J54" s="65"/>
    </row>
    <row r="55" spans="1:10" ht="15">
      <c r="A55" s="96"/>
      <c r="B55" s="66"/>
      <c r="C55" s="329"/>
      <c r="D55" s="330"/>
      <c r="E55" s="38"/>
      <c r="F55" s="76"/>
      <c r="G55" s="64"/>
      <c r="H55" s="263"/>
      <c r="I55" s="97"/>
      <c r="J55" s="98"/>
    </row>
    <row r="56" spans="1:10" ht="15">
      <c r="A56" s="35"/>
      <c r="B56" s="66"/>
      <c r="C56" s="63"/>
      <c r="D56" s="63"/>
      <c r="E56" s="63"/>
      <c r="F56" s="67"/>
      <c r="G56" s="35"/>
      <c r="H56" s="263"/>
      <c r="I56" s="97"/>
      <c r="J56" s="98"/>
    </row>
    <row r="57" spans="1:10" ht="15">
      <c r="A57" s="1"/>
      <c r="B57" s="99"/>
      <c r="C57" s="100"/>
      <c r="D57" s="100"/>
      <c r="E57" s="100"/>
      <c r="F57" s="101"/>
      <c r="G57" s="42"/>
      <c r="H57" s="42"/>
      <c r="I57" s="42"/>
      <c r="J57" s="42"/>
    </row>
    <row r="58" spans="1:10" ht="15">
      <c r="A58" s="1"/>
      <c r="B58" s="99"/>
      <c r="C58" s="100"/>
      <c r="D58" s="100"/>
      <c r="E58" s="100"/>
      <c r="F58" s="101"/>
      <c r="G58" s="42"/>
      <c r="H58" s="42"/>
      <c r="I58" s="42"/>
      <c r="J58" s="42"/>
    </row>
  </sheetData>
  <mergeCells count="6">
    <mergeCell ref="C55:D55"/>
    <mergeCell ref="B2:C2"/>
    <mergeCell ref="C9:D9"/>
    <mergeCell ref="C11:D11"/>
    <mergeCell ref="C25:D25"/>
    <mergeCell ref="C27:D27"/>
  </mergeCell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4">
      <selection activeCell="L11" sqref="L11"/>
    </sheetView>
  </sheetViews>
  <sheetFormatPr defaultColWidth="9.140625" defaultRowHeight="15"/>
  <cols>
    <col min="1" max="1" width="11.28125" style="40" customWidth="1"/>
    <col min="2" max="2" width="3.57421875" style="10" customWidth="1"/>
    <col min="3" max="3" width="6.28125" style="10" customWidth="1"/>
    <col min="4" max="4" width="14.8515625" style="10" customWidth="1"/>
    <col min="5" max="5" width="10.00390625" style="276" customWidth="1"/>
    <col min="6" max="6" width="9.140625" style="102" customWidth="1"/>
    <col min="7" max="7" width="15.57421875" style="40" customWidth="1"/>
    <col min="8" max="8" width="12.421875" style="40" customWidth="1"/>
    <col min="9" max="9" width="12.7109375" style="40" customWidth="1"/>
    <col min="10" max="10" width="11.8515625" style="10" customWidth="1"/>
    <col min="11" max="16384" width="9.140625" style="10" customWidth="1"/>
  </cols>
  <sheetData>
    <row r="1" spans="1:10" ht="15">
      <c r="A1" s="1"/>
      <c r="B1" s="2" t="s">
        <v>96</v>
      </c>
      <c r="C1" s="3"/>
      <c r="D1" s="4"/>
      <c r="E1" s="272"/>
      <c r="F1" s="6"/>
      <c r="G1" s="7"/>
      <c r="H1" s="7"/>
      <c r="I1" s="8" t="s">
        <v>0</v>
      </c>
      <c r="J1" s="9"/>
    </row>
    <row r="2" spans="1:10" ht="24" customHeight="1">
      <c r="A2" s="1"/>
      <c r="B2" s="331" t="s">
        <v>97</v>
      </c>
      <c r="C2" s="331"/>
      <c r="D2" s="11"/>
      <c r="E2" s="277" t="s">
        <v>164</v>
      </c>
      <c r="F2" s="12"/>
      <c r="G2" s="13"/>
      <c r="H2" s="7"/>
      <c r="I2" s="14"/>
      <c r="J2" s="15"/>
    </row>
    <row r="3" spans="1:10" ht="15">
      <c r="A3" s="42"/>
      <c r="B3" s="16" t="s">
        <v>1</v>
      </c>
      <c r="C3" s="16"/>
      <c r="D3" s="16"/>
      <c r="E3" s="274"/>
      <c r="F3" s="18"/>
      <c r="G3" s="19"/>
      <c r="H3" s="19"/>
      <c r="I3" s="19"/>
      <c r="J3" s="19"/>
    </row>
    <row r="4" spans="1:10" ht="13.5" thickBot="1">
      <c r="A4" s="42"/>
      <c r="B4" s="20" t="s">
        <v>17</v>
      </c>
      <c r="C4" s="20"/>
      <c r="D4" s="21"/>
      <c r="E4" s="275"/>
      <c r="F4" s="23"/>
      <c r="G4" s="24"/>
      <c r="H4" s="25"/>
      <c r="I4" s="26"/>
      <c r="J4" s="27"/>
    </row>
    <row r="5" spans="1:10" ht="15">
      <c r="A5" s="195"/>
      <c r="B5" s="28"/>
      <c r="C5" s="28"/>
      <c r="D5" s="29"/>
      <c r="E5" s="29"/>
      <c r="F5" s="30"/>
      <c r="G5" s="28"/>
      <c r="H5" s="28"/>
      <c r="I5" s="28"/>
      <c r="J5" s="28"/>
    </row>
    <row r="6" spans="1:10" ht="15">
      <c r="A6" s="196"/>
      <c r="B6" s="31">
        <v>1</v>
      </c>
      <c r="C6" s="278"/>
      <c r="D6" s="278" t="s">
        <v>91</v>
      </c>
      <c r="E6" s="278" t="s">
        <v>63</v>
      </c>
      <c r="F6" s="33"/>
      <c r="G6" s="1"/>
      <c r="H6" s="1"/>
      <c r="I6" s="1"/>
      <c r="J6" s="1"/>
    </row>
    <row r="7" spans="1:10" ht="15.75">
      <c r="A7" s="64"/>
      <c r="B7" s="194"/>
      <c r="C7" s="279"/>
      <c r="D7" s="210"/>
      <c r="E7" s="210"/>
      <c r="F7" s="39"/>
      <c r="G7" s="32" t="s">
        <v>91</v>
      </c>
      <c r="I7" s="41"/>
      <c r="J7" s="42"/>
    </row>
    <row r="8" spans="1:13" ht="15.75">
      <c r="A8" s="35"/>
      <c r="B8" s="54" t="s">
        <v>2</v>
      </c>
      <c r="C8" s="280"/>
      <c r="D8" s="45" t="s">
        <v>3</v>
      </c>
      <c r="E8" s="45"/>
      <c r="F8" s="46"/>
      <c r="G8" s="47"/>
      <c r="H8" s="48"/>
      <c r="I8" s="14"/>
      <c r="J8" s="49"/>
      <c r="K8" s="50"/>
      <c r="L8" s="50"/>
      <c r="M8" s="51"/>
    </row>
    <row r="9" spans="1:10" ht="15">
      <c r="A9" s="35"/>
      <c r="B9" s="52"/>
      <c r="C9" s="335"/>
      <c r="D9" s="335"/>
      <c r="E9" s="210"/>
      <c r="F9" s="12"/>
      <c r="G9" s="43"/>
      <c r="H9" s="36" t="s">
        <v>91</v>
      </c>
      <c r="I9" s="14"/>
      <c r="J9" s="263"/>
    </row>
    <row r="10" spans="1:10" ht="15">
      <c r="A10" s="35"/>
      <c r="B10" s="54" t="s">
        <v>4</v>
      </c>
      <c r="C10" s="278"/>
      <c r="D10" s="278" t="s">
        <v>173</v>
      </c>
      <c r="E10" s="278" t="s">
        <v>168</v>
      </c>
      <c r="F10" s="33"/>
      <c r="G10" s="34"/>
      <c r="H10" s="55" t="s">
        <v>327</v>
      </c>
      <c r="I10" s="14"/>
      <c r="J10" s="263"/>
    </row>
    <row r="11" spans="1:10" ht="15">
      <c r="A11" s="64"/>
      <c r="B11" s="194"/>
      <c r="C11" s="335"/>
      <c r="D11" s="335"/>
      <c r="E11" s="210"/>
      <c r="F11" s="39"/>
      <c r="G11" s="32" t="s">
        <v>173</v>
      </c>
      <c r="H11" s="56"/>
      <c r="I11" s="14"/>
      <c r="J11" s="263"/>
    </row>
    <row r="12" spans="1:10" ht="15">
      <c r="A12" s="35"/>
      <c r="B12" s="54" t="s">
        <v>5</v>
      </c>
      <c r="C12" s="278"/>
      <c r="D12" s="45" t="s">
        <v>175</v>
      </c>
      <c r="E12" s="278" t="s">
        <v>151</v>
      </c>
      <c r="F12" s="33"/>
      <c r="G12" s="57" t="s">
        <v>239</v>
      </c>
      <c r="H12" s="68"/>
      <c r="I12" s="48"/>
      <c r="J12" s="263"/>
    </row>
    <row r="13" spans="1:10" ht="13.5" thickBot="1">
      <c r="A13" s="35"/>
      <c r="B13" s="52"/>
      <c r="C13" s="211"/>
      <c r="D13" s="211"/>
      <c r="E13" s="211"/>
      <c r="F13" s="12"/>
      <c r="G13" s="59"/>
      <c r="H13" s="68"/>
      <c r="I13" s="108"/>
      <c r="J13" s="263"/>
    </row>
    <row r="14" spans="1:10" ht="13.5" thickBot="1">
      <c r="A14" s="35"/>
      <c r="B14" s="54" t="s">
        <v>6</v>
      </c>
      <c r="C14" s="278"/>
      <c r="D14" s="45" t="s">
        <v>3</v>
      </c>
      <c r="E14" s="278"/>
      <c r="F14" s="33"/>
      <c r="G14" s="59"/>
      <c r="H14" s="68"/>
      <c r="I14" s="201"/>
      <c r="J14" s="263"/>
    </row>
    <row r="15" spans="1:10" ht="15">
      <c r="A15" s="64"/>
      <c r="B15" s="194"/>
      <c r="C15" s="211"/>
      <c r="D15" s="211"/>
      <c r="E15" s="211"/>
      <c r="F15" s="39"/>
      <c r="G15" s="45" t="s">
        <v>176</v>
      </c>
      <c r="H15" s="58"/>
      <c r="I15" s="263"/>
      <c r="J15" s="48"/>
    </row>
    <row r="16" spans="1:10" ht="15">
      <c r="A16" s="35"/>
      <c r="B16" s="54" t="s">
        <v>7</v>
      </c>
      <c r="C16" s="278"/>
      <c r="D16" s="45" t="s">
        <v>176</v>
      </c>
      <c r="E16" s="278" t="s">
        <v>59</v>
      </c>
      <c r="F16" s="33"/>
      <c r="G16" s="60"/>
      <c r="H16" s="56"/>
      <c r="I16" s="263"/>
      <c r="J16" s="48"/>
    </row>
    <row r="17" spans="1:10" ht="15">
      <c r="A17" s="35"/>
      <c r="B17" s="52"/>
      <c r="C17" s="211"/>
      <c r="D17" s="211"/>
      <c r="E17" s="211"/>
      <c r="F17" s="12"/>
      <c r="G17" s="58"/>
      <c r="H17" s="36" t="s">
        <v>167</v>
      </c>
      <c r="I17" s="48"/>
      <c r="J17" s="48"/>
    </row>
    <row r="18" spans="1:10" ht="15">
      <c r="A18" s="35"/>
      <c r="B18" s="54" t="s">
        <v>8</v>
      </c>
      <c r="C18" s="278"/>
      <c r="D18" s="45" t="s">
        <v>3</v>
      </c>
      <c r="E18" s="278"/>
      <c r="F18" s="33"/>
      <c r="G18" s="59"/>
      <c r="H18" s="61" t="s">
        <v>261</v>
      </c>
      <c r="I18" s="263"/>
      <c r="J18" s="48"/>
    </row>
    <row r="19" spans="1:10" ht="15">
      <c r="A19" s="64"/>
      <c r="B19" s="194"/>
      <c r="C19" s="211"/>
      <c r="D19" s="211"/>
      <c r="E19" s="211"/>
      <c r="F19" s="39"/>
      <c r="G19" s="32" t="s">
        <v>167</v>
      </c>
      <c r="H19" s="61"/>
      <c r="I19" s="263"/>
      <c r="J19" s="62"/>
    </row>
    <row r="20" spans="1:10" ht="13.5" thickBot="1">
      <c r="A20" s="35"/>
      <c r="B20" s="54" t="s">
        <v>9</v>
      </c>
      <c r="C20" s="278"/>
      <c r="D20" s="278" t="s">
        <v>167</v>
      </c>
      <c r="E20" s="278" t="s">
        <v>168</v>
      </c>
      <c r="F20" s="33"/>
      <c r="G20" s="57"/>
      <c r="H20" s="59"/>
      <c r="I20" s="263"/>
      <c r="J20" s="48"/>
    </row>
    <row r="21" spans="1:10" ht="16.5" thickBot="1">
      <c r="A21" s="35"/>
      <c r="B21" s="38"/>
      <c r="C21" s="210"/>
      <c r="D21" s="210"/>
      <c r="E21" s="210"/>
      <c r="F21" s="69"/>
      <c r="G21" s="65"/>
      <c r="H21" s="262"/>
      <c r="I21" s="109"/>
      <c r="J21" s="203"/>
    </row>
    <row r="22" spans="1:10" ht="13.5" customHeight="1" thickBot="1">
      <c r="A22" s="35"/>
      <c r="B22" s="31">
        <v>9</v>
      </c>
      <c r="C22" s="278"/>
      <c r="D22" s="278" t="s">
        <v>60</v>
      </c>
      <c r="E22" s="278" t="s">
        <v>61</v>
      </c>
      <c r="F22" s="33"/>
      <c r="G22" s="72"/>
      <c r="H22" s="265"/>
      <c r="I22" s="110"/>
      <c r="J22" s="204"/>
    </row>
    <row r="23" spans="1:10" ht="12.75" customHeight="1">
      <c r="A23" s="35"/>
      <c r="B23" s="194"/>
      <c r="C23" s="279"/>
      <c r="D23" s="210"/>
      <c r="E23" s="210"/>
      <c r="F23" s="39"/>
      <c r="G23" s="32" t="s">
        <v>60</v>
      </c>
      <c r="H23" s="265"/>
      <c r="I23" s="110"/>
      <c r="J23" s="111"/>
    </row>
    <row r="24" spans="1:10" ht="13.5" customHeight="1">
      <c r="A24" s="35"/>
      <c r="B24" s="54" t="s">
        <v>10</v>
      </c>
      <c r="C24" s="280"/>
      <c r="D24" s="45" t="s">
        <v>3</v>
      </c>
      <c r="E24" s="45"/>
      <c r="F24" s="46"/>
      <c r="G24" s="106"/>
      <c r="H24" s="105"/>
      <c r="I24" s="79"/>
      <c r="J24" s="112"/>
    </row>
    <row r="25" spans="1:10" ht="15">
      <c r="A25" s="35"/>
      <c r="B25" s="52"/>
      <c r="C25" s="335"/>
      <c r="D25" s="335"/>
      <c r="E25" s="210"/>
      <c r="F25" s="12"/>
      <c r="G25" s="85"/>
      <c r="H25" s="270" t="s">
        <v>71</v>
      </c>
      <c r="I25" s="87"/>
      <c r="J25" s="113"/>
    </row>
    <row r="26" spans="1:10" ht="15">
      <c r="A26" s="35"/>
      <c r="B26" s="54" t="s">
        <v>11</v>
      </c>
      <c r="C26" s="278"/>
      <c r="D26" s="278" t="s">
        <v>71</v>
      </c>
      <c r="E26" s="278" t="s">
        <v>174</v>
      </c>
      <c r="F26" s="33"/>
      <c r="G26" s="263"/>
      <c r="H26" s="48" t="s">
        <v>257</v>
      </c>
      <c r="I26" s="48"/>
      <c r="J26" s="48"/>
    </row>
    <row r="27" spans="1:10" ht="15">
      <c r="A27" s="88"/>
      <c r="B27" s="194"/>
      <c r="C27" s="335"/>
      <c r="D27" s="335"/>
      <c r="E27" s="210"/>
      <c r="F27" s="39"/>
      <c r="G27" s="191" t="s">
        <v>71</v>
      </c>
      <c r="H27" s="48"/>
      <c r="I27" s="48"/>
      <c r="J27" s="48"/>
    </row>
    <row r="28" spans="1:10" ht="13.5" thickBot="1">
      <c r="A28" s="35"/>
      <c r="B28" s="54" t="s">
        <v>12</v>
      </c>
      <c r="C28" s="278"/>
      <c r="D28" s="45" t="s">
        <v>3</v>
      </c>
      <c r="E28" s="278"/>
      <c r="F28" s="33"/>
      <c r="G28" s="192"/>
      <c r="H28" s="263"/>
      <c r="I28" s="48"/>
      <c r="J28" s="48"/>
    </row>
    <row r="29" spans="1:10" ht="13.5" thickBot="1">
      <c r="A29" s="35"/>
      <c r="B29" s="52"/>
      <c r="C29" s="211"/>
      <c r="D29" s="211"/>
      <c r="E29" s="211"/>
      <c r="F29" s="12"/>
      <c r="G29" s="35"/>
      <c r="H29" s="64"/>
      <c r="I29" s="202"/>
      <c r="J29" s="263"/>
    </row>
    <row r="30" spans="1:10" ht="15">
      <c r="A30" s="35"/>
      <c r="B30" s="54" t="s">
        <v>13</v>
      </c>
      <c r="C30" s="278"/>
      <c r="D30" s="278" t="s">
        <v>171</v>
      </c>
      <c r="E30" s="278" t="s">
        <v>172</v>
      </c>
      <c r="F30" s="33"/>
      <c r="G30" s="35"/>
      <c r="H30" s="263"/>
      <c r="I30" s="48"/>
      <c r="J30" s="263"/>
    </row>
    <row r="31" spans="1:10" ht="15">
      <c r="A31" s="64"/>
      <c r="B31" s="194"/>
      <c r="C31" s="211"/>
      <c r="D31" s="211"/>
      <c r="E31" s="211"/>
      <c r="F31" s="39"/>
      <c r="G31" s="32" t="s">
        <v>171</v>
      </c>
      <c r="H31" s="263"/>
      <c r="I31" s="48"/>
      <c r="J31" s="263"/>
    </row>
    <row r="32" spans="1:10" ht="15">
      <c r="A32" s="35"/>
      <c r="B32" s="54" t="s">
        <v>14</v>
      </c>
      <c r="C32" s="278"/>
      <c r="D32" s="45" t="s">
        <v>170</v>
      </c>
      <c r="E32" s="278" t="s">
        <v>169</v>
      </c>
      <c r="F32" s="33"/>
      <c r="G32" s="60" t="s">
        <v>232</v>
      </c>
      <c r="H32" s="48"/>
      <c r="I32" s="48"/>
      <c r="J32" s="263"/>
    </row>
    <row r="33" spans="1:10" ht="15">
      <c r="A33" s="35"/>
      <c r="B33" s="52"/>
      <c r="C33" s="211"/>
      <c r="D33" s="211"/>
      <c r="E33" s="211"/>
      <c r="F33" s="12"/>
      <c r="G33" s="68"/>
      <c r="H33" s="271" t="s">
        <v>171</v>
      </c>
      <c r="I33" s="108"/>
      <c r="J33" s="263"/>
    </row>
    <row r="34" spans="1:10" ht="15">
      <c r="A34" s="35"/>
      <c r="B34" s="54" t="s">
        <v>15</v>
      </c>
      <c r="C34" s="278"/>
      <c r="D34" s="45" t="s">
        <v>3</v>
      </c>
      <c r="E34" s="278"/>
      <c r="F34" s="33"/>
      <c r="G34" s="68"/>
      <c r="H34" s="48" t="s">
        <v>230</v>
      </c>
      <c r="I34" s="263"/>
      <c r="J34" s="263"/>
    </row>
    <row r="35" spans="1:10" ht="15">
      <c r="A35" s="64"/>
      <c r="B35" s="194"/>
      <c r="C35" s="211"/>
      <c r="D35" s="211"/>
      <c r="E35" s="211"/>
      <c r="F35" s="39"/>
      <c r="G35" s="32" t="s">
        <v>165</v>
      </c>
      <c r="H35" s="48"/>
      <c r="I35" s="263"/>
      <c r="J35" s="263"/>
    </row>
    <row r="36" spans="1:10" ht="15">
      <c r="A36" s="35"/>
      <c r="B36" s="54" t="s">
        <v>16</v>
      </c>
      <c r="C36" s="278"/>
      <c r="D36" s="278" t="s">
        <v>165</v>
      </c>
      <c r="E36" s="278" t="s">
        <v>166</v>
      </c>
      <c r="F36" s="33"/>
      <c r="G36" s="107"/>
      <c r="H36" s="263"/>
      <c r="I36" s="263"/>
      <c r="J36" s="263"/>
    </row>
    <row r="37" spans="1:10" ht="15">
      <c r="A37" s="35"/>
      <c r="B37" s="66"/>
      <c r="C37" s="38"/>
      <c r="D37" s="38"/>
      <c r="E37" s="38"/>
      <c r="F37" s="76"/>
      <c r="G37" s="35"/>
      <c r="H37" s="64"/>
      <c r="I37" s="263"/>
      <c r="J37" s="263"/>
    </row>
    <row r="38" spans="1:10" ht="12.75" customHeight="1">
      <c r="A38" s="35"/>
      <c r="B38" s="66"/>
      <c r="C38" s="63"/>
      <c r="D38" s="63"/>
      <c r="E38" s="63"/>
      <c r="F38" s="67"/>
      <c r="G38" s="35"/>
      <c r="H38" s="263"/>
      <c r="I38" s="263"/>
      <c r="J38" s="263"/>
    </row>
    <row r="39" spans="1:10" ht="15">
      <c r="A39" s="64"/>
      <c r="B39" s="66"/>
      <c r="C39" s="38"/>
      <c r="D39" s="38"/>
      <c r="E39" s="38"/>
      <c r="F39" s="76"/>
      <c r="G39" s="64"/>
      <c r="H39" s="263"/>
      <c r="I39" s="263"/>
      <c r="J39" s="263"/>
    </row>
    <row r="40" spans="1:10" ht="15">
      <c r="A40" s="35"/>
      <c r="B40" s="66"/>
      <c r="C40" s="63"/>
      <c r="D40" s="63"/>
      <c r="E40" s="63"/>
      <c r="F40" s="67"/>
      <c r="G40" s="35"/>
      <c r="H40" s="263"/>
      <c r="I40" s="263"/>
      <c r="J40" s="263"/>
    </row>
    <row r="41" spans="1:11" ht="15">
      <c r="A41" s="35"/>
      <c r="B41" s="66"/>
      <c r="C41" s="38"/>
      <c r="D41" s="38"/>
      <c r="E41" s="38"/>
      <c r="F41" s="76"/>
      <c r="G41" s="35"/>
      <c r="H41" s="263"/>
      <c r="I41" s="263"/>
      <c r="J41" s="63"/>
      <c r="K41" s="93"/>
    </row>
    <row r="42" spans="1:10" ht="15">
      <c r="A42" s="35"/>
      <c r="B42" s="66"/>
      <c r="C42" s="63"/>
      <c r="D42" s="63"/>
      <c r="E42" s="63"/>
      <c r="F42" s="67"/>
      <c r="G42" s="94"/>
      <c r="H42" s="263"/>
      <c r="I42" s="263"/>
      <c r="J42" s="263"/>
    </row>
    <row r="43" spans="1:10" ht="16.5" customHeight="1">
      <c r="A43" s="64"/>
      <c r="B43" s="66"/>
      <c r="C43" s="264"/>
      <c r="D43" s="38"/>
      <c r="E43" s="38"/>
      <c r="F43" s="76"/>
      <c r="G43" s="64"/>
      <c r="H43" s="263"/>
      <c r="I43" s="263"/>
      <c r="J43" s="263"/>
    </row>
    <row r="44" spans="1:10" ht="15">
      <c r="A44" s="35"/>
      <c r="B44" s="66"/>
      <c r="C44" s="89"/>
      <c r="D44" s="63"/>
      <c r="E44" s="63"/>
      <c r="F44" s="67"/>
      <c r="G44" s="68"/>
      <c r="H44" s="263"/>
      <c r="I44" s="263"/>
      <c r="J44" s="263"/>
    </row>
    <row r="45" spans="1:10" ht="15">
      <c r="A45" s="35"/>
      <c r="B45" s="66"/>
      <c r="C45" s="38"/>
      <c r="D45" s="38"/>
      <c r="E45" s="38"/>
      <c r="F45" s="76"/>
      <c r="G45" s="68"/>
      <c r="H45" s="64"/>
      <c r="I45" s="263"/>
      <c r="J45" s="263"/>
    </row>
    <row r="46" spans="1:10" ht="15">
      <c r="A46" s="35"/>
      <c r="B46" s="66"/>
      <c r="C46" s="63"/>
      <c r="D46" s="63"/>
      <c r="E46" s="63"/>
      <c r="F46" s="67"/>
      <c r="G46" s="68"/>
      <c r="H46" s="263"/>
      <c r="I46" s="263"/>
      <c r="J46" s="263"/>
    </row>
    <row r="47" spans="1:10" ht="15">
      <c r="A47" s="64"/>
      <c r="B47" s="66"/>
      <c r="C47" s="38"/>
      <c r="D47" s="38"/>
      <c r="E47" s="38"/>
      <c r="F47" s="76"/>
      <c r="G47" s="64"/>
      <c r="H47" s="263"/>
      <c r="I47" s="263"/>
      <c r="J47" s="263"/>
    </row>
    <row r="48" spans="1:10" ht="15">
      <c r="A48" s="35"/>
      <c r="B48" s="66"/>
      <c r="C48" s="63"/>
      <c r="D48" s="63"/>
      <c r="E48" s="63"/>
      <c r="F48" s="67"/>
      <c r="G48" s="68"/>
      <c r="H48" s="263"/>
      <c r="I48" s="263"/>
      <c r="J48" s="263"/>
    </row>
    <row r="49" spans="1:10" ht="15">
      <c r="A49" s="35"/>
      <c r="B49" s="66"/>
      <c r="C49" s="38"/>
      <c r="D49" s="38"/>
      <c r="E49" s="38"/>
      <c r="F49" s="76"/>
      <c r="G49" s="35"/>
      <c r="H49" s="263"/>
      <c r="I49" s="64"/>
      <c r="J49" s="263"/>
    </row>
    <row r="50" spans="1:10" ht="15">
      <c r="A50" s="35"/>
      <c r="B50" s="66"/>
      <c r="C50" s="89"/>
      <c r="D50" s="95"/>
      <c r="E50" s="95"/>
      <c r="F50" s="67"/>
      <c r="G50" s="35"/>
      <c r="H50" s="263"/>
      <c r="I50" s="263"/>
      <c r="J50" s="263"/>
    </row>
    <row r="51" spans="1:10" ht="15">
      <c r="A51" s="88"/>
      <c r="B51" s="66"/>
      <c r="C51" s="92"/>
      <c r="D51" s="38"/>
      <c r="E51" s="38"/>
      <c r="F51" s="76"/>
      <c r="G51" s="64"/>
      <c r="H51" s="263"/>
      <c r="I51" s="263"/>
      <c r="J51" s="263"/>
    </row>
    <row r="52" spans="1:10" ht="15">
      <c r="A52" s="35"/>
      <c r="B52" s="66"/>
      <c r="C52" s="63"/>
      <c r="D52" s="63"/>
      <c r="E52" s="63"/>
      <c r="F52" s="67"/>
      <c r="G52" s="35"/>
      <c r="H52" s="263"/>
      <c r="I52" s="263"/>
      <c r="J52" s="65"/>
    </row>
    <row r="53" spans="1:10" ht="15">
      <c r="A53" s="35"/>
      <c r="B53" s="66"/>
      <c r="C53" s="38"/>
      <c r="D53" s="38"/>
      <c r="E53" s="38"/>
      <c r="F53" s="76"/>
      <c r="G53" s="35"/>
      <c r="H53" s="64"/>
      <c r="I53" s="263"/>
      <c r="J53" s="65"/>
    </row>
    <row r="54" spans="1:10" ht="15">
      <c r="A54" s="35"/>
      <c r="B54" s="66"/>
      <c r="C54" s="89"/>
      <c r="D54" s="90"/>
      <c r="E54" s="89"/>
      <c r="F54" s="91"/>
      <c r="G54" s="35"/>
      <c r="H54" s="263"/>
      <c r="I54" s="263"/>
      <c r="J54" s="65"/>
    </row>
    <row r="55" spans="1:10" ht="15">
      <c r="A55" s="96"/>
      <c r="B55" s="66"/>
      <c r="C55" s="329"/>
      <c r="D55" s="330"/>
      <c r="E55" s="38"/>
      <c r="F55" s="76"/>
      <c r="G55" s="64"/>
      <c r="H55" s="263"/>
      <c r="I55" s="97"/>
      <c r="J55" s="98"/>
    </row>
    <row r="56" spans="1:10" ht="15">
      <c r="A56" s="35"/>
      <c r="B56" s="66"/>
      <c r="C56" s="63"/>
      <c r="D56" s="63"/>
      <c r="E56" s="63"/>
      <c r="F56" s="67"/>
      <c r="G56" s="35"/>
      <c r="H56" s="263"/>
      <c r="I56" s="97"/>
      <c r="J56" s="98"/>
    </row>
    <row r="57" spans="1:10" ht="15">
      <c r="A57" s="1"/>
      <c r="B57" s="99"/>
      <c r="C57" s="100"/>
      <c r="D57" s="100"/>
      <c r="E57" s="100"/>
      <c r="F57" s="101"/>
      <c r="G57" s="42"/>
      <c r="H57" s="42"/>
      <c r="I57" s="42"/>
      <c r="J57" s="42"/>
    </row>
    <row r="58" spans="1:10" ht="15">
      <c r="A58" s="1"/>
      <c r="B58" s="99"/>
      <c r="C58" s="100"/>
      <c r="D58" s="100"/>
      <c r="E58" s="100"/>
      <c r="F58" s="101"/>
      <c r="G58" s="42"/>
      <c r="H58" s="42"/>
      <c r="I58" s="42"/>
      <c r="J58" s="42"/>
    </row>
  </sheetData>
  <mergeCells count="6">
    <mergeCell ref="C55:D55"/>
    <mergeCell ref="B2:C2"/>
    <mergeCell ref="C9:D9"/>
    <mergeCell ref="C11:D11"/>
    <mergeCell ref="C25:D25"/>
    <mergeCell ref="C27:D27"/>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10"/>
  <sheetViews>
    <sheetView showGridLines="0" showZeros="0" zoomScale="50" zoomScaleNormal="50" workbookViewId="0" topLeftCell="A4">
      <selection activeCell="O11" sqref="O11"/>
    </sheetView>
  </sheetViews>
  <sheetFormatPr defaultColWidth="15.28125" defaultRowHeight="15"/>
  <cols>
    <col min="1" max="1" width="10.421875" style="182" customWidth="1"/>
    <col min="2" max="2" width="5.57421875" style="182" customWidth="1"/>
    <col min="3" max="3" width="18.8515625" style="182" customWidth="1"/>
    <col min="4" max="4" width="46.421875" style="182" customWidth="1"/>
    <col min="5" max="5" width="31.7109375" style="182" customWidth="1"/>
    <col min="6" max="6" width="19.28125" style="182" customWidth="1"/>
    <col min="7" max="11" width="18.57421875" style="182" customWidth="1"/>
    <col min="12" max="12" width="18.8515625" style="182" customWidth="1"/>
    <col min="13" max="13" width="4.140625" style="183" customWidth="1"/>
    <col min="14" max="15" width="14.57421875" style="118" customWidth="1"/>
    <col min="16" max="16" width="11.140625" style="172" hidden="1" customWidth="1"/>
    <col min="17" max="17" width="24.8515625" style="172" hidden="1" customWidth="1"/>
    <col min="18" max="18" width="18.8515625" style="172" hidden="1" customWidth="1"/>
    <col min="19" max="25" width="14.57421875" style="172" hidden="1" customWidth="1"/>
    <col min="26" max="26" width="24.421875" style="172" hidden="1" customWidth="1"/>
    <col min="27" max="27" width="20.421875" style="172" hidden="1" customWidth="1"/>
    <col min="28" max="33" width="15.28125" style="172" hidden="1" customWidth="1"/>
    <col min="34" max="205" width="15.28125" style="118" customWidth="1"/>
    <col min="206" max="206" width="3.140625" style="118" customWidth="1"/>
    <col min="207" max="16384" width="15.28125" style="118" customWidth="1"/>
  </cols>
  <sheetData>
    <row r="1" spans="1:256" ht="45.75" customHeight="1">
      <c r="A1" s="114"/>
      <c r="B1" s="114"/>
      <c r="C1" s="114"/>
      <c r="D1" s="114"/>
      <c r="E1" s="114"/>
      <c r="F1" s="114"/>
      <c r="G1" s="114"/>
      <c r="H1" s="348" t="s">
        <v>34</v>
      </c>
      <c r="I1" s="348"/>
      <c r="J1" s="348"/>
      <c r="K1" s="348"/>
      <c r="L1" s="348"/>
      <c r="M1" s="115"/>
      <c r="N1" s="116"/>
      <c r="O1" s="116"/>
      <c r="P1" s="117"/>
      <c r="Q1" s="117"/>
      <c r="R1" s="117"/>
      <c r="S1" s="117"/>
      <c r="T1" s="117"/>
      <c r="U1" s="117"/>
      <c r="V1" s="117"/>
      <c r="W1" s="117"/>
      <c r="X1" s="117"/>
      <c r="Y1" s="117"/>
      <c r="Z1" s="117"/>
      <c r="AA1" s="117"/>
      <c r="AB1" s="117"/>
      <c r="AC1" s="117"/>
      <c r="AD1" s="117"/>
      <c r="AE1" s="117"/>
      <c r="AF1" s="117"/>
      <c r="AG1" s="117"/>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c r="IR1" s="116"/>
      <c r="IS1" s="116"/>
      <c r="IT1" s="116"/>
      <c r="IU1" s="116"/>
      <c r="IV1" s="116"/>
    </row>
    <row r="2" spans="1:256" ht="50.1" customHeight="1">
      <c r="A2" s="114"/>
      <c r="B2" s="114"/>
      <c r="C2" s="114"/>
      <c r="D2" s="114"/>
      <c r="E2" s="114"/>
      <c r="F2" s="114"/>
      <c r="G2" s="114"/>
      <c r="H2" s="349"/>
      <c r="I2" s="119" t="s">
        <v>35</v>
      </c>
      <c r="J2" s="119"/>
      <c r="K2" s="120"/>
      <c r="L2" s="121"/>
      <c r="M2" s="115"/>
      <c r="N2" s="116"/>
      <c r="O2" s="116"/>
      <c r="P2" s="122" t="str">
        <f>'[3]vnos podatkov'!$A$6</f>
        <v>RVO - DRŽAVNO PRVENSTVO</v>
      </c>
      <c r="Q2" s="123"/>
      <c r="R2" s="123"/>
      <c r="S2" s="117"/>
      <c r="T2" s="117"/>
      <c r="U2" s="117"/>
      <c r="V2" s="117"/>
      <c r="W2" s="117"/>
      <c r="X2" s="117"/>
      <c r="Y2" s="117"/>
      <c r="Z2" s="117"/>
      <c r="AA2" s="117"/>
      <c r="AB2" s="117"/>
      <c r="AC2" s="117"/>
      <c r="AD2" s="117"/>
      <c r="AE2" s="117"/>
      <c r="AF2" s="117"/>
      <c r="AG2" s="117"/>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row>
    <row r="3" spans="1:256" ht="50.1" customHeight="1">
      <c r="A3" s="114"/>
      <c r="B3" s="114"/>
      <c r="C3" s="114"/>
      <c r="D3" s="114"/>
      <c r="E3" s="114"/>
      <c r="F3" s="114"/>
      <c r="G3" s="114"/>
      <c r="H3" s="349"/>
      <c r="I3" s="124" t="s">
        <v>36</v>
      </c>
      <c r="J3" s="124"/>
      <c r="K3" s="125">
        <f>'[3]vnos podatkov'!$A$8</f>
        <v>0</v>
      </c>
      <c r="L3" s="120">
        <f>'[3]vnos podatkov'!$B$8</f>
        <v>0</v>
      </c>
      <c r="M3" s="115"/>
      <c r="N3" s="116"/>
      <c r="O3" s="116"/>
      <c r="P3" s="126">
        <f>'[3]vnos podatkov'!$A$8</f>
        <v>0</v>
      </c>
      <c r="Q3" s="126">
        <f>'[3]vnos podatkov'!$B$8</f>
        <v>0</v>
      </c>
      <c r="R3" s="126">
        <f>'[3]vnos podatkov'!$A$10</f>
        <v>0</v>
      </c>
      <c r="S3" s="117"/>
      <c r="T3" s="117"/>
      <c r="U3" s="117"/>
      <c r="V3" s="117"/>
      <c r="W3" s="117"/>
      <c r="X3" s="117"/>
      <c r="Y3" s="117"/>
      <c r="Z3" s="117"/>
      <c r="AA3" s="117"/>
      <c r="AB3" s="117"/>
      <c r="AC3" s="117"/>
      <c r="AD3" s="117"/>
      <c r="AE3" s="117"/>
      <c r="AF3" s="117"/>
      <c r="AG3" s="117"/>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row>
    <row r="4" spans="1:256" ht="50.1" customHeight="1">
      <c r="A4" s="114"/>
      <c r="B4" s="114"/>
      <c r="C4" s="350" t="s">
        <v>37</v>
      </c>
      <c r="D4" s="350"/>
      <c r="I4" s="127" t="s">
        <v>38</v>
      </c>
      <c r="J4" s="128"/>
      <c r="K4" s="129">
        <f>'[3]vnos podatkov'!$A$10</f>
        <v>0</v>
      </c>
      <c r="L4" s="130"/>
      <c r="M4" s="115"/>
      <c r="N4" s="116"/>
      <c r="O4" s="116"/>
      <c r="P4" s="117"/>
      <c r="Q4" s="117"/>
      <c r="R4" s="117"/>
      <c r="S4" s="117"/>
      <c r="T4" s="117"/>
      <c r="U4" s="117"/>
      <c r="V4" s="117"/>
      <c r="W4" s="117"/>
      <c r="X4" s="117"/>
      <c r="Y4" s="117"/>
      <c r="Z4" s="117"/>
      <c r="AA4" s="117"/>
      <c r="AB4" s="117"/>
      <c r="AC4" s="117"/>
      <c r="AD4" s="117"/>
      <c r="AE4" s="117"/>
      <c r="AF4" s="117"/>
      <c r="AG4" s="117"/>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row>
    <row r="5" spans="1:256" ht="50.1" customHeight="1">
      <c r="A5" s="114"/>
      <c r="B5" s="114"/>
      <c r="C5" s="350" t="s">
        <v>39</v>
      </c>
      <c r="D5" s="350"/>
      <c r="E5" s="351" t="s">
        <v>178</v>
      </c>
      <c r="F5" s="351">
        <f>'[3]vnos podatkov'!$C$10</f>
        <v>0</v>
      </c>
      <c r="G5" s="352">
        <f>'[3]vnos podatkov'!$C$10</f>
        <v>0</v>
      </c>
      <c r="H5" s="352">
        <f>'[3]vnos podatkov'!$C$10</f>
        <v>0</v>
      </c>
      <c r="I5" s="353" t="s">
        <v>40</v>
      </c>
      <c r="J5" s="353"/>
      <c r="K5" s="129"/>
      <c r="L5" s="121"/>
      <c r="M5" s="115"/>
      <c r="N5" s="116"/>
      <c r="O5" s="116"/>
      <c r="P5" s="117"/>
      <c r="Q5" s="117"/>
      <c r="R5" s="117"/>
      <c r="S5" s="117"/>
      <c r="T5" s="117"/>
      <c r="U5" s="117"/>
      <c r="V5" s="117"/>
      <c r="W5" s="117"/>
      <c r="X5" s="117"/>
      <c r="Y5" s="117"/>
      <c r="Z5" s="117"/>
      <c r="AA5" s="117"/>
      <c r="AB5" s="117"/>
      <c r="AC5" s="117"/>
      <c r="AD5" s="117"/>
      <c r="AE5" s="117"/>
      <c r="AF5" s="117"/>
      <c r="AG5" s="117"/>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row>
    <row r="6" spans="1:256" s="136" customFormat="1" ht="90" customHeight="1">
      <c r="A6" s="114"/>
      <c r="B6" s="114"/>
      <c r="C6" s="131" t="s">
        <v>177</v>
      </c>
      <c r="D6" s="131"/>
      <c r="E6" s="132"/>
      <c r="F6" s="133"/>
      <c r="G6" s="339"/>
      <c r="H6" s="339"/>
      <c r="I6" s="339"/>
      <c r="J6" s="339"/>
      <c r="K6" s="340" t="s">
        <v>41</v>
      </c>
      <c r="L6" s="340" t="s">
        <v>42</v>
      </c>
      <c r="M6" s="115"/>
      <c r="N6" s="134"/>
      <c r="O6" s="134"/>
      <c r="P6" s="345" t="s">
        <v>43</v>
      </c>
      <c r="Q6" s="346"/>
      <c r="R6" s="346"/>
      <c r="S6" s="346"/>
      <c r="T6" s="347"/>
      <c r="U6" s="135"/>
      <c r="V6" s="126"/>
      <c r="W6" s="126"/>
      <c r="X6" s="126"/>
      <c r="Y6" s="126"/>
      <c r="Z6" s="126"/>
      <c r="AA6" s="126"/>
      <c r="AB6" s="126"/>
      <c r="AC6" s="126"/>
      <c r="AD6" s="126"/>
      <c r="AE6" s="126"/>
      <c r="AF6" s="126"/>
      <c r="AG6" s="126"/>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s="144" customFormat="1" ht="40.5" customHeight="1">
      <c r="A7" s="114"/>
      <c r="B7" s="114"/>
      <c r="C7" s="137" t="s">
        <v>26</v>
      </c>
      <c r="D7" s="138" t="s">
        <v>27</v>
      </c>
      <c r="E7" s="138" t="s">
        <v>28</v>
      </c>
      <c r="F7" s="138" t="s">
        <v>25</v>
      </c>
      <c r="G7" s="339"/>
      <c r="H7" s="339"/>
      <c r="I7" s="339"/>
      <c r="J7" s="339"/>
      <c r="K7" s="340"/>
      <c r="L7" s="340"/>
      <c r="M7" s="115"/>
      <c r="N7" s="139" t="s">
        <v>44</v>
      </c>
      <c r="O7" s="140"/>
      <c r="P7" s="141" t="s">
        <v>26</v>
      </c>
      <c r="Q7" s="141" t="s">
        <v>27</v>
      </c>
      <c r="R7" s="141" t="s">
        <v>28</v>
      </c>
      <c r="S7" s="141" t="s">
        <v>25</v>
      </c>
      <c r="T7" s="142"/>
      <c r="U7" s="142"/>
      <c r="V7" s="142"/>
      <c r="W7" s="142"/>
      <c r="X7" s="141"/>
      <c r="Y7" s="141" t="s">
        <v>26</v>
      </c>
      <c r="Z7" s="141" t="s">
        <v>27</v>
      </c>
      <c r="AA7" s="141" t="s">
        <v>28</v>
      </c>
      <c r="AB7" s="141" t="s">
        <v>25</v>
      </c>
      <c r="AC7" s="141"/>
      <c r="AD7" s="141"/>
      <c r="AE7" s="141"/>
      <c r="AF7" s="141"/>
      <c r="AG7" s="143" t="s">
        <v>29</v>
      </c>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row>
    <row r="8" spans="1:256" ht="72" customHeight="1">
      <c r="A8" s="145">
        <v>1</v>
      </c>
      <c r="B8" s="146">
        <v>1</v>
      </c>
      <c r="C8" s="147" t="str">
        <f>UPPER(IF($A8="","",VLOOKUP($A8,'[3]m round robin žrebna lista'!$A$7:$R$128,2)))</f>
        <v/>
      </c>
      <c r="D8" s="208" t="s">
        <v>22</v>
      </c>
      <c r="E8" s="209" t="s">
        <v>179</v>
      </c>
      <c r="F8" s="149"/>
      <c r="G8" s="150"/>
      <c r="H8" s="151" t="s">
        <v>233</v>
      </c>
      <c r="I8" s="151"/>
      <c r="J8" s="151" t="s">
        <v>235</v>
      </c>
      <c r="K8" s="152"/>
      <c r="L8" s="152"/>
      <c r="M8" s="153">
        <f>IF($A8="","",VLOOKUP($A8,'[3]m round robin žrebna lista'!$A$7:$R$128,14))</f>
        <v>0</v>
      </c>
      <c r="N8" s="152" t="str">
        <f>IF(L8="","",IF(L8=1,8,IF(L8=2,6,IF(L8=3,4,2))))</f>
        <v/>
      </c>
      <c r="O8" s="117"/>
      <c r="P8" s="154" t="str">
        <f>UPPER(IF($A8="","",VLOOKUP($A8,'[3]m round robin žrebna lista'!$A$7:$R$128,2)))</f>
        <v/>
      </c>
      <c r="Q8" s="154" t="str">
        <f>UPPER(IF($A8="","",VLOOKUP($A8,'[3]m round robin žrebna lista'!$A$7:$R$128,3)))</f>
        <v>BOH MOJMIR</v>
      </c>
      <c r="R8" s="154" t="str">
        <f>PROPER(IF($A8="","",VLOOKUP($A8,'[3]m round robin žrebna lista'!$A$7:$R$128,4)))</f>
        <v/>
      </c>
      <c r="S8" s="154" t="str">
        <f>UPPER(IF($A8="","",VLOOKUP($A8,'[3]m round robin žrebna lista'!$A$7:$R$128,5)))</f>
        <v/>
      </c>
      <c r="T8" s="155"/>
      <c r="U8" s="156"/>
      <c r="V8" s="156"/>
      <c r="W8" s="156"/>
      <c r="X8" s="123"/>
      <c r="Y8" s="154" t="str">
        <f>UPPER(IF($A8="","",VLOOKUP($A8,'[3]m round robin žrebna lista'!$A$7:$R$128,2)))</f>
        <v/>
      </c>
      <c r="Z8" s="154" t="str">
        <f>UPPER(IF($A8="","",VLOOKUP($A8,'[3]m round robin žrebna lista'!$A$7:$R$128,3)))</f>
        <v>BOH MOJMIR</v>
      </c>
      <c r="AA8" s="154" t="str">
        <f>PROPER(IF($A8="","",VLOOKUP($A8,'[3]m round robin žrebna lista'!$A$7:$R$128,4)))</f>
        <v/>
      </c>
      <c r="AB8" s="154" t="str">
        <f>UPPER(IF($A8="","",VLOOKUP($A8,'[3]m round robin žrebna lista'!$A$7:$R$128,5)))</f>
        <v/>
      </c>
      <c r="AC8" s="155"/>
      <c r="AD8" s="157" t="str">
        <f>IF(U8="","",IF(U8="1bb","1bb",IF(U8="2bb","2bb",IF(U8=1,$M9,0))))</f>
        <v/>
      </c>
      <c r="AE8" s="157" t="str">
        <f>IF(V8="","",IF(V8="1bb","1bb",IF(V8="3bb","3bb",IF(V8=1,$M10,0))))</f>
        <v/>
      </c>
      <c r="AF8" s="157" t="str">
        <f>IF(W8="","",IF(W8="1bb","1bb",IF(W8="4bb","4bb",IF(W8=1,$M11,0))))</f>
        <v/>
      </c>
      <c r="AG8" s="158">
        <f>SUM(AD8:AF8)</f>
        <v>0</v>
      </c>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256" ht="72" customHeight="1">
      <c r="A9" s="145">
        <v>2</v>
      </c>
      <c r="B9" s="146">
        <v>2</v>
      </c>
      <c r="C9" s="147" t="str">
        <f>UPPER(IF($A9="","",VLOOKUP($A9,'[3]m round robin žrebna lista'!$A$7:$R$128,2)))</f>
        <v/>
      </c>
      <c r="D9" s="208" t="s">
        <v>51</v>
      </c>
      <c r="E9" s="209" t="s">
        <v>140</v>
      </c>
      <c r="F9" s="149"/>
      <c r="G9" s="151" t="s">
        <v>236</v>
      </c>
      <c r="H9" s="150"/>
      <c r="I9" s="151" t="s">
        <v>273</v>
      </c>
      <c r="J9" s="151"/>
      <c r="K9" s="193"/>
      <c r="L9" s="152"/>
      <c r="M9" s="153">
        <f>IF($A9="","",VLOOKUP($A9,'[3]m round robin žrebna lista'!$A$7:$R$128,14))</f>
        <v>0</v>
      </c>
      <c r="N9" s="152"/>
      <c r="O9" s="117"/>
      <c r="P9" s="154" t="str">
        <f>UPPER(IF($A9="","",VLOOKUP($A9,'[3]m round robin žrebna lista'!$A$7:$R$128,2)))</f>
        <v/>
      </c>
      <c r="Q9" s="154" t="str">
        <f>UPPER(IF($A9="","",VLOOKUP($A9,'[3]m round robin žrebna lista'!$A$7:$R$128,3)))</f>
        <v>SLAVINEC IGOR</v>
      </c>
      <c r="R9" s="154" t="str">
        <f>PROPER(IF($A9="","",VLOOKUP($A9,'[3]m round robin žrebna lista'!$A$7:$R$128,4)))</f>
        <v/>
      </c>
      <c r="S9" s="154" t="str">
        <f>UPPER(IF($A9="","",VLOOKUP($A9,'[3]m round robin žrebna lista'!$A$7:$R$128,5)))</f>
        <v/>
      </c>
      <c r="T9" s="156"/>
      <c r="U9" s="155"/>
      <c r="V9" s="156"/>
      <c r="W9" s="156"/>
      <c r="X9" s="123"/>
      <c r="Y9" s="154" t="str">
        <f>UPPER(IF($A9="","",VLOOKUP($A9,'[3]m round robin žrebna lista'!$A$7:$R$128,2)))</f>
        <v/>
      </c>
      <c r="Z9" s="154" t="str">
        <f>UPPER(IF($A9="","",VLOOKUP($A9,'[3]m round robin žrebna lista'!$A$7:$R$128,3)))</f>
        <v>SLAVINEC IGOR</v>
      </c>
      <c r="AA9" s="154" t="str">
        <f>PROPER(IF($A9="","",VLOOKUP($A9,'[3]m round robin žrebna lista'!$A$7:$R$128,4)))</f>
        <v/>
      </c>
      <c r="AB9" s="154" t="str">
        <f>UPPER(IF($A9="","",VLOOKUP($A9,'[3]m round robin žrebna lista'!$A$7:$R$128,5)))</f>
        <v/>
      </c>
      <c r="AC9" s="157" t="str">
        <f>IF(T9="","",IF(T9="1bb","1bb",IF(T9="2bb","2bb",IF(T9=1,0,M8))))</f>
        <v/>
      </c>
      <c r="AD9" s="155"/>
      <c r="AE9" s="157" t="str">
        <f>IF(V9="","",IF(V9="2bb","2bb",IF(V9="3bb","3bb",IF(V9=2,M10,0))))</f>
        <v/>
      </c>
      <c r="AF9" s="157" t="str">
        <f>IF(W9="","",IF(W9="2bb","2bb",IF(W9="4bb","4bb",IF(W9=2,M11,0))))</f>
        <v/>
      </c>
      <c r="AG9" s="158">
        <f>SUM(AC9:AF9)</f>
        <v>0</v>
      </c>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row>
    <row r="10" spans="1:256" ht="72" customHeight="1">
      <c r="A10" s="145">
        <v>3</v>
      </c>
      <c r="B10" s="159">
        <v>3</v>
      </c>
      <c r="C10" s="147" t="str">
        <f>UPPER(IF($A10="","",VLOOKUP($A10,'[3]m round robin žrebna lista'!$A$7:$R$128,2)))</f>
        <v/>
      </c>
      <c r="D10" s="208" t="s">
        <v>180</v>
      </c>
      <c r="E10" s="209" t="s">
        <v>166</v>
      </c>
      <c r="F10" s="149"/>
      <c r="G10" s="151"/>
      <c r="H10" s="151" t="s">
        <v>284</v>
      </c>
      <c r="I10" s="150"/>
      <c r="J10" s="399" t="s">
        <v>357</v>
      </c>
      <c r="K10" s="152"/>
      <c r="L10" s="152"/>
      <c r="M10" s="153">
        <f>IF($A10="","",VLOOKUP($A10,'[3]m round robin žrebna lista'!$A$7:$R$128,14))</f>
        <v>0</v>
      </c>
      <c r="N10" s="152" t="str">
        <f>IF(L10="","",IF(L10=1,8,IF(L10=2,6,IF(L10=3,4,2))))</f>
        <v/>
      </c>
      <c r="O10" s="117"/>
      <c r="P10" s="154" t="str">
        <f>UPPER(IF($A10="","",VLOOKUP($A10,'[3]m round robin žrebna lista'!$A$7:$R$128,2)))</f>
        <v/>
      </c>
      <c r="Q10" s="154" t="str">
        <f>UPPER(IF($A10="","",VLOOKUP($A10,'[3]m round robin žrebna lista'!$A$7:$R$128,3)))</f>
        <v>STIBILJ CVETKO</v>
      </c>
      <c r="R10" s="154" t="str">
        <f>PROPER(IF($A10="","",VLOOKUP($A10,'[3]m round robin žrebna lista'!$A$7:$R$128,4)))</f>
        <v/>
      </c>
      <c r="S10" s="154" t="str">
        <f>UPPER(IF($A10="","",VLOOKUP($A10,'[3]m round robin žrebna lista'!$A$7:$R$128,5)))</f>
        <v/>
      </c>
      <c r="T10" s="156"/>
      <c r="U10" s="156"/>
      <c r="V10" s="155"/>
      <c r="W10" s="156"/>
      <c r="X10" s="123"/>
      <c r="Y10" s="154" t="str">
        <f>UPPER(IF($A10="","",VLOOKUP($A10,'[3]m round robin žrebna lista'!$A$7:$R$128,2)))</f>
        <v/>
      </c>
      <c r="Z10" s="154" t="str">
        <f>UPPER(IF($A10="","",VLOOKUP($A10,'[3]m round robin žrebna lista'!$A$7:$R$128,3)))</f>
        <v>STIBILJ CVETKO</v>
      </c>
      <c r="AA10" s="154" t="str">
        <f>PROPER(IF($A10="","",VLOOKUP($A10,'[3]m round robin žrebna lista'!$A$7:$R$128,4)))</f>
        <v/>
      </c>
      <c r="AB10" s="154" t="str">
        <f>UPPER(IF($A10="","",VLOOKUP($A10,'[3]m round robin žrebna lista'!$A$7:$R$128,5)))</f>
        <v/>
      </c>
      <c r="AC10" s="157" t="str">
        <f>IF(T10="","",IF(T10="1bb","1bb",IF(T10="3bb","3bb",IF(T10=1,0,M8))))</f>
        <v/>
      </c>
      <c r="AD10" s="157" t="str">
        <f>IF(U10="","",IF(U10="2bb","2bb",IF(U10="3bb","3bb",IF(U10=2,0,M9))))</f>
        <v/>
      </c>
      <c r="AE10" s="155"/>
      <c r="AF10" s="157" t="str">
        <f>IF(W10="","",IF(W10="3bb","3bb",IF(W10="4bb","4bb",IF(W10=3,M11,0))))</f>
        <v/>
      </c>
      <c r="AG10" s="158">
        <f>SUM(AC10:AF10)</f>
        <v>0</v>
      </c>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72" customHeight="1">
      <c r="A11" s="145">
        <v>66</v>
      </c>
      <c r="B11" s="146">
        <v>4</v>
      </c>
      <c r="C11" s="147" t="str">
        <f>UPPER(IF($A11="","",VLOOKUP($A11,'[3]m round robin žrebna lista'!$A$7:$R$128,2)))</f>
        <v/>
      </c>
      <c r="D11" s="208" t="s">
        <v>181</v>
      </c>
      <c r="E11" s="209" t="s">
        <v>146</v>
      </c>
      <c r="F11" s="149"/>
      <c r="G11" s="151" t="s">
        <v>274</v>
      </c>
      <c r="H11" s="151"/>
      <c r="I11" s="399" t="s">
        <v>356</v>
      </c>
      <c r="J11" s="150"/>
      <c r="K11" s="152"/>
      <c r="L11" s="152"/>
      <c r="M11" s="153">
        <f>IF($A11="","",VLOOKUP($A11,'[3]m round robin žrebna lista'!$A$7:$R$128,14))</f>
        <v>0</v>
      </c>
      <c r="N11" s="152"/>
      <c r="O11" s="117"/>
      <c r="P11" s="154" t="str">
        <f>UPPER(IF($A11="","",VLOOKUP($A11,'[3]m round robin žrebna lista'!$A$7:$R$128,2)))</f>
        <v/>
      </c>
      <c r="Q11" s="154" t="str">
        <f>UPPER(IF($A11="","",VLOOKUP($A11,'[3]m round robin žrebna lista'!$A$7:$R$128,3)))</f>
        <v/>
      </c>
      <c r="R11" s="154" t="str">
        <f>PROPER(IF($A11="","",VLOOKUP($A11,'[3]m round robin žrebna lista'!$A$7:$R$128,4)))</f>
        <v/>
      </c>
      <c r="S11" s="154" t="str">
        <f>UPPER(IF($A11="","",VLOOKUP($A11,'[3]m round robin žrebna lista'!$A$7:$R$128,5)))</f>
        <v/>
      </c>
      <c r="T11" s="156"/>
      <c r="U11" s="156"/>
      <c r="V11" s="156"/>
      <c r="W11" s="155"/>
      <c r="X11" s="123"/>
      <c r="Y11" s="154" t="str">
        <f>UPPER(IF($A11="","",VLOOKUP($A11,'[3]m round robin žrebna lista'!$A$7:$R$128,2)))</f>
        <v/>
      </c>
      <c r="Z11" s="154" t="str">
        <f>UPPER(IF($A11="","",VLOOKUP($A11,'[3]m round robin žrebna lista'!$A$7:$R$128,3)))</f>
        <v/>
      </c>
      <c r="AA11" s="154" t="str">
        <f>PROPER(IF($A11="","",VLOOKUP($A11,'[3]m round robin žrebna lista'!$A$7:$R$128,4)))</f>
        <v/>
      </c>
      <c r="AB11" s="154" t="str">
        <f>UPPER(IF($A11="","",VLOOKUP($A11,'[3]m round robin žrebna lista'!$A$7:$R$128,5)))</f>
        <v/>
      </c>
      <c r="AC11" s="157" t="str">
        <f>IF(T11="","",IF(T11="1bb","1bb",IF(T11="4bb","4bb",IF(T11=1,0,M8))))</f>
        <v/>
      </c>
      <c r="AD11" s="157" t="str">
        <f>IF(U11="","",IF(U11="2bb","2bb",IF(U11="4bb","4bb",IF(U11=2,0,M9))))</f>
        <v/>
      </c>
      <c r="AE11" s="157" t="str">
        <f>IF(V11="","",IF(V11="3bb","3bb",IF(V11="4bb","4bb",IF(V11=3,0,M10))))</f>
        <v/>
      </c>
      <c r="AF11" s="155"/>
      <c r="AG11" s="158">
        <f>SUM(AC11:AF11)</f>
        <v>0</v>
      </c>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row>
    <row r="12" spans="1:256" ht="100.5" customHeight="1">
      <c r="A12" s="160"/>
      <c r="B12" s="160"/>
      <c r="C12" s="131" t="s">
        <v>45</v>
      </c>
      <c r="D12" s="131"/>
      <c r="E12" s="132"/>
      <c r="F12" s="133"/>
      <c r="G12" s="339"/>
      <c r="H12" s="339"/>
      <c r="I12" s="339"/>
      <c r="J12" s="339"/>
      <c r="K12" s="340" t="s">
        <v>41</v>
      </c>
      <c r="L12" s="340" t="s">
        <v>42</v>
      </c>
      <c r="M12" s="115"/>
      <c r="N12" s="116"/>
      <c r="O12" s="116"/>
      <c r="P12" s="117"/>
      <c r="Q12" s="117"/>
      <c r="R12" s="117"/>
      <c r="S12" s="117"/>
      <c r="T12" s="117"/>
      <c r="U12" s="117"/>
      <c r="V12" s="117"/>
      <c r="W12" s="117"/>
      <c r="X12" s="117"/>
      <c r="Y12" s="117"/>
      <c r="Z12" s="117"/>
      <c r="AA12" s="117"/>
      <c r="AB12" s="117"/>
      <c r="AC12" s="117"/>
      <c r="AD12" s="117"/>
      <c r="AE12" s="117"/>
      <c r="AF12" s="117"/>
      <c r="AG12" s="117"/>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row>
    <row r="13" spans="1:256" s="144" customFormat="1" ht="40.5" customHeight="1">
      <c r="A13" s="160"/>
      <c r="B13" s="160"/>
      <c r="C13" s="137" t="s">
        <v>26</v>
      </c>
      <c r="D13" s="138" t="s">
        <v>27</v>
      </c>
      <c r="E13" s="161" t="s">
        <v>28</v>
      </c>
      <c r="F13" s="138" t="s">
        <v>25</v>
      </c>
      <c r="G13" s="339"/>
      <c r="H13" s="339"/>
      <c r="I13" s="339"/>
      <c r="J13" s="339"/>
      <c r="K13" s="340"/>
      <c r="L13" s="340"/>
      <c r="M13" s="115"/>
      <c r="N13" s="139" t="s">
        <v>44</v>
      </c>
      <c r="O13" s="140"/>
      <c r="P13" s="141" t="s">
        <v>26</v>
      </c>
      <c r="Q13" s="141" t="s">
        <v>27</v>
      </c>
      <c r="R13" s="141" t="s">
        <v>28</v>
      </c>
      <c r="S13" s="141" t="s">
        <v>25</v>
      </c>
      <c r="T13" s="142"/>
      <c r="U13" s="139"/>
      <c r="V13" s="139"/>
      <c r="W13" s="139"/>
      <c r="X13" s="139"/>
      <c r="Y13" s="141" t="s">
        <v>26</v>
      </c>
      <c r="Z13" s="141" t="s">
        <v>27</v>
      </c>
      <c r="AA13" s="141" t="s">
        <v>28</v>
      </c>
      <c r="AB13" s="141" t="s">
        <v>25</v>
      </c>
      <c r="AC13" s="141"/>
      <c r="AD13" s="141"/>
      <c r="AE13" s="141"/>
      <c r="AF13" s="141"/>
      <c r="AG13" s="143" t="s">
        <v>29</v>
      </c>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row>
    <row r="14" spans="1:256" ht="72.95" customHeight="1">
      <c r="A14" s="145"/>
      <c r="B14" s="146">
        <v>1</v>
      </c>
      <c r="C14" s="147" t="str">
        <f>UPPER(IF($A14="","",VLOOKUP($A14,'[3]m round robin žrebna lista'!$A$7:$R$128,2)))</f>
        <v/>
      </c>
      <c r="D14" s="148" t="str">
        <f>UPPER(IF($A14="","",VLOOKUP($A14,'[3]m round robin žrebna lista'!$A$7:$R$128,3)))</f>
        <v/>
      </c>
      <c r="E14" s="148" t="str">
        <f>PROPER(IF($A14="","",VLOOKUP($A14,'[3]m round robin žrebna lista'!$A$7:$R$128,4)))</f>
        <v/>
      </c>
      <c r="F14" s="149" t="str">
        <f>UPPER(IF($A14="","",VLOOKUP($A14,'[3]m round robin žrebna lista'!$A$7:$R$128,5)))</f>
        <v/>
      </c>
      <c r="G14" s="150"/>
      <c r="H14" s="151"/>
      <c r="I14" s="151"/>
      <c r="J14" s="151"/>
      <c r="K14" s="152"/>
      <c r="L14" s="152"/>
      <c r="M14" s="153" t="str">
        <f>IF($A14="","",VLOOKUP($A14,'[3]m round robin žrebna lista'!$A$7:$R$128,14))</f>
        <v/>
      </c>
      <c r="N14" s="152" t="str">
        <f>IF(L14="","",IF(L14=1,8,IF(L14=2,6,IF(L14=3,4,2))))</f>
        <v/>
      </c>
      <c r="O14" s="117"/>
      <c r="P14" s="154" t="str">
        <f>UPPER(IF($A14="","",VLOOKUP($A14,'[3]m round robin žrebna lista'!$A$7:$R$128,2)))</f>
        <v/>
      </c>
      <c r="Q14" s="154" t="str">
        <f>UPPER(IF($A14="","",VLOOKUP($A14,'[3]m round robin žrebna lista'!$A$7:$R$128,3)))</f>
        <v/>
      </c>
      <c r="R14" s="154" t="str">
        <f>PROPER(IF($A14="","",VLOOKUP($A14,'[3]m round robin žrebna lista'!$A$7:$R$128,4)))</f>
        <v/>
      </c>
      <c r="S14" s="154" t="str">
        <f>UPPER(IF($A14="","",VLOOKUP($A14,'[3]m round robin žrebna lista'!$A$7:$R$128,5)))</f>
        <v/>
      </c>
      <c r="T14" s="155"/>
      <c r="U14" s="156"/>
      <c r="V14" s="156"/>
      <c r="W14" s="156"/>
      <c r="X14" s="117"/>
      <c r="Y14" s="154" t="str">
        <f>UPPER(IF($A14="","",VLOOKUP($A14,'[3]m round robin žrebna lista'!$A$7:$R$128,2)))</f>
        <v/>
      </c>
      <c r="Z14" s="154" t="str">
        <f>UPPER(IF($A14="","",VLOOKUP($A14,'[3]m round robin žrebna lista'!$A$7:$R$128,3)))</f>
        <v/>
      </c>
      <c r="AA14" s="154" t="str">
        <f>PROPER(IF($A14="","",VLOOKUP($A14,'[3]m round robin žrebna lista'!$A$7:$R$128,4)))</f>
        <v/>
      </c>
      <c r="AB14" s="154" t="str">
        <f>UPPER(IF($A14="","",VLOOKUP($A14,'[3]m round robin žrebna lista'!$A$7:$R$128,5)))</f>
        <v/>
      </c>
      <c r="AC14" s="155"/>
      <c r="AD14" s="156" t="str">
        <f>IF(U14="","",IF(U14="1bb","1bb",IF(U14="2bb","2bb",IF(U14=1,$M15,0))))</f>
        <v/>
      </c>
      <c r="AE14" s="156" t="str">
        <f>IF(V14="","",IF(V14="1bb","1bb",IF(V14="3bb","3bb",IF(V14=1,$M16,0))))</f>
        <v/>
      </c>
      <c r="AF14" s="156" t="str">
        <f>IF(W14="","",IF(W14="1bb","1bb",IF(W14="4bb","4bb",IF(W14=1,$M17,0))))</f>
        <v/>
      </c>
      <c r="AG14" s="162">
        <f>SUM(AD14:AF14)</f>
        <v>0</v>
      </c>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row>
    <row r="15" spans="1:256" ht="72.95" customHeight="1">
      <c r="A15" s="145"/>
      <c r="B15" s="146">
        <v>2</v>
      </c>
      <c r="C15" s="147" t="str">
        <f>UPPER(IF($A15="","",VLOOKUP($A15,'[3]m round robin žrebna lista'!$A$7:$R$128,2)))</f>
        <v/>
      </c>
      <c r="D15" s="148" t="str">
        <f>UPPER(IF($A15="","",VLOOKUP($A15,'[3]m round robin žrebna lista'!$A$7:$R$128,3)))</f>
        <v/>
      </c>
      <c r="E15" s="148" t="str">
        <f>PROPER(IF($A15="","",VLOOKUP($A15,'[3]m round robin žrebna lista'!$A$7:$R$128,4)))</f>
        <v/>
      </c>
      <c r="F15" s="149" t="str">
        <f>UPPER(IF($A15="","",VLOOKUP($A15,'[3]m round robin žrebna lista'!$A$7:$R$128,5)))</f>
        <v/>
      </c>
      <c r="G15" s="151"/>
      <c r="H15" s="150"/>
      <c r="I15" s="151"/>
      <c r="J15" s="151"/>
      <c r="K15" s="152"/>
      <c r="L15" s="152"/>
      <c r="M15" s="153" t="str">
        <f>IF($A15="","",VLOOKUP($A15,'[3]m round robin žrebna lista'!$A$7:$R$128,14))</f>
        <v/>
      </c>
      <c r="N15" s="152" t="str">
        <f>IF(L15="","",IF(L15=1,8,IF(L15=2,6,IF(L15=3,4,2))))</f>
        <v/>
      </c>
      <c r="O15" s="117"/>
      <c r="P15" s="154" t="str">
        <f>UPPER(IF($A15="","",VLOOKUP($A15,'[3]m round robin žrebna lista'!$A$7:$R$128,2)))</f>
        <v/>
      </c>
      <c r="Q15" s="154" t="str">
        <f>UPPER(IF($A15="","",VLOOKUP($A15,'[3]m round robin žrebna lista'!$A$7:$R$128,3)))</f>
        <v/>
      </c>
      <c r="R15" s="154" t="str">
        <f>PROPER(IF($A15="","",VLOOKUP($A15,'[3]m round robin žrebna lista'!$A$7:$R$128,4)))</f>
        <v/>
      </c>
      <c r="S15" s="154" t="str">
        <f>UPPER(IF($A15="","",VLOOKUP($A15,'[3]m round robin žrebna lista'!$A$7:$R$128,5)))</f>
        <v/>
      </c>
      <c r="T15" s="156"/>
      <c r="U15" s="155"/>
      <c r="V15" s="156"/>
      <c r="W15" s="156"/>
      <c r="X15" s="117"/>
      <c r="Y15" s="154" t="str">
        <f>UPPER(IF($A15="","",VLOOKUP($A15,'[3]m round robin žrebna lista'!$A$7:$R$128,2)))</f>
        <v/>
      </c>
      <c r="Z15" s="154" t="str">
        <f>UPPER(IF($A15="","",VLOOKUP($A15,'[3]m round robin žrebna lista'!$A$7:$R$128,3)))</f>
        <v/>
      </c>
      <c r="AA15" s="154" t="str">
        <f>PROPER(IF($A15="","",VLOOKUP($A15,'[3]m round robin žrebna lista'!$A$7:$R$128,4)))</f>
        <v/>
      </c>
      <c r="AB15" s="154" t="str">
        <f>UPPER(IF($A15="","",VLOOKUP($A15,'[3]m round robin žrebna lista'!$A$7:$R$128,5)))</f>
        <v/>
      </c>
      <c r="AC15" s="156" t="str">
        <f>IF(T15="","",IF(T15="1bb","1bb",IF(T15="2bb","2bb",IF(T15=1,0,M14))))</f>
        <v/>
      </c>
      <c r="AD15" s="155"/>
      <c r="AE15" s="156" t="str">
        <f>IF(V15="","",IF(V15="2bb","2bb",IF(V15="3bb","3bb",IF(V15=2,M16,0))))</f>
        <v/>
      </c>
      <c r="AF15" s="156" t="str">
        <f>IF(W15="","",IF(W15="2bb","2bb",IF(W15="4bb","4bb",IF(W15=2,M17,0))))</f>
        <v/>
      </c>
      <c r="AG15" s="162">
        <f>SUM(AC15:AF15)</f>
        <v>0</v>
      </c>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row>
    <row r="16" spans="1:256" ht="72.95" customHeight="1">
      <c r="A16" s="145"/>
      <c r="B16" s="146">
        <v>3</v>
      </c>
      <c r="C16" s="147" t="str">
        <f>UPPER(IF($A16="","",VLOOKUP($A16,'[3]m round robin žrebna lista'!$A$7:$R$128,2)))</f>
        <v/>
      </c>
      <c r="D16" s="148" t="str">
        <f>UPPER(IF($A16="","",VLOOKUP($A16,'[3]m round robin žrebna lista'!$A$7:$R$128,3)))</f>
        <v/>
      </c>
      <c r="E16" s="148" t="str">
        <f>PROPER(IF($A16="","",VLOOKUP($A16,'[3]m round robin žrebna lista'!$A$7:$R$128,4)))</f>
        <v/>
      </c>
      <c r="F16" s="149" t="str">
        <f>UPPER(IF($A16="","",VLOOKUP($A16,'[3]m round robin žrebna lista'!$A$7:$R$128,5)))</f>
        <v/>
      </c>
      <c r="G16" s="151"/>
      <c r="H16" s="151"/>
      <c r="I16" s="150"/>
      <c r="J16" s="151"/>
      <c r="K16" s="152"/>
      <c r="L16" s="152"/>
      <c r="M16" s="153" t="str">
        <f>IF($A16="","",VLOOKUP($A16,'[3]m round robin žrebna lista'!$A$7:$R$128,14))</f>
        <v/>
      </c>
      <c r="N16" s="152" t="str">
        <f>IF(L16="","",IF(L16=1,8,IF(L16=2,6,IF(L16=3,4,2))))</f>
        <v/>
      </c>
      <c r="O16" s="117"/>
      <c r="P16" s="154" t="str">
        <f>UPPER(IF($A16="","",VLOOKUP($A16,'[3]m round robin žrebna lista'!$A$7:$R$128,2)))</f>
        <v/>
      </c>
      <c r="Q16" s="154" t="str">
        <f>UPPER(IF($A16="","",VLOOKUP($A16,'[3]m round robin žrebna lista'!$A$7:$R$128,3)))</f>
        <v/>
      </c>
      <c r="R16" s="154" t="str">
        <f>PROPER(IF($A16="","",VLOOKUP($A16,'[3]m round robin žrebna lista'!$A$7:$R$128,4)))</f>
        <v/>
      </c>
      <c r="S16" s="154" t="str">
        <f>UPPER(IF($A16="","",VLOOKUP($A16,'[3]m round robin žrebna lista'!$A$7:$R$128,5)))</f>
        <v/>
      </c>
      <c r="T16" s="156"/>
      <c r="U16" s="156"/>
      <c r="V16" s="155"/>
      <c r="W16" s="156"/>
      <c r="X16" s="117"/>
      <c r="Y16" s="154" t="str">
        <f>UPPER(IF($A16="","",VLOOKUP($A16,'[3]m round robin žrebna lista'!$A$7:$R$128,2)))</f>
        <v/>
      </c>
      <c r="Z16" s="154" t="str">
        <f>UPPER(IF($A16="","",VLOOKUP($A16,'[3]m round robin žrebna lista'!$A$7:$R$128,3)))</f>
        <v/>
      </c>
      <c r="AA16" s="154" t="str">
        <f>PROPER(IF($A16="","",VLOOKUP($A16,'[3]m round robin žrebna lista'!$A$7:$R$128,4)))</f>
        <v/>
      </c>
      <c r="AB16" s="154" t="str">
        <f>UPPER(IF($A16="","",VLOOKUP($A16,'[3]m round robin žrebna lista'!$A$7:$R$128,5)))</f>
        <v/>
      </c>
      <c r="AC16" s="156" t="str">
        <f>IF(T16="","",IF(T16="1bb","1bb",IF(T16="3bb","3bb",IF(T16=1,0,M14))))</f>
        <v/>
      </c>
      <c r="AD16" s="156" t="str">
        <f>IF(U16="","",IF(U16="2bb","2bb",IF(U16="3bb","3bb",IF(U16=2,0,M15))))</f>
        <v/>
      </c>
      <c r="AE16" s="155"/>
      <c r="AF16" s="156" t="str">
        <f>IF(W16="","",IF(W16="3bb","3bb",IF(W16="4bb","4bb",IF(W16=3,M17,0))))</f>
        <v/>
      </c>
      <c r="AG16" s="162">
        <f>SUM(AC16:AF16)</f>
        <v>0</v>
      </c>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256" ht="72.95" customHeight="1">
      <c r="A17" s="145"/>
      <c r="B17" s="146">
        <v>4</v>
      </c>
      <c r="C17" s="147" t="str">
        <f>UPPER(IF($A17="","",VLOOKUP($A17,'[3]m round robin žrebna lista'!$A$7:$R$128,2)))</f>
        <v/>
      </c>
      <c r="D17" s="148" t="str">
        <f>UPPER(IF($A17="","",VLOOKUP($A17,'[3]m round robin žrebna lista'!$A$7:$R$128,3)))</f>
        <v/>
      </c>
      <c r="E17" s="148" t="str">
        <f>PROPER(IF($A17="","",VLOOKUP($A17,'[3]m round robin žrebna lista'!$A$7:$R$128,4)))</f>
        <v/>
      </c>
      <c r="F17" s="149" t="str">
        <f>UPPER(IF($A17="","",VLOOKUP($A17,'[3]m round robin žrebna lista'!$A$7:$R$128,5)))</f>
        <v/>
      </c>
      <c r="G17" s="151"/>
      <c r="H17" s="151"/>
      <c r="I17" s="151"/>
      <c r="J17" s="150"/>
      <c r="K17" s="152"/>
      <c r="L17" s="152"/>
      <c r="M17" s="153" t="str">
        <f>IF($A17="","",VLOOKUP($A17,'[3]m round robin žrebna lista'!$A$7:$R$128,14))</f>
        <v/>
      </c>
      <c r="N17" s="152" t="str">
        <f>IF(L17="","",IF(L17=1,8,IF(L17=2,6,IF(L17=3,4,2))))</f>
        <v/>
      </c>
      <c r="O17" s="117"/>
      <c r="P17" s="154" t="str">
        <f>UPPER(IF($A17="","",VLOOKUP($A17,'[3]m round robin žrebna lista'!$A$7:$R$128,2)))</f>
        <v/>
      </c>
      <c r="Q17" s="154" t="str">
        <f>UPPER(IF($A17="","",VLOOKUP($A17,'[3]m round robin žrebna lista'!$A$7:$R$128,3)))</f>
        <v/>
      </c>
      <c r="R17" s="154" t="str">
        <f>PROPER(IF($A17="","",VLOOKUP($A17,'[3]m round robin žrebna lista'!$A$7:$R$128,4)))</f>
        <v/>
      </c>
      <c r="S17" s="154" t="str">
        <f>UPPER(IF($A17="","",VLOOKUP($A17,'[3]m round robin žrebna lista'!$A$7:$R$128,5)))</f>
        <v/>
      </c>
      <c r="T17" s="156"/>
      <c r="U17" s="156"/>
      <c r="V17" s="156"/>
      <c r="W17" s="155"/>
      <c r="X17" s="117"/>
      <c r="Y17" s="154" t="str">
        <f>UPPER(IF($A17="","",VLOOKUP($A17,'[3]m round robin žrebna lista'!$A$7:$R$128,2)))</f>
        <v/>
      </c>
      <c r="Z17" s="154" t="str">
        <f>UPPER(IF($A17="","",VLOOKUP($A17,'[3]m round robin žrebna lista'!$A$7:$R$128,3)))</f>
        <v/>
      </c>
      <c r="AA17" s="154" t="str">
        <f>PROPER(IF($A17="","",VLOOKUP($A17,'[3]m round robin žrebna lista'!$A$7:$R$128,4)))</f>
        <v/>
      </c>
      <c r="AB17" s="154" t="str">
        <f>UPPER(IF($A17="","",VLOOKUP($A17,'[3]m round robin žrebna lista'!$A$7:$R$128,5)))</f>
        <v/>
      </c>
      <c r="AC17" s="156" t="str">
        <f>IF(T17="","",IF(T17="1bb","1bb",IF(T17="4bb","4bb",IF(T17=1,0,M14))))</f>
        <v/>
      </c>
      <c r="AD17" s="156" t="str">
        <f>IF(U17="","",IF(U17="2bb","2bb",IF(U17="4bb","4bb",IF(U17=2,0,M15))))</f>
        <v/>
      </c>
      <c r="AE17" s="156" t="str">
        <f>IF(V17="","",IF(V17="3bb","3bb",IF(V17="4bb","4bb",IF(V17=3,0,M16))))</f>
        <v/>
      </c>
      <c r="AF17" s="155"/>
      <c r="AG17" s="162">
        <f>SUM(AC17:AE17)</f>
        <v>0</v>
      </c>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row>
    <row r="18" spans="1:256" ht="90" customHeight="1">
      <c r="A18" s="338"/>
      <c r="B18" s="338"/>
      <c r="C18" s="131" t="s">
        <v>46</v>
      </c>
      <c r="D18" s="131"/>
      <c r="E18" s="132"/>
      <c r="F18" s="133"/>
      <c r="G18" s="339"/>
      <c r="H18" s="339"/>
      <c r="I18" s="339"/>
      <c r="J18" s="339"/>
      <c r="K18" s="340" t="s">
        <v>41</v>
      </c>
      <c r="L18" s="340" t="s">
        <v>42</v>
      </c>
      <c r="M18" s="115"/>
      <c r="N18" s="116"/>
      <c r="O18" s="116"/>
      <c r="P18" s="117"/>
      <c r="Q18" s="117"/>
      <c r="R18" s="117"/>
      <c r="S18" s="117"/>
      <c r="T18" s="117"/>
      <c r="U18" s="117"/>
      <c r="V18" s="117"/>
      <c r="W18" s="117"/>
      <c r="X18" s="117"/>
      <c r="Y18" s="117"/>
      <c r="Z18" s="117"/>
      <c r="AA18" s="117"/>
      <c r="AB18" s="117"/>
      <c r="AC18" s="117"/>
      <c r="AD18" s="117"/>
      <c r="AE18" s="117"/>
      <c r="AF18" s="117"/>
      <c r="AG18" s="117"/>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row>
    <row r="19" spans="1:256" s="144" customFormat="1" ht="40.5" customHeight="1">
      <c r="A19" s="338"/>
      <c r="B19" s="338"/>
      <c r="C19" s="137" t="s">
        <v>26</v>
      </c>
      <c r="D19" s="138" t="s">
        <v>27</v>
      </c>
      <c r="E19" s="161" t="s">
        <v>28</v>
      </c>
      <c r="F19" s="138" t="s">
        <v>25</v>
      </c>
      <c r="G19" s="339"/>
      <c r="H19" s="339"/>
      <c r="I19" s="339"/>
      <c r="J19" s="339"/>
      <c r="K19" s="340"/>
      <c r="L19" s="340"/>
      <c r="M19" s="115"/>
      <c r="N19" s="139" t="s">
        <v>44</v>
      </c>
      <c r="O19" s="140"/>
      <c r="P19" s="141" t="s">
        <v>26</v>
      </c>
      <c r="Q19" s="141" t="s">
        <v>27</v>
      </c>
      <c r="R19" s="141" t="s">
        <v>28</v>
      </c>
      <c r="S19" s="141" t="s">
        <v>25</v>
      </c>
      <c r="T19" s="142"/>
      <c r="U19" s="139"/>
      <c r="V19" s="139"/>
      <c r="W19" s="139"/>
      <c r="X19" s="139"/>
      <c r="Y19" s="141" t="s">
        <v>26</v>
      </c>
      <c r="Z19" s="141" t="s">
        <v>27</v>
      </c>
      <c r="AA19" s="141" t="s">
        <v>28</v>
      </c>
      <c r="AB19" s="141" t="s">
        <v>25</v>
      </c>
      <c r="AC19" s="141"/>
      <c r="AD19" s="141"/>
      <c r="AE19" s="141"/>
      <c r="AF19" s="141"/>
      <c r="AG19" s="143" t="s">
        <v>29</v>
      </c>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row>
    <row r="20" spans="1:256" ht="72.95" customHeight="1">
      <c r="A20" s="145"/>
      <c r="B20" s="146">
        <v>1</v>
      </c>
      <c r="C20" s="147" t="str">
        <f>UPPER(IF($A20="","",VLOOKUP($A20,'[3]m round robin žrebna lista'!$A$7:$R$128,2)))</f>
        <v/>
      </c>
      <c r="D20" s="148" t="str">
        <f>UPPER(IF($A20="","",VLOOKUP($A20,'[3]m round robin žrebna lista'!$A$7:$R$128,3)))</f>
        <v/>
      </c>
      <c r="E20" s="148" t="str">
        <f>PROPER(IF($A20="","",VLOOKUP($A20,'[3]m round robin žrebna lista'!$A$7:$R$128,4)))</f>
        <v/>
      </c>
      <c r="F20" s="149" t="str">
        <f>UPPER(IF($A20="","",VLOOKUP($A20,'[3]m round robin žrebna lista'!$A$7:$R$128,5)))</f>
        <v/>
      </c>
      <c r="G20" s="150"/>
      <c r="H20" s="151"/>
      <c r="I20" s="151"/>
      <c r="J20" s="151"/>
      <c r="K20" s="152"/>
      <c r="L20" s="152"/>
      <c r="M20" s="153" t="str">
        <f>IF($A20="","",VLOOKUP($A20,'[3]m round robin žrebna lista'!$A$7:$R$128,14))</f>
        <v/>
      </c>
      <c r="N20" s="152" t="str">
        <f>IF(L20="","",IF(L20=1,8,IF(L20=2,6,IF(L20=3,4,2))))</f>
        <v/>
      </c>
      <c r="O20" s="117"/>
      <c r="P20" s="154" t="str">
        <f>UPPER(IF($A20="","",VLOOKUP($A20,'[3]m round robin žrebna lista'!$A$7:$R$128,2)))</f>
        <v/>
      </c>
      <c r="Q20" s="154" t="str">
        <f>UPPER(IF($A20="","",VLOOKUP($A20,'[3]m round robin žrebna lista'!$A$7:$R$128,3)))</f>
        <v/>
      </c>
      <c r="R20" s="154" t="str">
        <f>PROPER(IF($A20="","",VLOOKUP($A20,'[3]m round robin žrebna lista'!$A$7:$R$128,4)))</f>
        <v/>
      </c>
      <c r="S20" s="154" t="str">
        <f>UPPER(IF($A20="","",VLOOKUP($A20,'[3]m round robin žrebna lista'!$A$7:$R$128,5)))</f>
        <v/>
      </c>
      <c r="T20" s="155"/>
      <c r="U20" s="156"/>
      <c r="V20" s="156"/>
      <c r="W20" s="156"/>
      <c r="X20" s="117"/>
      <c r="Y20" s="154" t="str">
        <f>UPPER(IF($A20="","",VLOOKUP($A20,'[3]m round robin žrebna lista'!$A$7:$R$128,2)))</f>
        <v/>
      </c>
      <c r="Z20" s="154" t="str">
        <f>UPPER(IF($A20="","",VLOOKUP($A20,'[3]m round robin žrebna lista'!$A$7:$R$128,3)))</f>
        <v/>
      </c>
      <c r="AA20" s="154" t="str">
        <f>PROPER(IF($A20="","",VLOOKUP($A20,'[3]m round robin žrebna lista'!$A$7:$R$128,4)))</f>
        <v/>
      </c>
      <c r="AB20" s="154" t="str">
        <f>UPPER(IF($A20="","",VLOOKUP($A20,'[3]m round robin žrebna lista'!$A$7:$R$128,5)))</f>
        <v/>
      </c>
      <c r="AC20" s="155"/>
      <c r="AD20" s="156" t="str">
        <f>IF(U20="","",IF(U20="1bb","1bb",IF(U20="2bb","2bb",IF(U20=1,$M21,0))))</f>
        <v/>
      </c>
      <c r="AE20" s="156" t="str">
        <f>IF(V20="","",IF(V20="1bb","1bb",IF(V20="3bb","3bb",IF(V20=1,$M22,0))))</f>
        <v/>
      </c>
      <c r="AF20" s="156" t="str">
        <f>IF(W20="","",IF(W20="1bb","1bb",IF(W20="4bb","4bb",IF(W20=1,$M23,0))))</f>
        <v/>
      </c>
      <c r="AG20" s="162">
        <f>SUM(AD20:AF20)</f>
        <v>0</v>
      </c>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row>
    <row r="21" spans="1:256" ht="72.95" customHeight="1">
      <c r="A21" s="145"/>
      <c r="B21" s="146">
        <v>2</v>
      </c>
      <c r="C21" s="147" t="str">
        <f>UPPER(IF($A21="","",VLOOKUP($A21,'[3]m round robin žrebna lista'!$A$7:$R$128,2)))</f>
        <v/>
      </c>
      <c r="D21" s="148" t="str">
        <f>UPPER(IF($A21="","",VLOOKUP($A21,'[3]m round robin žrebna lista'!$A$7:$R$128,3)))</f>
        <v/>
      </c>
      <c r="E21" s="148" t="str">
        <f>PROPER(IF($A21="","",VLOOKUP($A21,'[3]m round robin žrebna lista'!$A$7:$R$128,4)))</f>
        <v/>
      </c>
      <c r="F21" s="149" t="str">
        <f>UPPER(IF($A21="","",VLOOKUP($A21,'[3]m round robin žrebna lista'!$A$7:$R$128,5)))</f>
        <v/>
      </c>
      <c r="G21" s="151"/>
      <c r="H21" s="150"/>
      <c r="I21" s="151"/>
      <c r="J21" s="151"/>
      <c r="K21" s="152"/>
      <c r="L21" s="152"/>
      <c r="M21" s="153" t="str">
        <f>IF($A21="","",VLOOKUP($A21,'[3]m round robin žrebna lista'!$A$7:$R$128,14))</f>
        <v/>
      </c>
      <c r="N21" s="152" t="str">
        <f>IF(L21="","",IF(L21=1,8,IF(L21=2,6,IF(L21=3,4,2))))</f>
        <v/>
      </c>
      <c r="O21" s="117"/>
      <c r="P21" s="154" t="str">
        <f>UPPER(IF($A21="","",VLOOKUP($A21,'[3]m round robin žrebna lista'!$A$7:$R$128,2)))</f>
        <v/>
      </c>
      <c r="Q21" s="154" t="str">
        <f>UPPER(IF($A21="","",VLOOKUP($A21,'[3]m round robin žrebna lista'!$A$7:$R$128,3)))</f>
        <v/>
      </c>
      <c r="R21" s="154" t="str">
        <f>PROPER(IF($A21="","",VLOOKUP($A21,'[3]m round robin žrebna lista'!$A$7:$R$128,4)))</f>
        <v/>
      </c>
      <c r="S21" s="154" t="str">
        <f>UPPER(IF($A21="","",VLOOKUP($A21,'[3]m round robin žrebna lista'!$A$7:$R$128,5)))</f>
        <v/>
      </c>
      <c r="T21" s="156"/>
      <c r="U21" s="155"/>
      <c r="V21" s="156"/>
      <c r="W21" s="156"/>
      <c r="X21" s="117"/>
      <c r="Y21" s="154" t="str">
        <f>UPPER(IF($A21="","",VLOOKUP($A21,'[3]m round robin žrebna lista'!$A$7:$R$128,2)))</f>
        <v/>
      </c>
      <c r="Z21" s="154" t="str">
        <f>UPPER(IF($A21="","",VLOOKUP($A21,'[3]m round robin žrebna lista'!$A$7:$R$128,3)))</f>
        <v/>
      </c>
      <c r="AA21" s="154" t="str">
        <f>PROPER(IF($A21="","",VLOOKUP($A21,'[3]m round robin žrebna lista'!$A$7:$R$128,4)))</f>
        <v/>
      </c>
      <c r="AB21" s="154" t="str">
        <f>UPPER(IF($A21="","",VLOOKUP($A21,'[3]m round robin žrebna lista'!$A$7:$R$128,5)))</f>
        <v/>
      </c>
      <c r="AC21" s="156" t="str">
        <f>IF(T21="","",IF(T21="1bb","1bb",IF(T21="2bb","2bb",IF(T21=1,0,M20))))</f>
        <v/>
      </c>
      <c r="AD21" s="155"/>
      <c r="AE21" s="156" t="str">
        <f>IF(V21="","",IF(V21="2bb","2bb",IF(V21="3bb","3bb",IF(V21=2,M22,0))))</f>
        <v/>
      </c>
      <c r="AF21" s="156" t="str">
        <f>IF(W21="","",IF(W21="2bb","2bb",IF(W21="4bb","4bb",IF(W21=2,M23,0))))</f>
        <v/>
      </c>
      <c r="AG21" s="162">
        <f>SUM(AC21:AF21)</f>
        <v>0</v>
      </c>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row>
    <row r="22" spans="1:256" ht="72.95" customHeight="1">
      <c r="A22" s="145"/>
      <c r="B22" s="146">
        <v>3</v>
      </c>
      <c r="C22" s="147" t="str">
        <f>UPPER(IF($A22="","",VLOOKUP($A22,'[3]m round robin žrebna lista'!$A$7:$R$128,2)))</f>
        <v/>
      </c>
      <c r="D22" s="148" t="str">
        <f>UPPER(IF($A22="","",VLOOKUP($A22,'[3]m round robin žrebna lista'!$A$7:$R$128,3)))</f>
        <v/>
      </c>
      <c r="E22" s="148" t="str">
        <f>PROPER(IF($A22="","",VLOOKUP($A22,'[3]m round robin žrebna lista'!$A$7:$R$128,4)))</f>
        <v/>
      </c>
      <c r="F22" s="149" t="str">
        <f>UPPER(IF($A22="","",VLOOKUP($A22,'[3]m round robin žrebna lista'!$A$7:$R$128,5)))</f>
        <v/>
      </c>
      <c r="G22" s="151"/>
      <c r="H22" s="151"/>
      <c r="I22" s="150"/>
      <c r="J22" s="151"/>
      <c r="K22" s="152"/>
      <c r="L22" s="152"/>
      <c r="M22" s="153" t="str">
        <f>IF($A22="","",VLOOKUP($A22,'[3]m round robin žrebna lista'!$A$7:$R$128,14))</f>
        <v/>
      </c>
      <c r="N22" s="152" t="str">
        <f>IF(L22="","",IF(L22=1,8,IF(L22=2,6,IF(L22=3,4,2))))</f>
        <v/>
      </c>
      <c r="O22" s="117"/>
      <c r="P22" s="154" t="str">
        <f>UPPER(IF($A22="","",VLOOKUP($A22,'[3]m round robin žrebna lista'!$A$7:$R$128,2)))</f>
        <v/>
      </c>
      <c r="Q22" s="154" t="str">
        <f>UPPER(IF($A22="","",VLOOKUP($A22,'[3]m round robin žrebna lista'!$A$7:$R$128,3)))</f>
        <v/>
      </c>
      <c r="R22" s="154" t="str">
        <f>PROPER(IF($A22="","",VLOOKUP($A22,'[3]m round robin žrebna lista'!$A$7:$R$128,4)))</f>
        <v/>
      </c>
      <c r="S22" s="154" t="str">
        <f>UPPER(IF($A22="","",VLOOKUP($A22,'[3]m round robin žrebna lista'!$A$7:$R$128,5)))</f>
        <v/>
      </c>
      <c r="T22" s="156"/>
      <c r="U22" s="156"/>
      <c r="V22" s="155"/>
      <c r="W22" s="156"/>
      <c r="X22" s="117"/>
      <c r="Y22" s="154" t="str">
        <f>UPPER(IF($A22="","",VLOOKUP($A22,'[3]m round robin žrebna lista'!$A$7:$R$128,2)))</f>
        <v/>
      </c>
      <c r="Z22" s="154" t="str">
        <f>UPPER(IF($A22="","",VLOOKUP($A22,'[3]m round robin žrebna lista'!$A$7:$R$128,3)))</f>
        <v/>
      </c>
      <c r="AA22" s="154" t="str">
        <f>PROPER(IF($A22="","",VLOOKUP($A22,'[3]m round robin žrebna lista'!$A$7:$R$128,4)))</f>
        <v/>
      </c>
      <c r="AB22" s="154" t="str">
        <f>UPPER(IF($A22="","",VLOOKUP($A22,'[3]m round robin žrebna lista'!$A$7:$R$128,5)))</f>
        <v/>
      </c>
      <c r="AC22" s="156" t="str">
        <f>IF(T22="","",IF(T22="1bb","1bb",IF(T22="3bb","3bb",IF(T22=1,0,M20))))</f>
        <v/>
      </c>
      <c r="AD22" s="156" t="str">
        <f>IF(U22="","",IF(U22="2bb","2bb",IF(U22="3bb","3bb",IF(U22=2,0,M21))))</f>
        <v/>
      </c>
      <c r="AE22" s="155"/>
      <c r="AF22" s="156" t="str">
        <f>IF(W22="","",IF(W22="3bb","3bb",IF(W22="4bb","4bb",IF(W22=3,M23,0))))</f>
        <v/>
      </c>
      <c r="AG22" s="162">
        <f>SUM(AC22:AF22)</f>
        <v>0</v>
      </c>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c r="IV22" s="116"/>
    </row>
    <row r="23" spans="1:256" ht="72.95" customHeight="1">
      <c r="A23" s="145"/>
      <c r="B23" s="146">
        <v>4</v>
      </c>
      <c r="C23" s="147" t="str">
        <f>UPPER(IF($A23="","",VLOOKUP($A23,'[3]m round robin žrebna lista'!$A$7:$R$128,2)))</f>
        <v/>
      </c>
      <c r="D23" s="148" t="str">
        <f>UPPER(IF($A23="","",VLOOKUP($A23,'[3]m round robin žrebna lista'!$A$7:$R$128,3)))</f>
        <v/>
      </c>
      <c r="E23" s="148" t="str">
        <f>PROPER(IF($A23="","",VLOOKUP($A23,'[3]m round robin žrebna lista'!$A$7:$R$128,4)))</f>
        <v/>
      </c>
      <c r="F23" s="149" t="str">
        <f>UPPER(IF($A23="","",VLOOKUP($A23,'[3]m round robin žrebna lista'!$A$7:$R$128,5)))</f>
        <v/>
      </c>
      <c r="G23" s="151"/>
      <c r="H23" s="151"/>
      <c r="I23" s="151"/>
      <c r="J23" s="150"/>
      <c r="K23" s="152"/>
      <c r="L23" s="152"/>
      <c r="M23" s="153" t="str">
        <f>IF($A23="","",VLOOKUP($A23,'[3]m round robin žrebna lista'!$A$7:$R$128,14))</f>
        <v/>
      </c>
      <c r="N23" s="152" t="str">
        <f>IF(L23="","",IF(L23=1,8,IF(L23=2,6,IF(L23=3,4,2))))</f>
        <v/>
      </c>
      <c r="O23" s="117"/>
      <c r="P23" s="154" t="str">
        <f>UPPER(IF($A23="","",VLOOKUP($A23,'[3]m round robin žrebna lista'!$A$7:$R$128,2)))</f>
        <v/>
      </c>
      <c r="Q23" s="154" t="str">
        <f>UPPER(IF($A23="","",VLOOKUP($A23,'[3]m round robin žrebna lista'!$A$7:$R$128,3)))</f>
        <v/>
      </c>
      <c r="R23" s="154" t="str">
        <f>PROPER(IF($A23="","",VLOOKUP($A23,'[3]m round robin žrebna lista'!$A$7:$R$128,4)))</f>
        <v/>
      </c>
      <c r="S23" s="154" t="str">
        <f>UPPER(IF($A23="","",VLOOKUP($A23,'[3]m round robin žrebna lista'!$A$7:$R$128,5)))</f>
        <v/>
      </c>
      <c r="T23" s="156"/>
      <c r="U23" s="156"/>
      <c r="V23" s="156"/>
      <c r="W23" s="155"/>
      <c r="X23" s="117"/>
      <c r="Y23" s="154" t="str">
        <f>UPPER(IF($A23="","",VLOOKUP($A23,'[3]m round robin žrebna lista'!$A$7:$R$128,2)))</f>
        <v/>
      </c>
      <c r="Z23" s="154" t="str">
        <f>UPPER(IF($A23="","",VLOOKUP($A23,'[3]m round robin žrebna lista'!$A$7:$R$128,3)))</f>
        <v/>
      </c>
      <c r="AA23" s="154" t="str">
        <f>PROPER(IF($A23="","",VLOOKUP($A23,'[3]m round robin žrebna lista'!$A$7:$R$128,4)))</f>
        <v/>
      </c>
      <c r="AB23" s="154" t="str">
        <f>UPPER(IF($A23="","",VLOOKUP($A23,'[3]m round robin žrebna lista'!$A$7:$R$128,5)))</f>
        <v/>
      </c>
      <c r="AC23" s="156" t="str">
        <f>IF(T23="","",IF(T23="1bb","1bb",IF(T23="4bb","4bb",IF(T23=1,0,M20))))</f>
        <v/>
      </c>
      <c r="AD23" s="156" t="str">
        <f>IF(U23="","",IF(U23="2bb","2bb",IF(U23="4bb","4bb",IF(U23=2,0,M21))))</f>
        <v/>
      </c>
      <c r="AE23" s="156" t="str">
        <f>IF(V23="","",IF(V23="3bb","3bb",IF(V23="4bb","4bb",IF(V23=3,0,M22))))</f>
        <v/>
      </c>
      <c r="AF23" s="155"/>
      <c r="AG23" s="162">
        <f>SUM(AC23:AE23)</f>
        <v>0</v>
      </c>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row>
    <row r="24" spans="1:256" ht="112.5" customHeight="1">
      <c r="A24" s="341"/>
      <c r="B24" s="341"/>
      <c r="C24" s="342"/>
      <c r="D24" s="342"/>
      <c r="E24" s="163"/>
      <c r="F24" s="164" t="s">
        <v>31</v>
      </c>
      <c r="G24" s="165" t="str">
        <f>'[3]vnos podatkov'!$B$10</f>
        <v>LUKA ZALAZNIK</v>
      </c>
      <c r="H24" s="165"/>
      <c r="I24" s="165"/>
      <c r="J24" s="166" t="s">
        <v>47</v>
      </c>
      <c r="K24" s="343"/>
      <c r="L24" s="343"/>
      <c r="M24" s="115"/>
      <c r="N24" s="116"/>
      <c r="O24" s="116"/>
      <c r="P24" s="117"/>
      <c r="Q24" s="117"/>
      <c r="R24" s="117"/>
      <c r="S24" s="117"/>
      <c r="T24" s="117"/>
      <c r="U24" s="117"/>
      <c r="V24" s="117"/>
      <c r="W24" s="117"/>
      <c r="X24" s="117"/>
      <c r="Y24" s="117"/>
      <c r="Z24" s="117"/>
      <c r="AA24" s="117"/>
      <c r="AB24" s="117"/>
      <c r="AC24" s="117"/>
      <c r="AD24" s="117"/>
      <c r="AE24" s="117"/>
      <c r="AF24" s="117"/>
      <c r="AG24" s="117"/>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row>
    <row r="25" spans="1:256" s="136" customFormat="1" ht="50.1" customHeight="1">
      <c r="A25" s="341"/>
      <c r="B25" s="341"/>
      <c r="C25" s="167" t="s">
        <v>48</v>
      </c>
      <c r="D25" s="168"/>
      <c r="E25" s="168"/>
      <c r="F25" s="169" t="s">
        <v>32</v>
      </c>
      <c r="G25" s="344" t="str">
        <f>'[3]vnos podatkov'!$E$10</f>
        <v>ANJA REGENT</v>
      </c>
      <c r="H25" s="344" t="str">
        <f>'[3]vnos podatkov'!$E$10</f>
        <v>ANJA REGENT</v>
      </c>
      <c r="I25" s="344" t="str">
        <f>'[3]vnos podatkov'!$E$10</f>
        <v>ANJA REGENT</v>
      </c>
      <c r="J25" s="166" t="s">
        <v>47</v>
      </c>
      <c r="K25" s="336"/>
      <c r="L25" s="336"/>
      <c r="M25" s="115"/>
      <c r="N25" s="134"/>
      <c r="O25" s="134"/>
      <c r="P25" s="170"/>
      <c r="Q25" s="170"/>
      <c r="R25" s="170"/>
      <c r="S25" s="170"/>
      <c r="T25" s="170"/>
      <c r="U25" s="170"/>
      <c r="V25" s="170"/>
      <c r="W25" s="170"/>
      <c r="X25" s="170"/>
      <c r="Y25" s="170"/>
      <c r="Z25" s="170"/>
      <c r="AA25" s="170"/>
      <c r="AB25" s="170"/>
      <c r="AC25" s="170"/>
      <c r="AD25" s="170"/>
      <c r="AE25" s="170"/>
      <c r="AF25" s="170"/>
      <c r="AG25" s="170"/>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13" ht="50.1" customHeight="1">
      <c r="A26" s="341"/>
      <c r="B26" s="341"/>
      <c r="C26" s="171" t="s">
        <v>49</v>
      </c>
      <c r="D26" s="168"/>
      <c r="E26" s="168"/>
      <c r="F26" s="164" t="s">
        <v>30</v>
      </c>
      <c r="G26" s="344"/>
      <c r="H26" s="344"/>
      <c r="I26" s="344"/>
      <c r="J26" s="166" t="s">
        <v>47</v>
      </c>
      <c r="K26" s="336"/>
      <c r="L26" s="336"/>
      <c r="M26" s="115"/>
    </row>
    <row r="27" spans="1:256" s="175" customFormat="1" ht="15">
      <c r="A27" s="337"/>
      <c r="B27" s="337"/>
      <c r="C27" s="337"/>
      <c r="D27" s="337"/>
      <c r="E27" s="337"/>
      <c r="F27" s="337"/>
      <c r="G27" s="337"/>
      <c r="H27" s="337"/>
      <c r="I27" s="337"/>
      <c r="J27" s="337"/>
      <c r="K27" s="337"/>
      <c r="L27" s="337"/>
      <c r="M27" s="115"/>
      <c r="N27" s="173"/>
      <c r="O27" s="173"/>
      <c r="P27" s="174"/>
      <c r="Q27" s="174"/>
      <c r="R27" s="174"/>
      <c r="S27" s="174"/>
      <c r="T27" s="174"/>
      <c r="U27" s="174"/>
      <c r="V27" s="174"/>
      <c r="W27" s="174"/>
      <c r="X27" s="174"/>
      <c r="Y27" s="174"/>
      <c r="Z27" s="174"/>
      <c r="AA27" s="174"/>
      <c r="AB27" s="174"/>
      <c r="AC27" s="174"/>
      <c r="AD27" s="174"/>
      <c r="AE27" s="174"/>
      <c r="AF27" s="174"/>
      <c r="AG27" s="174"/>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73"/>
      <c r="EP27" s="173"/>
      <c r="EQ27" s="173"/>
      <c r="ER27" s="173"/>
      <c r="ES27" s="173"/>
      <c r="ET27" s="173"/>
      <c r="EU27" s="173"/>
      <c r="EV27" s="173"/>
      <c r="EW27" s="173"/>
      <c r="EX27" s="173"/>
      <c r="EY27" s="173"/>
      <c r="EZ27" s="173"/>
      <c r="FA27" s="173"/>
      <c r="FB27" s="173"/>
      <c r="FC27" s="173"/>
      <c r="FD27" s="173"/>
      <c r="FE27" s="173"/>
      <c r="FF27" s="173"/>
      <c r="FG27" s="173"/>
      <c r="FH27" s="173"/>
      <c r="FI27" s="173"/>
      <c r="FJ27" s="173"/>
      <c r="FK27" s="173"/>
      <c r="FL27" s="173"/>
      <c r="FM27" s="173"/>
      <c r="FN27" s="173"/>
      <c r="FO27" s="173"/>
      <c r="FP27" s="173"/>
      <c r="FQ27" s="173"/>
      <c r="FR27" s="173"/>
      <c r="FS27" s="173"/>
      <c r="FT27" s="173"/>
      <c r="FU27" s="173"/>
      <c r="FV27" s="173"/>
      <c r="FW27" s="173"/>
      <c r="FX27" s="173"/>
      <c r="FY27" s="173"/>
      <c r="FZ27" s="173"/>
      <c r="GA27" s="173"/>
      <c r="GB27" s="173"/>
      <c r="GC27" s="173"/>
      <c r="GD27" s="173"/>
      <c r="GE27" s="173"/>
      <c r="GF27" s="173"/>
      <c r="GG27" s="173"/>
      <c r="GH27" s="173"/>
      <c r="GI27" s="173"/>
      <c r="GJ27" s="173"/>
      <c r="GK27" s="173"/>
      <c r="GL27" s="173"/>
      <c r="GM27" s="173"/>
      <c r="GN27" s="173"/>
      <c r="GO27" s="173"/>
      <c r="GP27" s="173"/>
      <c r="GQ27" s="173"/>
      <c r="GR27" s="173"/>
      <c r="GS27" s="173"/>
      <c r="GT27" s="173"/>
      <c r="GU27" s="173"/>
      <c r="GV27" s="173"/>
      <c r="GW27" s="173"/>
      <c r="GX27" s="173"/>
      <c r="GY27" s="173"/>
      <c r="GZ27" s="173"/>
      <c r="HA27" s="173"/>
      <c r="HB27" s="173"/>
      <c r="HC27" s="173"/>
      <c r="HD27" s="173"/>
      <c r="HE27" s="173"/>
      <c r="HF27" s="173"/>
      <c r="HG27" s="173"/>
      <c r="HH27" s="173"/>
      <c r="HI27" s="173"/>
      <c r="HJ27" s="173"/>
      <c r="HK27" s="173"/>
      <c r="HL27" s="173"/>
      <c r="HM27" s="173"/>
      <c r="HN27" s="173"/>
      <c r="HO27" s="173"/>
      <c r="HP27" s="173"/>
      <c r="HQ27" s="173"/>
      <c r="HR27" s="173"/>
      <c r="HS27" s="173"/>
      <c r="HT27" s="173"/>
      <c r="HU27" s="173"/>
      <c r="HV27" s="173"/>
      <c r="HW27" s="173"/>
      <c r="HX27" s="173"/>
      <c r="HY27" s="173"/>
      <c r="HZ27" s="173"/>
      <c r="IA27" s="173"/>
      <c r="IB27" s="173"/>
      <c r="IC27" s="173"/>
      <c r="ID27" s="173"/>
      <c r="IE27" s="173"/>
      <c r="IF27" s="173"/>
      <c r="IG27" s="173"/>
      <c r="IH27" s="173"/>
      <c r="II27" s="173"/>
      <c r="IJ27" s="173"/>
      <c r="IK27" s="173"/>
      <c r="IL27" s="173"/>
      <c r="IM27" s="173"/>
      <c r="IN27" s="173"/>
      <c r="IO27" s="173"/>
      <c r="IP27" s="173"/>
      <c r="IQ27" s="173"/>
      <c r="IR27" s="173"/>
      <c r="IS27" s="173"/>
      <c r="IT27" s="173"/>
      <c r="IU27" s="173"/>
      <c r="IV27" s="173"/>
    </row>
    <row r="28" spans="1:256" s="136" customFormat="1" ht="30.75">
      <c r="A28" s="167"/>
      <c r="B28" s="167"/>
      <c r="C28" s="167"/>
      <c r="D28" s="167"/>
      <c r="E28" s="167"/>
      <c r="F28" s="118"/>
      <c r="G28" s="167"/>
      <c r="H28" s="167"/>
      <c r="I28" s="167"/>
      <c r="J28" s="167"/>
      <c r="K28" s="167"/>
      <c r="L28" s="167"/>
      <c r="M28" s="176"/>
      <c r="N28" s="134"/>
      <c r="O28" s="134"/>
      <c r="P28" s="170"/>
      <c r="Q28" s="170"/>
      <c r="R28" s="170"/>
      <c r="S28" s="170"/>
      <c r="T28" s="170"/>
      <c r="U28" s="170"/>
      <c r="V28" s="170"/>
      <c r="W28" s="170"/>
      <c r="X28" s="170"/>
      <c r="Y28" s="170"/>
      <c r="Z28" s="170"/>
      <c r="AA28" s="170"/>
      <c r="AB28" s="170"/>
      <c r="AC28" s="170"/>
      <c r="AD28" s="170"/>
      <c r="AE28" s="170"/>
      <c r="AF28" s="170"/>
      <c r="AG28" s="170"/>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c r="IR28" s="134"/>
      <c r="IS28" s="134"/>
      <c r="IT28" s="134"/>
      <c r="IU28" s="134"/>
      <c r="IV28" s="134"/>
    </row>
    <row r="29" spans="1:256" ht="15">
      <c r="A29" s="177"/>
      <c r="B29" s="178"/>
      <c r="C29" s="178"/>
      <c r="D29" s="178"/>
      <c r="E29" s="178"/>
      <c r="F29" s="178"/>
      <c r="G29" s="178"/>
      <c r="H29" s="178"/>
      <c r="I29" s="178"/>
      <c r="J29" s="178"/>
      <c r="K29" s="178"/>
      <c r="L29" s="178"/>
      <c r="M29" s="179"/>
      <c r="N29" s="180"/>
      <c r="O29" s="180"/>
      <c r="P29" s="181"/>
      <c r="Q29" s="181"/>
      <c r="R29" s="181"/>
      <c r="S29" s="181"/>
      <c r="T29" s="181"/>
      <c r="U29" s="181"/>
      <c r="V29" s="181"/>
      <c r="W29" s="181"/>
      <c r="X29" s="181"/>
      <c r="Y29" s="181"/>
      <c r="Z29" s="181"/>
      <c r="AA29" s="181"/>
      <c r="AB29" s="181"/>
      <c r="AC29" s="181"/>
      <c r="AD29" s="181"/>
      <c r="AE29" s="181"/>
      <c r="AF29" s="181"/>
      <c r="AG29" s="181"/>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0"/>
      <c r="GE29" s="180"/>
      <c r="GF29" s="180"/>
      <c r="GG29" s="180"/>
      <c r="GH29" s="180"/>
      <c r="GI29" s="180"/>
      <c r="GJ29" s="180"/>
      <c r="GK29" s="180"/>
      <c r="GL29" s="180"/>
      <c r="GM29" s="180"/>
      <c r="GN29" s="180"/>
      <c r="GO29" s="180"/>
      <c r="GP29" s="180"/>
      <c r="GQ29" s="180"/>
      <c r="GR29" s="180"/>
      <c r="GS29" s="180"/>
      <c r="GT29" s="180"/>
      <c r="GU29" s="180"/>
      <c r="GV29" s="180"/>
      <c r="GW29" s="180"/>
      <c r="GX29" s="180"/>
      <c r="GY29" s="180"/>
      <c r="GZ29" s="180"/>
      <c r="HA29" s="180"/>
      <c r="HB29" s="180"/>
      <c r="HC29" s="180"/>
      <c r="HD29" s="180"/>
      <c r="HE29" s="180"/>
      <c r="HF29" s="180"/>
      <c r="HG29" s="180"/>
      <c r="HH29" s="180"/>
      <c r="HI29" s="180"/>
      <c r="HJ29" s="180"/>
      <c r="HK29" s="180"/>
      <c r="HL29" s="180"/>
      <c r="HM29" s="180"/>
      <c r="HN29" s="180"/>
      <c r="HO29" s="180"/>
      <c r="HP29" s="180"/>
      <c r="HQ29" s="180"/>
      <c r="HR29" s="180"/>
      <c r="HS29" s="180"/>
      <c r="HT29" s="180"/>
      <c r="HU29" s="180"/>
      <c r="HV29" s="180"/>
      <c r="HW29" s="180"/>
      <c r="HX29" s="180"/>
      <c r="HY29" s="180"/>
      <c r="HZ29" s="180"/>
      <c r="IA29" s="180"/>
      <c r="IB29" s="180"/>
      <c r="IC29" s="180"/>
      <c r="ID29" s="180"/>
      <c r="IE29" s="180"/>
      <c r="IF29" s="180"/>
      <c r="IG29" s="180"/>
      <c r="IH29" s="180"/>
      <c r="II29" s="180"/>
      <c r="IJ29" s="180"/>
      <c r="IK29" s="180"/>
      <c r="IL29" s="180"/>
      <c r="IM29" s="180"/>
      <c r="IN29" s="180"/>
      <c r="IO29" s="180"/>
      <c r="IP29" s="180"/>
      <c r="IQ29" s="180"/>
      <c r="IR29" s="180"/>
      <c r="IS29" s="180"/>
      <c r="IT29" s="180"/>
      <c r="IU29" s="180"/>
      <c r="IV29" s="180"/>
    </row>
    <row r="30" spans="14:256" ht="15">
      <c r="N30" s="116"/>
      <c r="O30" s="116"/>
      <c r="P30" s="117"/>
      <c r="Q30" s="117"/>
      <c r="R30" s="117"/>
      <c r="S30" s="117"/>
      <c r="T30" s="117"/>
      <c r="U30" s="117"/>
      <c r="V30" s="117"/>
      <c r="W30" s="117"/>
      <c r="X30" s="117"/>
      <c r="Y30" s="117"/>
      <c r="Z30" s="117"/>
      <c r="AA30" s="117"/>
      <c r="AB30" s="117"/>
      <c r="AC30" s="117"/>
      <c r="AD30" s="117"/>
      <c r="AE30" s="117"/>
      <c r="AF30" s="117"/>
      <c r="AG30" s="117"/>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row>
    <row r="31" spans="14:256" ht="15">
      <c r="N31" s="116"/>
      <c r="O31" s="116"/>
      <c r="P31" s="117"/>
      <c r="Q31" s="117"/>
      <c r="R31" s="117"/>
      <c r="S31" s="117"/>
      <c r="T31" s="117"/>
      <c r="U31" s="117"/>
      <c r="V31" s="117"/>
      <c r="W31" s="117"/>
      <c r="X31" s="117"/>
      <c r="Y31" s="117"/>
      <c r="Z31" s="117"/>
      <c r="AA31" s="117"/>
      <c r="AB31" s="117"/>
      <c r="AC31" s="117"/>
      <c r="AD31" s="117"/>
      <c r="AE31" s="117"/>
      <c r="AF31" s="117"/>
      <c r="AG31" s="117"/>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row>
    <row r="32" spans="10:256" ht="30">
      <c r="J32" s="184"/>
      <c r="K32" s="184"/>
      <c r="N32" s="116"/>
      <c r="O32" s="116"/>
      <c r="P32" s="117"/>
      <c r="Q32" s="117"/>
      <c r="R32" s="117"/>
      <c r="S32" s="117"/>
      <c r="T32" s="117"/>
      <c r="U32" s="117"/>
      <c r="V32" s="117"/>
      <c r="W32" s="117"/>
      <c r="X32" s="117"/>
      <c r="Y32" s="117"/>
      <c r="Z32" s="117"/>
      <c r="AA32" s="117"/>
      <c r="AB32" s="117"/>
      <c r="AC32" s="117"/>
      <c r="AD32" s="117"/>
      <c r="AE32" s="117"/>
      <c r="AF32" s="117"/>
      <c r="AG32" s="117"/>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row>
    <row r="33" spans="10:256" ht="30">
      <c r="J33" s="184"/>
      <c r="K33" s="184"/>
      <c r="N33" s="116"/>
      <c r="O33" s="116"/>
      <c r="P33" s="117"/>
      <c r="Q33" s="117"/>
      <c r="R33" s="117"/>
      <c r="S33" s="117"/>
      <c r="T33" s="117"/>
      <c r="U33" s="117"/>
      <c r="V33" s="117"/>
      <c r="W33" s="117"/>
      <c r="X33" s="117"/>
      <c r="Y33" s="117"/>
      <c r="Z33" s="117"/>
      <c r="AA33" s="117"/>
      <c r="AB33" s="117"/>
      <c r="AC33" s="117"/>
      <c r="AD33" s="117"/>
      <c r="AE33" s="117"/>
      <c r="AF33" s="117"/>
      <c r="AG33" s="117"/>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0:256" ht="30">
      <c r="J34" s="184"/>
      <c r="K34" s="184"/>
      <c r="N34" s="116"/>
      <c r="O34" s="116"/>
      <c r="P34" s="117"/>
      <c r="Q34" s="117"/>
      <c r="R34" s="117"/>
      <c r="S34" s="117"/>
      <c r="T34" s="117"/>
      <c r="U34" s="117"/>
      <c r="V34" s="117"/>
      <c r="W34" s="117"/>
      <c r="X34" s="117"/>
      <c r="Y34" s="117"/>
      <c r="Z34" s="117"/>
      <c r="AA34" s="117"/>
      <c r="AB34" s="117"/>
      <c r="AC34" s="117"/>
      <c r="AD34" s="117"/>
      <c r="AE34" s="117"/>
      <c r="AF34" s="117"/>
      <c r="AG34" s="117"/>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row>
    <row r="35" spans="10:256" ht="30">
      <c r="J35" s="184"/>
      <c r="K35" s="184"/>
      <c r="N35" s="116"/>
      <c r="O35" s="116"/>
      <c r="P35" s="117"/>
      <c r="Q35" s="117"/>
      <c r="R35" s="117"/>
      <c r="S35" s="117"/>
      <c r="T35" s="117"/>
      <c r="U35" s="117"/>
      <c r="V35" s="117"/>
      <c r="W35" s="117"/>
      <c r="X35" s="117"/>
      <c r="Y35" s="117"/>
      <c r="Z35" s="117"/>
      <c r="AA35" s="117"/>
      <c r="AB35" s="117"/>
      <c r="AC35" s="117"/>
      <c r="AD35" s="117"/>
      <c r="AE35" s="117"/>
      <c r="AF35" s="117"/>
      <c r="AG35" s="117"/>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row>
    <row r="36" spans="10:256" ht="30">
      <c r="J36" s="184"/>
      <c r="K36" s="184"/>
      <c r="N36" s="116"/>
      <c r="O36" s="116"/>
      <c r="P36" s="117"/>
      <c r="Q36" s="117"/>
      <c r="R36" s="117"/>
      <c r="S36" s="117"/>
      <c r="T36" s="117"/>
      <c r="U36" s="117"/>
      <c r="V36" s="117"/>
      <c r="W36" s="117"/>
      <c r="X36" s="117"/>
      <c r="Y36" s="117"/>
      <c r="Z36" s="117"/>
      <c r="AA36" s="117"/>
      <c r="AB36" s="117"/>
      <c r="AC36" s="117"/>
      <c r="AD36" s="117"/>
      <c r="AE36" s="117"/>
      <c r="AF36" s="117"/>
      <c r="AG36" s="117"/>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row>
    <row r="37" spans="10:256" ht="30">
      <c r="J37" s="184"/>
      <c r="K37" s="184"/>
      <c r="N37" s="116"/>
      <c r="O37" s="116"/>
      <c r="P37" s="117"/>
      <c r="Q37" s="117"/>
      <c r="R37" s="117"/>
      <c r="S37" s="117"/>
      <c r="T37" s="117"/>
      <c r="U37" s="117"/>
      <c r="V37" s="117"/>
      <c r="W37" s="117"/>
      <c r="X37" s="117"/>
      <c r="Y37" s="117"/>
      <c r="Z37" s="117"/>
      <c r="AA37" s="117"/>
      <c r="AB37" s="117"/>
      <c r="AC37" s="117"/>
      <c r="AD37" s="117"/>
      <c r="AE37" s="117"/>
      <c r="AF37" s="117"/>
      <c r="AG37" s="117"/>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row>
    <row r="38" spans="10:256" ht="30">
      <c r="J38" s="184"/>
      <c r="K38" s="184"/>
      <c r="N38" s="116"/>
      <c r="O38" s="116"/>
      <c r="P38" s="117"/>
      <c r="Q38" s="117"/>
      <c r="R38" s="117"/>
      <c r="S38" s="117"/>
      <c r="T38" s="117"/>
      <c r="U38" s="117"/>
      <c r="V38" s="117"/>
      <c r="W38" s="117"/>
      <c r="X38" s="117"/>
      <c r="Y38" s="117"/>
      <c r="Z38" s="117"/>
      <c r="AA38" s="117"/>
      <c r="AB38" s="117"/>
      <c r="AC38" s="117"/>
      <c r="AD38" s="117"/>
      <c r="AE38" s="117"/>
      <c r="AF38" s="117"/>
      <c r="AG38" s="117"/>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row>
    <row r="39" spans="10:21" ht="30">
      <c r="J39" s="184"/>
      <c r="K39" s="184"/>
      <c r="N39" s="185"/>
      <c r="O39" s="185"/>
      <c r="P39" s="186"/>
      <c r="Q39" s="186"/>
      <c r="R39" s="186"/>
      <c r="S39" s="186"/>
      <c r="T39" s="186"/>
      <c r="U39" s="186"/>
    </row>
    <row r="40" spans="10:21" ht="30">
      <c r="J40" s="184"/>
      <c r="K40" s="184"/>
      <c r="N40" s="185"/>
      <c r="O40" s="185"/>
      <c r="P40" s="186"/>
      <c r="Q40" s="186"/>
      <c r="R40" s="186"/>
      <c r="S40" s="186"/>
      <c r="T40" s="186"/>
      <c r="U40" s="186"/>
    </row>
    <row r="41" spans="10:21" ht="30">
      <c r="J41" s="184"/>
      <c r="K41" s="184"/>
      <c r="N41" s="185"/>
      <c r="O41" s="185"/>
      <c r="P41" s="186"/>
      <c r="Q41" s="186"/>
      <c r="R41" s="186"/>
      <c r="S41" s="186"/>
      <c r="T41" s="186"/>
      <c r="U41" s="186"/>
    </row>
    <row r="42" spans="10:21" ht="30">
      <c r="J42" s="184"/>
      <c r="K42" s="184"/>
      <c r="N42" s="185"/>
      <c r="O42" s="185"/>
      <c r="P42" s="186"/>
      <c r="Q42" s="186"/>
      <c r="R42" s="186"/>
      <c r="S42" s="186"/>
      <c r="T42" s="186"/>
      <c r="U42" s="186"/>
    </row>
    <row r="43" spans="10:21" ht="30">
      <c r="J43" s="184"/>
      <c r="K43" s="184"/>
      <c r="N43" s="185"/>
      <c r="O43" s="185"/>
      <c r="P43" s="186"/>
      <c r="Q43" s="186"/>
      <c r="R43" s="186"/>
      <c r="S43" s="186"/>
      <c r="T43" s="186"/>
      <c r="U43" s="186"/>
    </row>
    <row r="44" spans="10:21" ht="30">
      <c r="J44" s="184"/>
      <c r="K44" s="184"/>
      <c r="N44" s="185"/>
      <c r="O44" s="185"/>
      <c r="P44" s="186"/>
      <c r="Q44" s="186"/>
      <c r="R44" s="186"/>
      <c r="S44" s="186"/>
      <c r="T44" s="186"/>
      <c r="U44" s="186"/>
    </row>
    <row r="45" spans="10:21" ht="30">
      <c r="J45" s="184"/>
      <c r="K45" s="184"/>
      <c r="N45" s="185"/>
      <c r="O45" s="185"/>
      <c r="P45" s="186"/>
      <c r="Q45" s="186"/>
      <c r="R45" s="186"/>
      <c r="S45" s="186"/>
      <c r="T45" s="186"/>
      <c r="U45" s="186"/>
    </row>
    <row r="46" spans="10:21" ht="30">
      <c r="J46" s="184"/>
      <c r="K46" s="184"/>
      <c r="N46" s="185"/>
      <c r="O46" s="185"/>
      <c r="P46" s="186"/>
      <c r="Q46" s="186"/>
      <c r="R46" s="186"/>
      <c r="S46" s="186"/>
      <c r="T46" s="186"/>
      <c r="U46" s="186"/>
    </row>
    <row r="47" spans="10:21" ht="30">
      <c r="J47" s="184"/>
      <c r="K47" s="184"/>
      <c r="N47" s="185"/>
      <c r="O47" s="185"/>
      <c r="P47" s="186"/>
      <c r="Q47" s="186"/>
      <c r="R47" s="186"/>
      <c r="S47" s="186"/>
      <c r="T47" s="186"/>
      <c r="U47" s="186"/>
    </row>
    <row r="48" spans="10:21" ht="30">
      <c r="J48" s="184"/>
      <c r="K48" s="184"/>
      <c r="N48" s="185"/>
      <c r="O48" s="185"/>
      <c r="P48" s="186"/>
      <c r="Q48" s="186"/>
      <c r="R48" s="186"/>
      <c r="S48" s="186"/>
      <c r="T48" s="186"/>
      <c r="U48" s="186"/>
    </row>
    <row r="49" spans="10:21" ht="30">
      <c r="J49" s="184"/>
      <c r="K49" s="184"/>
      <c r="N49" s="185"/>
      <c r="O49" s="185"/>
      <c r="P49" s="186"/>
      <c r="Q49" s="186"/>
      <c r="R49" s="186"/>
      <c r="S49" s="186"/>
      <c r="T49" s="186"/>
      <c r="U49" s="186"/>
    </row>
    <row r="50" spans="10:21" ht="30">
      <c r="J50" s="184"/>
      <c r="K50" s="184"/>
      <c r="N50" s="185"/>
      <c r="O50" s="185"/>
      <c r="P50" s="186"/>
      <c r="Q50" s="186"/>
      <c r="R50" s="186"/>
      <c r="S50" s="186"/>
      <c r="T50" s="186"/>
      <c r="U50" s="186"/>
    </row>
    <row r="51" spans="10:21" ht="30">
      <c r="J51" s="184"/>
      <c r="K51" s="184"/>
      <c r="N51" s="185"/>
      <c r="O51" s="185"/>
      <c r="P51" s="186"/>
      <c r="Q51" s="186"/>
      <c r="R51" s="186"/>
      <c r="S51" s="186"/>
      <c r="T51" s="186"/>
      <c r="U51" s="186"/>
    </row>
    <row r="52" spans="10:21" ht="30">
      <c r="J52" s="184"/>
      <c r="K52" s="184"/>
      <c r="N52" s="185"/>
      <c r="O52" s="185"/>
      <c r="P52" s="186"/>
      <c r="Q52" s="186"/>
      <c r="R52" s="186"/>
      <c r="S52" s="186"/>
      <c r="T52" s="186"/>
      <c r="U52" s="186"/>
    </row>
    <row r="53" spans="10:21" ht="30">
      <c r="J53" s="184"/>
      <c r="K53" s="184"/>
      <c r="N53" s="185"/>
      <c r="O53" s="185"/>
      <c r="P53" s="186"/>
      <c r="Q53" s="186"/>
      <c r="R53" s="186"/>
      <c r="S53" s="186"/>
      <c r="T53" s="186"/>
      <c r="U53" s="186"/>
    </row>
    <row r="54" spans="10:21" ht="30">
      <c r="J54" s="184"/>
      <c r="K54" s="184"/>
      <c r="N54" s="185"/>
      <c r="O54" s="185"/>
      <c r="P54" s="186"/>
      <c r="Q54" s="186"/>
      <c r="R54" s="186"/>
      <c r="S54" s="186"/>
      <c r="T54" s="186"/>
      <c r="U54" s="186"/>
    </row>
    <row r="55" spans="10:21" ht="30">
      <c r="J55" s="184"/>
      <c r="K55" s="184"/>
      <c r="N55" s="185"/>
      <c r="O55" s="185"/>
      <c r="P55" s="186"/>
      <c r="Q55" s="186"/>
      <c r="R55" s="186"/>
      <c r="S55" s="186"/>
      <c r="T55" s="186"/>
      <c r="U55" s="186"/>
    </row>
    <row r="56" spans="10:21" ht="30">
      <c r="J56" s="184"/>
      <c r="K56" s="184"/>
      <c r="N56" s="185"/>
      <c r="O56" s="185"/>
      <c r="P56" s="186"/>
      <c r="Q56" s="186"/>
      <c r="R56" s="186"/>
      <c r="S56" s="186"/>
      <c r="T56" s="186"/>
      <c r="U56" s="186"/>
    </row>
    <row r="57" spans="10:21" ht="30">
      <c r="J57" s="184"/>
      <c r="K57" s="184"/>
      <c r="N57" s="185"/>
      <c r="O57" s="185"/>
      <c r="P57" s="186"/>
      <c r="Q57" s="186"/>
      <c r="R57" s="186"/>
      <c r="S57" s="186"/>
      <c r="T57" s="186"/>
      <c r="U57" s="186"/>
    </row>
    <row r="58" spans="10:21" ht="30">
      <c r="J58" s="184"/>
      <c r="K58" s="184"/>
      <c r="N58" s="185"/>
      <c r="O58" s="185"/>
      <c r="P58" s="186"/>
      <c r="Q58" s="186"/>
      <c r="R58" s="186"/>
      <c r="S58" s="186"/>
      <c r="T58" s="186"/>
      <c r="U58" s="186"/>
    </row>
    <row r="59" spans="10:21" ht="30">
      <c r="J59" s="184"/>
      <c r="K59" s="184"/>
      <c r="N59" s="185"/>
      <c r="O59" s="185"/>
      <c r="P59" s="186"/>
      <c r="Q59" s="186"/>
      <c r="R59" s="186"/>
      <c r="S59" s="186"/>
      <c r="T59" s="186"/>
      <c r="U59" s="186"/>
    </row>
    <row r="60" spans="10:21" ht="30">
      <c r="J60" s="184"/>
      <c r="K60" s="184"/>
      <c r="N60" s="185"/>
      <c r="O60" s="185"/>
      <c r="P60" s="186"/>
      <c r="Q60" s="186"/>
      <c r="R60" s="186"/>
      <c r="S60" s="186"/>
      <c r="T60" s="186"/>
      <c r="U60" s="186"/>
    </row>
    <row r="61" spans="10:21" ht="30">
      <c r="J61" s="184"/>
      <c r="K61" s="184"/>
      <c r="N61" s="185"/>
      <c r="O61" s="185"/>
      <c r="P61" s="186"/>
      <c r="Q61" s="186"/>
      <c r="R61" s="186"/>
      <c r="S61" s="186"/>
      <c r="T61" s="186"/>
      <c r="U61" s="186"/>
    </row>
    <row r="62" spans="10:21" ht="30">
      <c r="J62" s="184"/>
      <c r="K62" s="184"/>
      <c r="N62" s="185"/>
      <c r="O62" s="185"/>
      <c r="P62" s="186"/>
      <c r="Q62" s="186"/>
      <c r="R62" s="186"/>
      <c r="S62" s="186"/>
      <c r="T62" s="186"/>
      <c r="U62" s="186"/>
    </row>
    <row r="63" spans="10:21" ht="30">
      <c r="J63" s="184"/>
      <c r="K63" s="184"/>
      <c r="N63" s="185"/>
      <c r="O63" s="185"/>
      <c r="P63" s="186"/>
      <c r="Q63" s="186"/>
      <c r="R63" s="186"/>
      <c r="S63" s="186"/>
      <c r="T63" s="186"/>
      <c r="U63" s="186"/>
    </row>
    <row r="64" spans="10:21" ht="30">
      <c r="J64" s="184"/>
      <c r="K64" s="184"/>
      <c r="N64" s="185"/>
      <c r="O64" s="185"/>
      <c r="P64" s="186"/>
      <c r="Q64" s="186"/>
      <c r="R64" s="186"/>
      <c r="S64" s="186"/>
      <c r="T64" s="186"/>
      <c r="U64" s="186"/>
    </row>
    <row r="65" spans="10:21" ht="30">
      <c r="J65" s="184"/>
      <c r="K65" s="184"/>
      <c r="N65" s="185"/>
      <c r="O65" s="185"/>
      <c r="P65" s="186"/>
      <c r="Q65" s="186"/>
      <c r="R65" s="186"/>
      <c r="S65" s="186"/>
      <c r="T65" s="186"/>
      <c r="U65" s="186"/>
    </row>
    <row r="66" spans="10:21" ht="30">
      <c r="J66" s="184"/>
      <c r="K66" s="184"/>
      <c r="N66" s="185"/>
      <c r="O66" s="185"/>
      <c r="P66" s="186"/>
      <c r="Q66" s="186"/>
      <c r="R66" s="186"/>
      <c r="S66" s="186"/>
      <c r="T66" s="186"/>
      <c r="U66" s="186"/>
    </row>
    <row r="67" spans="10:21" ht="30">
      <c r="J67" s="184"/>
      <c r="K67" s="184"/>
      <c r="N67" s="185"/>
      <c r="O67" s="185"/>
      <c r="P67" s="186"/>
      <c r="Q67" s="186"/>
      <c r="R67" s="186"/>
      <c r="S67" s="186"/>
      <c r="T67" s="186"/>
      <c r="U67" s="186"/>
    </row>
    <row r="68" spans="10:21" ht="30">
      <c r="J68" s="184"/>
      <c r="K68" s="184"/>
      <c r="N68" s="185"/>
      <c r="O68" s="185"/>
      <c r="P68" s="186"/>
      <c r="Q68" s="186"/>
      <c r="R68" s="186"/>
      <c r="S68" s="186"/>
      <c r="T68" s="186"/>
      <c r="U68" s="186"/>
    </row>
    <row r="69" spans="10:21" ht="30">
      <c r="J69" s="184"/>
      <c r="K69" s="184"/>
      <c r="N69" s="185"/>
      <c r="O69" s="185"/>
      <c r="P69" s="186"/>
      <c r="Q69" s="186"/>
      <c r="R69" s="186"/>
      <c r="S69" s="186"/>
      <c r="T69" s="186"/>
      <c r="U69" s="186"/>
    </row>
    <row r="70" spans="10:21" ht="30">
      <c r="J70" s="184"/>
      <c r="K70" s="184"/>
      <c r="N70" s="185"/>
      <c r="O70" s="185"/>
      <c r="P70" s="186"/>
      <c r="Q70" s="186"/>
      <c r="R70" s="186"/>
      <c r="S70" s="186"/>
      <c r="T70" s="186"/>
      <c r="U70" s="186"/>
    </row>
    <row r="71" spans="10:21" ht="30">
      <c r="J71" s="184"/>
      <c r="K71" s="184"/>
      <c r="N71" s="185"/>
      <c r="O71" s="185"/>
      <c r="P71" s="186"/>
      <c r="Q71" s="186"/>
      <c r="R71" s="186"/>
      <c r="S71" s="186"/>
      <c r="T71" s="186"/>
      <c r="U71" s="186"/>
    </row>
    <row r="72" spans="10:21" ht="30">
      <c r="J72" s="184"/>
      <c r="K72" s="184"/>
      <c r="N72" s="185"/>
      <c r="O72" s="185"/>
      <c r="P72" s="186"/>
      <c r="Q72" s="186"/>
      <c r="R72" s="186"/>
      <c r="S72" s="186"/>
      <c r="T72" s="186"/>
      <c r="U72" s="186"/>
    </row>
    <row r="73" spans="10:21" ht="30">
      <c r="J73" s="184"/>
      <c r="K73" s="184"/>
      <c r="N73" s="185"/>
      <c r="O73" s="185"/>
      <c r="P73" s="186"/>
      <c r="Q73" s="186"/>
      <c r="R73" s="186"/>
      <c r="S73" s="186"/>
      <c r="T73" s="186"/>
      <c r="U73" s="186"/>
    </row>
    <row r="74" spans="10:21" ht="30">
      <c r="J74" s="184"/>
      <c r="K74" s="184"/>
      <c r="N74" s="185"/>
      <c r="O74" s="185"/>
      <c r="P74" s="186"/>
      <c r="Q74" s="186"/>
      <c r="R74" s="186"/>
      <c r="S74" s="186"/>
      <c r="T74" s="186"/>
      <c r="U74" s="186"/>
    </row>
    <row r="75" spans="10:21" ht="30">
      <c r="J75" s="184"/>
      <c r="K75" s="184"/>
      <c r="N75" s="185"/>
      <c r="O75" s="185"/>
      <c r="P75" s="186"/>
      <c r="Q75" s="186"/>
      <c r="R75" s="186"/>
      <c r="S75" s="186"/>
      <c r="T75" s="186"/>
      <c r="U75" s="186"/>
    </row>
    <row r="76" spans="10:21" ht="30">
      <c r="J76" s="184"/>
      <c r="K76" s="184"/>
      <c r="N76" s="185"/>
      <c r="O76" s="185"/>
      <c r="P76" s="186"/>
      <c r="Q76" s="186"/>
      <c r="R76" s="186"/>
      <c r="S76" s="186"/>
      <c r="T76" s="186"/>
      <c r="U76" s="186"/>
    </row>
    <row r="77" spans="10:21" ht="30">
      <c r="J77" s="184"/>
      <c r="K77" s="184"/>
      <c r="N77" s="185"/>
      <c r="O77" s="185"/>
      <c r="P77" s="186"/>
      <c r="Q77" s="186"/>
      <c r="R77" s="186"/>
      <c r="S77" s="186"/>
      <c r="T77" s="186"/>
      <c r="U77" s="186"/>
    </row>
    <row r="78" spans="10:21" ht="30">
      <c r="J78" s="184"/>
      <c r="K78" s="184"/>
      <c r="N78" s="185"/>
      <c r="O78" s="185"/>
      <c r="P78" s="186"/>
      <c r="Q78" s="186"/>
      <c r="R78" s="186"/>
      <c r="S78" s="186"/>
      <c r="T78" s="186"/>
      <c r="U78" s="186"/>
    </row>
    <row r="79" spans="10:21" ht="30">
      <c r="J79" s="184"/>
      <c r="K79" s="184"/>
      <c r="N79" s="185"/>
      <c r="O79" s="185"/>
      <c r="P79" s="186"/>
      <c r="Q79" s="186"/>
      <c r="R79" s="186"/>
      <c r="S79" s="186"/>
      <c r="T79" s="186"/>
      <c r="U79" s="186"/>
    </row>
    <row r="80" spans="10:21" ht="30">
      <c r="J80" s="184"/>
      <c r="K80" s="187"/>
      <c r="N80" s="185"/>
      <c r="O80" s="185"/>
      <c r="P80" s="186"/>
      <c r="Q80" s="186"/>
      <c r="R80" s="186"/>
      <c r="S80" s="186"/>
      <c r="T80" s="186"/>
      <c r="U80" s="186"/>
    </row>
    <row r="81" spans="10:21" ht="30">
      <c r="J81" s="184"/>
      <c r="K81" s="184"/>
      <c r="N81" s="185"/>
      <c r="O81" s="185"/>
      <c r="P81" s="186"/>
      <c r="Q81" s="186"/>
      <c r="R81" s="186"/>
      <c r="S81" s="186"/>
      <c r="T81" s="186"/>
      <c r="U81" s="186"/>
    </row>
    <row r="82" spans="10:21" ht="30">
      <c r="J82" s="184"/>
      <c r="K82" s="184"/>
      <c r="N82" s="185"/>
      <c r="O82" s="185"/>
      <c r="P82" s="186"/>
      <c r="Q82" s="186"/>
      <c r="R82" s="186"/>
      <c r="S82" s="186"/>
      <c r="T82" s="186"/>
      <c r="U82" s="186"/>
    </row>
    <row r="83" spans="10:21" ht="30">
      <c r="J83" s="184"/>
      <c r="K83" s="184"/>
      <c r="N83" s="185"/>
      <c r="O83" s="185"/>
      <c r="P83" s="186"/>
      <c r="Q83" s="186"/>
      <c r="R83" s="186"/>
      <c r="S83" s="186"/>
      <c r="T83" s="186"/>
      <c r="U83" s="186"/>
    </row>
    <row r="84" spans="10:21" ht="30">
      <c r="J84" s="184"/>
      <c r="K84" s="184"/>
      <c r="N84" s="185"/>
      <c r="O84" s="185"/>
      <c r="P84" s="186"/>
      <c r="Q84" s="186"/>
      <c r="R84" s="186"/>
      <c r="S84" s="186"/>
      <c r="T84" s="186"/>
      <c r="U84" s="186"/>
    </row>
    <row r="85" spans="10:21" ht="30">
      <c r="J85" s="184"/>
      <c r="K85" s="184"/>
      <c r="N85" s="185"/>
      <c r="O85" s="185"/>
      <c r="P85" s="186"/>
      <c r="Q85" s="186"/>
      <c r="R85" s="186"/>
      <c r="S85" s="186"/>
      <c r="T85" s="186"/>
      <c r="U85" s="186"/>
    </row>
    <row r="86" spans="10:21" ht="30">
      <c r="J86" s="184"/>
      <c r="K86" s="184"/>
      <c r="N86" s="185"/>
      <c r="O86" s="185"/>
      <c r="P86" s="186"/>
      <c r="Q86" s="186"/>
      <c r="R86" s="186"/>
      <c r="S86" s="186"/>
      <c r="T86" s="186"/>
      <c r="U86" s="186"/>
    </row>
    <row r="87" spans="10:21" ht="30">
      <c r="J87" s="184"/>
      <c r="K87" s="184"/>
      <c r="N87" s="185"/>
      <c r="O87" s="185"/>
      <c r="P87" s="186"/>
      <c r="Q87" s="186"/>
      <c r="R87" s="186"/>
      <c r="S87" s="186"/>
      <c r="T87" s="186"/>
      <c r="U87" s="186"/>
    </row>
    <row r="88" spans="10:21" ht="30">
      <c r="J88" s="184"/>
      <c r="K88" s="184"/>
      <c r="N88" s="185"/>
      <c r="O88" s="185"/>
      <c r="P88" s="186"/>
      <c r="Q88" s="186"/>
      <c r="R88" s="186"/>
      <c r="S88" s="186"/>
      <c r="T88" s="186"/>
      <c r="U88" s="186"/>
    </row>
    <row r="89" spans="10:21" ht="30">
      <c r="J89" s="184"/>
      <c r="K89" s="184"/>
      <c r="N89" s="185"/>
      <c r="O89" s="185"/>
      <c r="P89" s="186"/>
      <c r="Q89" s="186"/>
      <c r="R89" s="186"/>
      <c r="S89" s="186"/>
      <c r="T89" s="186"/>
      <c r="U89" s="186"/>
    </row>
    <row r="90" spans="10:21" ht="30">
      <c r="J90" s="184"/>
      <c r="K90" s="184"/>
      <c r="N90" s="185"/>
      <c r="O90" s="185"/>
      <c r="P90" s="186"/>
      <c r="Q90" s="186"/>
      <c r="R90" s="186"/>
      <c r="S90" s="186"/>
      <c r="T90" s="186"/>
      <c r="U90" s="186"/>
    </row>
    <row r="91" spans="10:21" ht="30">
      <c r="J91" s="184"/>
      <c r="K91" s="184"/>
      <c r="N91" s="185"/>
      <c r="O91" s="185"/>
      <c r="P91" s="186"/>
      <c r="Q91" s="186"/>
      <c r="R91" s="186"/>
      <c r="S91" s="186"/>
      <c r="T91" s="186"/>
      <c r="U91" s="186"/>
    </row>
    <row r="92" spans="10:21" ht="30">
      <c r="J92" s="184"/>
      <c r="K92" s="184"/>
      <c r="N92" s="185"/>
      <c r="O92" s="185"/>
      <c r="P92" s="186"/>
      <c r="Q92" s="186"/>
      <c r="R92" s="186"/>
      <c r="S92" s="186"/>
      <c r="T92" s="186"/>
      <c r="U92" s="186"/>
    </row>
    <row r="93" spans="10:21" ht="30">
      <c r="J93" s="184"/>
      <c r="K93" s="184"/>
      <c r="N93" s="185"/>
      <c r="O93" s="185"/>
      <c r="P93" s="186"/>
      <c r="Q93" s="186"/>
      <c r="R93" s="186"/>
      <c r="S93" s="186"/>
      <c r="T93" s="186"/>
      <c r="U93" s="186"/>
    </row>
    <row r="94" spans="10:21" ht="30">
      <c r="J94" s="184"/>
      <c r="K94" s="184"/>
      <c r="N94" s="185"/>
      <c r="O94" s="185"/>
      <c r="P94" s="186"/>
      <c r="Q94" s="186"/>
      <c r="R94" s="186"/>
      <c r="S94" s="186"/>
      <c r="T94" s="186"/>
      <c r="U94" s="186"/>
    </row>
    <row r="95" spans="10:21" ht="30">
      <c r="J95" s="184"/>
      <c r="K95" s="184"/>
      <c r="N95" s="185"/>
      <c r="O95" s="185"/>
      <c r="P95" s="186"/>
      <c r="Q95" s="186"/>
      <c r="R95" s="186"/>
      <c r="S95" s="186"/>
      <c r="T95" s="186"/>
      <c r="U95" s="186"/>
    </row>
    <row r="96" spans="10:21" ht="30">
      <c r="J96" s="184"/>
      <c r="K96" s="184"/>
      <c r="N96" s="185"/>
      <c r="O96" s="185"/>
      <c r="P96" s="186"/>
      <c r="Q96" s="186"/>
      <c r="R96" s="186"/>
      <c r="S96" s="186"/>
      <c r="T96" s="186"/>
      <c r="U96" s="186"/>
    </row>
    <row r="97" spans="10:21" ht="30">
      <c r="J97" s="184"/>
      <c r="K97" s="184"/>
      <c r="N97" s="185"/>
      <c r="O97" s="185"/>
      <c r="P97" s="186"/>
      <c r="Q97" s="186"/>
      <c r="R97" s="186"/>
      <c r="S97" s="186"/>
      <c r="T97" s="186"/>
      <c r="U97" s="186"/>
    </row>
    <row r="98" spans="10:21" ht="30">
      <c r="J98" s="184"/>
      <c r="K98" s="184"/>
      <c r="N98" s="185"/>
      <c r="O98" s="185"/>
      <c r="P98" s="186"/>
      <c r="Q98" s="186"/>
      <c r="R98" s="186"/>
      <c r="S98" s="186"/>
      <c r="T98" s="186"/>
      <c r="U98" s="186"/>
    </row>
    <row r="99" spans="10:21" ht="30">
      <c r="J99" s="184"/>
      <c r="K99" s="184"/>
      <c r="N99" s="185"/>
      <c r="O99" s="185"/>
      <c r="P99" s="186"/>
      <c r="Q99" s="186"/>
      <c r="R99" s="186"/>
      <c r="S99" s="186"/>
      <c r="T99" s="186"/>
      <c r="U99" s="186"/>
    </row>
    <row r="100" spans="10:21" ht="30">
      <c r="J100" s="184"/>
      <c r="K100" s="184"/>
      <c r="N100" s="185"/>
      <c r="O100" s="185"/>
      <c r="P100" s="186"/>
      <c r="Q100" s="186"/>
      <c r="R100" s="186"/>
      <c r="S100" s="186"/>
      <c r="T100" s="186"/>
      <c r="U100" s="186"/>
    </row>
    <row r="101" spans="10:21" ht="30">
      <c r="J101" s="184"/>
      <c r="K101" s="184"/>
      <c r="N101" s="185"/>
      <c r="O101" s="185"/>
      <c r="P101" s="186"/>
      <c r="Q101" s="186"/>
      <c r="R101" s="186"/>
      <c r="S101" s="186"/>
      <c r="T101" s="186"/>
      <c r="U101" s="186"/>
    </row>
    <row r="102" spans="10:21" ht="30">
      <c r="J102" s="184"/>
      <c r="K102" s="184"/>
      <c r="N102" s="185"/>
      <c r="O102" s="185"/>
      <c r="P102" s="186"/>
      <c r="Q102" s="186"/>
      <c r="R102" s="186"/>
      <c r="S102" s="186"/>
      <c r="T102" s="186"/>
      <c r="U102" s="186"/>
    </row>
    <row r="103" spans="10:21" ht="30">
      <c r="J103" s="184"/>
      <c r="K103" s="184"/>
      <c r="N103" s="185"/>
      <c r="O103" s="185"/>
      <c r="P103" s="186"/>
      <c r="Q103" s="186"/>
      <c r="R103" s="186"/>
      <c r="S103" s="186"/>
      <c r="T103" s="186"/>
      <c r="U103" s="186"/>
    </row>
    <row r="104" spans="10:21" ht="30">
      <c r="J104" s="184"/>
      <c r="K104" s="184"/>
      <c r="N104" s="185"/>
      <c r="O104" s="185"/>
      <c r="P104" s="186"/>
      <c r="Q104" s="186"/>
      <c r="R104" s="186"/>
      <c r="S104" s="186"/>
      <c r="T104" s="186"/>
      <c r="U104" s="186"/>
    </row>
    <row r="105" spans="10:21" ht="30">
      <c r="J105" s="184"/>
      <c r="K105" s="184"/>
      <c r="N105" s="185"/>
      <c r="O105" s="185"/>
      <c r="P105" s="186"/>
      <c r="Q105" s="186"/>
      <c r="R105" s="186"/>
      <c r="S105" s="186"/>
      <c r="T105" s="186"/>
      <c r="U105" s="186"/>
    </row>
    <row r="106" spans="10:21" ht="30">
      <c r="J106" s="184"/>
      <c r="K106" s="184"/>
      <c r="N106" s="185"/>
      <c r="O106" s="185"/>
      <c r="P106" s="186"/>
      <c r="Q106" s="186"/>
      <c r="R106" s="186"/>
      <c r="S106" s="186"/>
      <c r="T106" s="186"/>
      <c r="U106" s="186"/>
    </row>
    <row r="107" spans="10:21" ht="30">
      <c r="J107" s="184"/>
      <c r="K107" s="184"/>
      <c r="N107" s="185"/>
      <c r="O107" s="185"/>
      <c r="P107" s="186"/>
      <c r="Q107" s="186"/>
      <c r="R107" s="186"/>
      <c r="S107" s="186"/>
      <c r="T107" s="186"/>
      <c r="U107" s="186"/>
    </row>
    <row r="108" spans="10:21" ht="30">
      <c r="J108" s="184"/>
      <c r="K108" s="184"/>
      <c r="N108" s="185"/>
      <c r="O108" s="185"/>
      <c r="P108" s="186"/>
      <c r="Q108" s="186"/>
      <c r="R108" s="186"/>
      <c r="S108" s="186"/>
      <c r="T108" s="186"/>
      <c r="U108" s="186"/>
    </row>
    <row r="109" spans="10:21" ht="30">
      <c r="J109" s="184"/>
      <c r="K109" s="184"/>
      <c r="N109" s="185"/>
      <c r="O109" s="185"/>
      <c r="P109" s="186"/>
      <c r="Q109" s="186"/>
      <c r="R109" s="186"/>
      <c r="S109" s="186"/>
      <c r="T109" s="186"/>
      <c r="U109" s="186"/>
    </row>
    <row r="110" spans="10:21" ht="30">
      <c r="J110" s="184"/>
      <c r="K110" s="184"/>
      <c r="N110" s="185"/>
      <c r="O110" s="185"/>
      <c r="P110" s="186"/>
      <c r="Q110" s="186"/>
      <c r="R110" s="186"/>
      <c r="S110" s="186"/>
      <c r="T110" s="186"/>
      <c r="U110" s="186"/>
    </row>
    <row r="111" spans="10:21" ht="30">
      <c r="J111" s="184"/>
      <c r="K111" s="184"/>
      <c r="N111" s="185"/>
      <c r="O111" s="185"/>
      <c r="P111" s="186"/>
      <c r="Q111" s="186"/>
      <c r="R111" s="186"/>
      <c r="S111" s="186"/>
      <c r="T111" s="186"/>
      <c r="U111" s="186"/>
    </row>
    <row r="112" spans="10:21" ht="30">
      <c r="J112" s="184"/>
      <c r="K112" s="184"/>
      <c r="N112" s="185"/>
      <c r="O112" s="185"/>
      <c r="P112" s="186"/>
      <c r="Q112" s="186"/>
      <c r="R112" s="186"/>
      <c r="S112" s="186"/>
      <c r="T112" s="186"/>
      <c r="U112" s="186"/>
    </row>
    <row r="113" spans="10:21" ht="30">
      <c r="J113" s="184"/>
      <c r="K113" s="184"/>
      <c r="N113" s="185"/>
      <c r="O113" s="185"/>
      <c r="P113" s="186"/>
      <c r="Q113" s="186"/>
      <c r="R113" s="186"/>
      <c r="S113" s="186"/>
      <c r="T113" s="186"/>
      <c r="U113" s="186"/>
    </row>
    <row r="114" spans="10:21" ht="30">
      <c r="J114" s="184"/>
      <c r="K114" s="184"/>
      <c r="N114" s="185"/>
      <c r="O114" s="185"/>
      <c r="P114" s="186"/>
      <c r="Q114" s="186"/>
      <c r="R114" s="186"/>
      <c r="S114" s="186"/>
      <c r="T114" s="186"/>
      <c r="U114" s="186"/>
    </row>
    <row r="115" spans="10:21" ht="30">
      <c r="J115" s="184"/>
      <c r="K115" s="184"/>
      <c r="N115" s="185"/>
      <c r="O115" s="185"/>
      <c r="P115" s="186"/>
      <c r="Q115" s="186"/>
      <c r="R115" s="186"/>
      <c r="S115" s="186"/>
      <c r="T115" s="186"/>
      <c r="U115" s="186"/>
    </row>
    <row r="116" spans="10:21" ht="30">
      <c r="J116" s="184"/>
      <c r="K116" s="184"/>
      <c r="N116" s="185"/>
      <c r="O116" s="185"/>
      <c r="P116" s="186"/>
      <c r="Q116" s="186"/>
      <c r="R116" s="186"/>
      <c r="S116" s="186"/>
      <c r="T116" s="186"/>
      <c r="U116" s="186"/>
    </row>
    <row r="117" spans="10:21" ht="30">
      <c r="J117" s="184"/>
      <c r="K117" s="184"/>
      <c r="N117" s="185"/>
      <c r="O117" s="185"/>
      <c r="P117" s="186"/>
      <c r="Q117" s="186"/>
      <c r="R117" s="186"/>
      <c r="S117" s="186"/>
      <c r="T117" s="186"/>
      <c r="U117" s="186"/>
    </row>
    <row r="118" spans="10:21" ht="30">
      <c r="J118" s="184"/>
      <c r="K118" s="184"/>
      <c r="N118" s="185"/>
      <c r="O118" s="185"/>
      <c r="P118" s="186"/>
      <c r="Q118" s="186"/>
      <c r="R118" s="186"/>
      <c r="S118" s="186"/>
      <c r="T118" s="186"/>
      <c r="U118" s="186"/>
    </row>
    <row r="119" spans="10:21" ht="30">
      <c r="J119" s="184"/>
      <c r="K119" s="184"/>
      <c r="N119" s="185"/>
      <c r="O119" s="185"/>
      <c r="P119" s="186"/>
      <c r="Q119" s="186"/>
      <c r="R119" s="186"/>
      <c r="S119" s="186"/>
      <c r="T119" s="186"/>
      <c r="U119" s="186"/>
    </row>
    <row r="120" spans="10:21" ht="30">
      <c r="J120" s="184"/>
      <c r="K120" s="184"/>
      <c r="N120" s="185"/>
      <c r="O120" s="185"/>
      <c r="P120" s="186"/>
      <c r="Q120" s="186"/>
      <c r="R120" s="186"/>
      <c r="S120" s="186"/>
      <c r="T120" s="186"/>
      <c r="U120" s="186"/>
    </row>
    <row r="121" spans="10:21" ht="30">
      <c r="J121" s="184"/>
      <c r="K121" s="184"/>
      <c r="N121" s="185"/>
      <c r="O121" s="185"/>
      <c r="P121" s="186"/>
      <c r="Q121" s="186"/>
      <c r="R121" s="186"/>
      <c r="S121" s="186"/>
      <c r="T121" s="186"/>
      <c r="U121" s="186"/>
    </row>
    <row r="122" spans="10:21" ht="30">
      <c r="J122" s="184"/>
      <c r="K122" s="184"/>
      <c r="N122" s="185"/>
      <c r="O122" s="185"/>
      <c r="P122" s="186"/>
      <c r="Q122" s="186"/>
      <c r="R122" s="186"/>
      <c r="S122" s="186"/>
      <c r="T122" s="186"/>
      <c r="U122" s="186"/>
    </row>
    <row r="123" spans="10:21" ht="30">
      <c r="J123" s="184"/>
      <c r="K123" s="184"/>
      <c r="N123" s="185"/>
      <c r="O123" s="185"/>
      <c r="P123" s="186"/>
      <c r="Q123" s="186"/>
      <c r="R123" s="186"/>
      <c r="S123" s="186"/>
      <c r="T123" s="186"/>
      <c r="U123" s="186"/>
    </row>
    <row r="124" spans="10:21" ht="30">
      <c r="J124" s="184"/>
      <c r="K124" s="184"/>
      <c r="N124" s="185"/>
      <c r="O124" s="185"/>
      <c r="P124" s="186"/>
      <c r="Q124" s="186"/>
      <c r="R124" s="186"/>
      <c r="S124" s="186"/>
      <c r="T124" s="186"/>
      <c r="U124" s="186"/>
    </row>
    <row r="125" spans="10:21" ht="30">
      <c r="J125" s="184"/>
      <c r="K125" s="184"/>
      <c r="N125" s="185"/>
      <c r="O125" s="185"/>
      <c r="P125" s="186"/>
      <c r="Q125" s="186"/>
      <c r="R125" s="186"/>
      <c r="S125" s="186"/>
      <c r="T125" s="186"/>
      <c r="U125" s="186"/>
    </row>
    <row r="126" spans="10:21" ht="30">
      <c r="J126" s="184"/>
      <c r="K126" s="184"/>
      <c r="N126" s="185"/>
      <c r="O126" s="185"/>
      <c r="P126" s="186"/>
      <c r="Q126" s="186"/>
      <c r="R126" s="186"/>
      <c r="S126" s="186"/>
      <c r="T126" s="186"/>
      <c r="U126" s="186"/>
    </row>
    <row r="127" spans="10:21" ht="30">
      <c r="J127" s="184"/>
      <c r="K127" s="184"/>
      <c r="N127" s="185"/>
      <c r="O127" s="185"/>
      <c r="P127" s="186"/>
      <c r="Q127" s="186"/>
      <c r="R127" s="186"/>
      <c r="S127" s="186"/>
      <c r="T127" s="186"/>
      <c r="U127" s="186"/>
    </row>
    <row r="128" spans="10:21" ht="30">
      <c r="J128" s="184"/>
      <c r="K128" s="184"/>
      <c r="N128" s="185"/>
      <c r="O128" s="185"/>
      <c r="P128" s="186"/>
      <c r="Q128" s="186"/>
      <c r="R128" s="186"/>
      <c r="S128" s="186"/>
      <c r="T128" s="186"/>
      <c r="U128" s="186"/>
    </row>
    <row r="129" spans="10:21" ht="30">
      <c r="J129" s="184"/>
      <c r="K129" s="184"/>
      <c r="N129" s="185"/>
      <c r="O129" s="185"/>
      <c r="P129" s="186"/>
      <c r="Q129" s="186"/>
      <c r="R129" s="186"/>
      <c r="S129" s="186"/>
      <c r="T129" s="186"/>
      <c r="U129" s="186"/>
    </row>
    <row r="130" spans="10:21" ht="30">
      <c r="J130" s="184"/>
      <c r="K130" s="184"/>
      <c r="N130" s="185"/>
      <c r="O130" s="185"/>
      <c r="P130" s="186"/>
      <c r="Q130" s="186"/>
      <c r="R130" s="186"/>
      <c r="S130" s="186"/>
      <c r="T130" s="186"/>
      <c r="U130" s="186"/>
    </row>
    <row r="131" spans="10:21" ht="30">
      <c r="J131" s="184"/>
      <c r="K131" s="184"/>
      <c r="N131" s="185"/>
      <c r="O131" s="185"/>
      <c r="P131" s="186"/>
      <c r="Q131" s="186"/>
      <c r="R131" s="186"/>
      <c r="S131" s="186"/>
      <c r="T131" s="186"/>
      <c r="U131" s="186"/>
    </row>
    <row r="132" spans="10:21" ht="30">
      <c r="J132" s="184"/>
      <c r="K132" s="184"/>
      <c r="N132" s="185"/>
      <c r="O132" s="185"/>
      <c r="P132" s="186"/>
      <c r="Q132" s="186"/>
      <c r="R132" s="186"/>
      <c r="S132" s="186"/>
      <c r="T132" s="186"/>
      <c r="U132" s="186"/>
    </row>
    <row r="133" spans="10:21" ht="30">
      <c r="J133" s="184"/>
      <c r="K133" s="184"/>
      <c r="N133" s="185"/>
      <c r="O133" s="185"/>
      <c r="P133" s="186"/>
      <c r="Q133" s="186"/>
      <c r="R133" s="186"/>
      <c r="S133" s="186"/>
      <c r="T133" s="186"/>
      <c r="U133" s="186"/>
    </row>
    <row r="134" spans="10:21" ht="30">
      <c r="J134" s="184"/>
      <c r="K134" s="184"/>
      <c r="N134" s="185"/>
      <c r="O134" s="185"/>
      <c r="P134" s="186"/>
      <c r="Q134" s="186"/>
      <c r="R134" s="186"/>
      <c r="S134" s="186"/>
      <c r="T134" s="186"/>
      <c r="U134" s="186"/>
    </row>
    <row r="135" spans="10:21" ht="30">
      <c r="J135" s="184"/>
      <c r="K135" s="184"/>
      <c r="N135" s="185"/>
      <c r="O135" s="185"/>
      <c r="P135" s="186"/>
      <c r="Q135" s="186"/>
      <c r="R135" s="186"/>
      <c r="S135" s="186"/>
      <c r="T135" s="186"/>
      <c r="U135" s="186"/>
    </row>
    <row r="136" spans="10:21" ht="30">
      <c r="J136" s="184"/>
      <c r="K136" s="184"/>
      <c r="N136" s="185"/>
      <c r="O136" s="185"/>
      <c r="P136" s="186"/>
      <c r="Q136" s="186"/>
      <c r="R136" s="186"/>
      <c r="S136" s="186"/>
      <c r="T136" s="186"/>
      <c r="U136" s="186"/>
    </row>
    <row r="137" spans="10:21" ht="30">
      <c r="J137" s="184"/>
      <c r="K137" s="184"/>
      <c r="N137" s="185"/>
      <c r="O137" s="185"/>
      <c r="P137" s="186"/>
      <c r="Q137" s="186"/>
      <c r="R137" s="186"/>
      <c r="S137" s="186"/>
      <c r="T137" s="186"/>
      <c r="U137" s="186"/>
    </row>
    <row r="138" spans="10:21" ht="30">
      <c r="J138" s="184"/>
      <c r="K138" s="184"/>
      <c r="N138" s="185"/>
      <c r="O138" s="185"/>
      <c r="P138" s="186"/>
      <c r="Q138" s="186"/>
      <c r="R138" s="186"/>
      <c r="S138" s="186"/>
      <c r="T138" s="186"/>
      <c r="U138" s="186"/>
    </row>
    <row r="139" spans="10:21" ht="30">
      <c r="J139" s="184"/>
      <c r="K139" s="184"/>
      <c r="N139" s="185"/>
      <c r="O139" s="185"/>
      <c r="P139" s="186"/>
      <c r="Q139" s="186"/>
      <c r="R139" s="186"/>
      <c r="S139" s="186"/>
      <c r="T139" s="186"/>
      <c r="U139" s="186"/>
    </row>
    <row r="140" spans="10:21" ht="30">
      <c r="J140" s="184"/>
      <c r="K140" s="184"/>
      <c r="N140" s="185"/>
      <c r="O140" s="185"/>
      <c r="P140" s="186"/>
      <c r="Q140" s="186"/>
      <c r="R140" s="186"/>
      <c r="S140" s="186"/>
      <c r="T140" s="186"/>
      <c r="U140" s="186"/>
    </row>
    <row r="141" spans="10:21" ht="30">
      <c r="J141" s="184"/>
      <c r="K141" s="184"/>
      <c r="N141" s="185"/>
      <c r="O141" s="185"/>
      <c r="P141" s="186"/>
      <c r="Q141" s="186"/>
      <c r="R141" s="186"/>
      <c r="S141" s="186"/>
      <c r="T141" s="186"/>
      <c r="U141" s="186"/>
    </row>
    <row r="142" spans="10:21" ht="30">
      <c r="J142" s="184"/>
      <c r="K142" s="184"/>
      <c r="N142" s="185"/>
      <c r="O142" s="185"/>
      <c r="P142" s="186"/>
      <c r="Q142" s="186"/>
      <c r="R142" s="186"/>
      <c r="S142" s="186"/>
      <c r="T142" s="186"/>
      <c r="U142" s="186"/>
    </row>
    <row r="143" spans="10:21" ht="30">
      <c r="J143" s="184"/>
      <c r="K143" s="184"/>
      <c r="N143" s="185"/>
      <c r="O143" s="185"/>
      <c r="P143" s="186"/>
      <c r="Q143" s="186"/>
      <c r="R143" s="186"/>
      <c r="S143" s="186"/>
      <c r="T143" s="186"/>
      <c r="U143" s="186"/>
    </row>
    <row r="144" spans="10:21" ht="30">
      <c r="J144" s="184"/>
      <c r="K144" s="184"/>
      <c r="N144" s="185"/>
      <c r="O144" s="185"/>
      <c r="P144" s="186"/>
      <c r="Q144" s="186"/>
      <c r="R144" s="186"/>
      <c r="S144" s="186"/>
      <c r="T144" s="186"/>
      <c r="U144" s="186"/>
    </row>
    <row r="145" spans="10:21" ht="30">
      <c r="J145" s="184"/>
      <c r="K145" s="184"/>
      <c r="N145" s="185"/>
      <c r="O145" s="185"/>
      <c r="P145" s="186"/>
      <c r="Q145" s="186"/>
      <c r="R145" s="186"/>
      <c r="S145" s="186"/>
      <c r="T145" s="186"/>
      <c r="U145" s="186"/>
    </row>
    <row r="146" spans="10:21" ht="30">
      <c r="J146" s="184"/>
      <c r="K146" s="184"/>
      <c r="N146" s="185"/>
      <c r="O146" s="185"/>
      <c r="P146" s="186"/>
      <c r="Q146" s="186"/>
      <c r="R146" s="186"/>
      <c r="S146" s="186"/>
      <c r="T146" s="186"/>
      <c r="U146" s="186"/>
    </row>
    <row r="147" spans="10:21" ht="30">
      <c r="J147" s="184"/>
      <c r="K147" s="184"/>
      <c r="N147" s="185"/>
      <c r="O147" s="185"/>
      <c r="P147" s="186"/>
      <c r="Q147" s="186"/>
      <c r="R147" s="186"/>
      <c r="S147" s="186"/>
      <c r="T147" s="186"/>
      <c r="U147" s="186"/>
    </row>
    <row r="148" spans="10:21" ht="30">
      <c r="J148" s="184"/>
      <c r="K148" s="184"/>
      <c r="N148" s="185"/>
      <c r="O148" s="185"/>
      <c r="P148" s="186"/>
      <c r="Q148" s="186"/>
      <c r="R148" s="186"/>
      <c r="S148" s="186"/>
      <c r="T148" s="186"/>
      <c r="U148" s="186"/>
    </row>
    <row r="149" spans="10:21" ht="30">
      <c r="J149" s="184"/>
      <c r="K149" s="184"/>
      <c r="N149" s="185"/>
      <c r="O149" s="185"/>
      <c r="P149" s="186"/>
      <c r="Q149" s="186"/>
      <c r="R149" s="186"/>
      <c r="S149" s="186"/>
      <c r="T149" s="186"/>
      <c r="U149" s="186"/>
    </row>
    <row r="150" spans="10:21" ht="30">
      <c r="J150" s="184"/>
      <c r="K150" s="184"/>
      <c r="N150" s="185"/>
      <c r="O150" s="185"/>
      <c r="P150" s="186"/>
      <c r="Q150" s="186"/>
      <c r="R150" s="186"/>
      <c r="S150" s="186"/>
      <c r="T150" s="186"/>
      <c r="U150" s="186"/>
    </row>
    <row r="151" spans="10:21" ht="30">
      <c r="J151" s="184"/>
      <c r="K151" s="184"/>
      <c r="N151" s="185"/>
      <c r="O151" s="185"/>
      <c r="P151" s="186"/>
      <c r="Q151" s="186"/>
      <c r="R151" s="186"/>
      <c r="S151" s="186"/>
      <c r="T151" s="186"/>
      <c r="U151" s="186"/>
    </row>
    <row r="152" spans="10:21" ht="30">
      <c r="J152" s="184"/>
      <c r="K152" s="184"/>
      <c r="N152" s="185"/>
      <c r="O152" s="185"/>
      <c r="P152" s="186"/>
      <c r="Q152" s="186"/>
      <c r="R152" s="186"/>
      <c r="S152" s="186"/>
      <c r="T152" s="186"/>
      <c r="U152" s="186"/>
    </row>
    <row r="153" spans="10:21" ht="30">
      <c r="J153" s="184"/>
      <c r="K153" s="184"/>
      <c r="N153" s="185"/>
      <c r="O153" s="185"/>
      <c r="P153" s="186"/>
      <c r="Q153" s="186"/>
      <c r="R153" s="186"/>
      <c r="S153" s="186"/>
      <c r="T153" s="186"/>
      <c r="U153" s="186"/>
    </row>
    <row r="154" spans="10:21" ht="30">
      <c r="J154" s="184"/>
      <c r="K154" s="184"/>
      <c r="N154" s="185"/>
      <c r="O154" s="185"/>
      <c r="P154" s="186"/>
      <c r="Q154" s="186"/>
      <c r="R154" s="186"/>
      <c r="S154" s="186"/>
      <c r="T154" s="186"/>
      <c r="U154" s="186"/>
    </row>
    <row r="155" spans="10:21" ht="30">
      <c r="J155" s="184"/>
      <c r="K155" s="184"/>
      <c r="N155" s="185"/>
      <c r="O155" s="185"/>
      <c r="P155" s="186"/>
      <c r="Q155" s="186"/>
      <c r="R155" s="186"/>
      <c r="S155" s="186"/>
      <c r="T155" s="186"/>
      <c r="U155" s="186"/>
    </row>
    <row r="156" spans="10:21" ht="30">
      <c r="J156" s="184"/>
      <c r="K156" s="184"/>
      <c r="N156" s="185"/>
      <c r="O156" s="185"/>
      <c r="P156" s="186"/>
      <c r="Q156" s="186"/>
      <c r="R156" s="186"/>
      <c r="S156" s="186"/>
      <c r="T156" s="186"/>
      <c r="U156" s="186"/>
    </row>
    <row r="157" spans="10:21" ht="30">
      <c r="J157" s="184"/>
      <c r="K157" s="184"/>
      <c r="N157" s="185"/>
      <c r="O157" s="185"/>
      <c r="P157" s="186"/>
      <c r="Q157" s="186"/>
      <c r="R157" s="186"/>
      <c r="S157" s="186"/>
      <c r="T157" s="186"/>
      <c r="U157" s="186"/>
    </row>
    <row r="158" spans="10:21" ht="30">
      <c r="J158" s="184"/>
      <c r="K158" s="184"/>
      <c r="N158" s="185"/>
      <c r="O158" s="185"/>
      <c r="P158" s="186"/>
      <c r="Q158" s="186"/>
      <c r="R158" s="186"/>
      <c r="S158" s="186"/>
      <c r="T158" s="186"/>
      <c r="U158" s="186"/>
    </row>
    <row r="159" spans="10:21" ht="30">
      <c r="J159" s="184"/>
      <c r="K159" s="184"/>
      <c r="N159" s="185"/>
      <c r="O159" s="185"/>
      <c r="P159" s="186"/>
      <c r="Q159" s="186"/>
      <c r="R159" s="186"/>
      <c r="S159" s="186"/>
      <c r="T159" s="186"/>
      <c r="U159" s="186"/>
    </row>
    <row r="160" spans="10:21" ht="30">
      <c r="J160" s="184"/>
      <c r="K160" s="184"/>
      <c r="N160" s="185"/>
      <c r="O160" s="185"/>
      <c r="P160" s="186"/>
      <c r="Q160" s="186"/>
      <c r="R160" s="186"/>
      <c r="S160" s="186"/>
      <c r="T160" s="186"/>
      <c r="U160" s="186"/>
    </row>
    <row r="161" spans="10:21" ht="30">
      <c r="J161" s="184"/>
      <c r="K161" s="184"/>
      <c r="N161" s="185"/>
      <c r="O161" s="185"/>
      <c r="P161" s="186"/>
      <c r="Q161" s="186"/>
      <c r="R161" s="186"/>
      <c r="S161" s="186"/>
      <c r="T161" s="186"/>
      <c r="U161" s="186"/>
    </row>
    <row r="162" spans="10:21" ht="30">
      <c r="J162" s="184"/>
      <c r="K162" s="184"/>
      <c r="N162" s="185"/>
      <c r="O162" s="185"/>
      <c r="P162" s="186"/>
      <c r="Q162" s="186"/>
      <c r="R162" s="186"/>
      <c r="S162" s="186"/>
      <c r="T162" s="186"/>
      <c r="U162" s="186"/>
    </row>
    <row r="163" spans="10:21" ht="30">
      <c r="J163" s="184"/>
      <c r="K163" s="184"/>
      <c r="N163" s="185"/>
      <c r="O163" s="185"/>
      <c r="P163" s="186"/>
      <c r="Q163" s="186"/>
      <c r="R163" s="186"/>
      <c r="S163" s="186"/>
      <c r="T163" s="186"/>
      <c r="U163" s="186"/>
    </row>
    <row r="164" spans="10:21" ht="30">
      <c r="J164" s="184"/>
      <c r="K164" s="184"/>
      <c r="N164" s="185"/>
      <c r="O164" s="185"/>
      <c r="P164" s="186"/>
      <c r="Q164" s="186"/>
      <c r="R164" s="186"/>
      <c r="S164" s="186"/>
      <c r="T164" s="186"/>
      <c r="U164" s="186"/>
    </row>
    <row r="165" spans="10:21" ht="30">
      <c r="J165" s="184"/>
      <c r="K165" s="184"/>
      <c r="N165" s="185"/>
      <c r="O165" s="185"/>
      <c r="P165" s="186"/>
      <c r="Q165" s="186"/>
      <c r="R165" s="186"/>
      <c r="S165" s="186"/>
      <c r="T165" s="186"/>
      <c r="U165" s="186"/>
    </row>
    <row r="166" spans="10:21" ht="30">
      <c r="J166" s="184"/>
      <c r="K166" s="184"/>
      <c r="N166" s="185"/>
      <c r="O166" s="185"/>
      <c r="P166" s="186"/>
      <c r="Q166" s="186"/>
      <c r="R166" s="186"/>
      <c r="S166" s="186"/>
      <c r="T166" s="186"/>
      <c r="U166" s="186"/>
    </row>
    <row r="167" spans="10:21" ht="30">
      <c r="J167" s="184"/>
      <c r="K167" s="184"/>
      <c r="N167" s="185"/>
      <c r="O167" s="185"/>
      <c r="P167" s="186"/>
      <c r="Q167" s="186"/>
      <c r="R167" s="186"/>
      <c r="S167" s="186"/>
      <c r="T167" s="186"/>
      <c r="U167" s="186"/>
    </row>
    <row r="168" spans="10:21" ht="30">
      <c r="J168" s="184"/>
      <c r="K168" s="184"/>
      <c r="N168" s="185"/>
      <c r="O168" s="185"/>
      <c r="P168" s="186"/>
      <c r="Q168" s="186"/>
      <c r="R168" s="186"/>
      <c r="S168" s="186"/>
      <c r="T168" s="186"/>
      <c r="U168" s="186"/>
    </row>
    <row r="169" spans="10:21" ht="30">
      <c r="J169" s="184"/>
      <c r="K169" s="184"/>
      <c r="N169" s="185"/>
      <c r="O169" s="185"/>
      <c r="P169" s="186"/>
      <c r="Q169" s="186"/>
      <c r="R169" s="186"/>
      <c r="S169" s="186"/>
      <c r="T169" s="186"/>
      <c r="U169" s="186"/>
    </row>
    <row r="170" spans="14:21" ht="15">
      <c r="N170" s="185"/>
      <c r="O170" s="185"/>
      <c r="P170" s="186"/>
      <c r="Q170" s="186"/>
      <c r="R170" s="186"/>
      <c r="S170" s="186"/>
      <c r="T170" s="186"/>
      <c r="U170" s="186"/>
    </row>
    <row r="171" spans="14:21" ht="15">
      <c r="N171" s="185"/>
      <c r="O171" s="185"/>
      <c r="P171" s="186"/>
      <c r="Q171" s="186"/>
      <c r="R171" s="186"/>
      <c r="S171" s="186"/>
      <c r="T171" s="186"/>
      <c r="U171" s="186"/>
    </row>
    <row r="172" spans="14:21" ht="15">
      <c r="N172" s="185"/>
      <c r="O172" s="185"/>
      <c r="P172" s="186"/>
      <c r="Q172" s="186"/>
      <c r="R172" s="186"/>
      <c r="S172" s="186"/>
      <c r="T172" s="186"/>
      <c r="U172" s="186"/>
    </row>
    <row r="173" spans="14:21" ht="15">
      <c r="N173" s="185"/>
      <c r="O173" s="185"/>
      <c r="P173" s="186"/>
      <c r="Q173" s="186"/>
      <c r="R173" s="186"/>
      <c r="S173" s="186"/>
      <c r="T173" s="186"/>
      <c r="U173" s="186"/>
    </row>
    <row r="174" spans="14:21" ht="15">
      <c r="N174" s="185"/>
      <c r="O174" s="185"/>
      <c r="P174" s="186"/>
      <c r="Q174" s="186"/>
      <c r="R174" s="186"/>
      <c r="S174" s="186"/>
      <c r="T174" s="186"/>
      <c r="U174" s="186"/>
    </row>
    <row r="175" spans="14:21" ht="15">
      <c r="N175" s="185"/>
      <c r="O175" s="185"/>
      <c r="P175" s="186"/>
      <c r="Q175" s="186"/>
      <c r="R175" s="186"/>
      <c r="S175" s="186"/>
      <c r="T175" s="186"/>
      <c r="U175" s="186"/>
    </row>
    <row r="176" spans="14:21" ht="15">
      <c r="N176" s="185"/>
      <c r="O176" s="185"/>
      <c r="P176" s="186"/>
      <c r="Q176" s="186"/>
      <c r="R176" s="186"/>
      <c r="S176" s="186"/>
      <c r="T176" s="186"/>
      <c r="U176" s="186"/>
    </row>
    <row r="177" spans="14:21" ht="15">
      <c r="N177" s="185"/>
      <c r="O177" s="185"/>
      <c r="P177" s="186"/>
      <c r="Q177" s="186"/>
      <c r="R177" s="186"/>
      <c r="S177" s="186"/>
      <c r="T177" s="186"/>
      <c r="U177" s="186"/>
    </row>
    <row r="178" spans="14:21" ht="15">
      <c r="N178" s="185"/>
      <c r="O178" s="185"/>
      <c r="P178" s="186"/>
      <c r="Q178" s="186"/>
      <c r="R178" s="186"/>
      <c r="S178" s="186"/>
      <c r="T178" s="186"/>
      <c r="U178" s="186"/>
    </row>
    <row r="179" spans="14:21" ht="15">
      <c r="N179" s="185"/>
      <c r="O179" s="185"/>
      <c r="P179" s="186"/>
      <c r="Q179" s="186"/>
      <c r="R179" s="186"/>
      <c r="S179" s="186"/>
      <c r="T179" s="186"/>
      <c r="U179" s="186"/>
    </row>
    <row r="180" spans="14:21" ht="15">
      <c r="N180" s="185"/>
      <c r="O180" s="185"/>
      <c r="P180" s="186"/>
      <c r="Q180" s="186"/>
      <c r="R180" s="186"/>
      <c r="S180" s="186"/>
      <c r="T180" s="186"/>
      <c r="U180" s="186"/>
    </row>
    <row r="181" spans="14:21" ht="15">
      <c r="N181" s="185"/>
      <c r="O181" s="185"/>
      <c r="P181" s="186"/>
      <c r="Q181" s="186"/>
      <c r="R181" s="186"/>
      <c r="S181" s="186"/>
      <c r="T181" s="186"/>
      <c r="U181" s="186"/>
    </row>
    <row r="182" spans="14:21" ht="15">
      <c r="N182" s="185"/>
      <c r="O182" s="185"/>
      <c r="P182" s="186"/>
      <c r="Q182" s="186"/>
      <c r="R182" s="186"/>
      <c r="S182" s="186"/>
      <c r="T182" s="186"/>
      <c r="U182" s="186"/>
    </row>
    <row r="183" spans="14:21" ht="15">
      <c r="N183" s="185"/>
      <c r="O183" s="185"/>
      <c r="P183" s="186"/>
      <c r="Q183" s="186"/>
      <c r="R183" s="186"/>
      <c r="S183" s="186"/>
      <c r="T183" s="186"/>
      <c r="U183" s="186"/>
    </row>
    <row r="184" spans="14:21" ht="15">
      <c r="N184" s="185"/>
      <c r="O184" s="185"/>
      <c r="P184" s="186"/>
      <c r="Q184" s="186"/>
      <c r="R184" s="186"/>
      <c r="S184" s="186"/>
      <c r="T184" s="186"/>
      <c r="U184" s="186"/>
    </row>
    <row r="185" spans="14:21" ht="15">
      <c r="N185" s="185"/>
      <c r="O185" s="185"/>
      <c r="P185" s="186"/>
      <c r="Q185" s="186"/>
      <c r="R185" s="186"/>
      <c r="S185" s="186"/>
      <c r="T185" s="186"/>
      <c r="U185" s="186"/>
    </row>
    <row r="186" spans="14:21" ht="15">
      <c r="N186" s="185"/>
      <c r="O186" s="185"/>
      <c r="P186" s="186"/>
      <c r="Q186" s="186"/>
      <c r="R186" s="186"/>
      <c r="S186" s="186"/>
      <c r="T186" s="186"/>
      <c r="U186" s="186"/>
    </row>
    <row r="187" spans="14:21" ht="15">
      <c r="N187" s="185"/>
      <c r="O187" s="185"/>
      <c r="P187" s="186"/>
      <c r="Q187" s="186"/>
      <c r="R187" s="186"/>
      <c r="S187" s="186"/>
      <c r="T187" s="186"/>
      <c r="U187" s="186"/>
    </row>
    <row r="188" spans="14:21" ht="15">
      <c r="N188" s="185"/>
      <c r="O188" s="185"/>
      <c r="P188" s="186"/>
      <c r="Q188" s="186"/>
      <c r="R188" s="186"/>
      <c r="S188" s="186"/>
      <c r="T188" s="186"/>
      <c r="U188" s="186"/>
    </row>
    <row r="189" spans="14:21" ht="15">
      <c r="N189" s="185"/>
      <c r="O189" s="185"/>
      <c r="P189" s="186"/>
      <c r="Q189" s="186"/>
      <c r="R189" s="186"/>
      <c r="S189" s="186"/>
      <c r="T189" s="186"/>
      <c r="U189" s="186"/>
    </row>
    <row r="190" spans="14:21" ht="15">
      <c r="N190" s="185"/>
      <c r="O190" s="185"/>
      <c r="P190" s="186"/>
      <c r="Q190" s="186"/>
      <c r="R190" s="186"/>
      <c r="S190" s="186"/>
      <c r="T190" s="186"/>
      <c r="U190" s="186"/>
    </row>
    <row r="191" spans="14:21" ht="15">
      <c r="N191" s="185"/>
      <c r="O191" s="185"/>
      <c r="P191" s="186"/>
      <c r="Q191" s="186"/>
      <c r="R191" s="186"/>
      <c r="S191" s="186"/>
      <c r="T191" s="186"/>
      <c r="U191" s="186"/>
    </row>
    <row r="192" spans="14:21" ht="15">
      <c r="N192" s="185"/>
      <c r="O192" s="185"/>
      <c r="P192" s="186"/>
      <c r="Q192" s="186"/>
      <c r="R192" s="186"/>
      <c r="S192" s="186"/>
      <c r="T192" s="186"/>
      <c r="U192" s="186"/>
    </row>
    <row r="193" spans="14:21" ht="15">
      <c r="N193" s="185"/>
      <c r="O193" s="185"/>
      <c r="P193" s="186"/>
      <c r="Q193" s="186"/>
      <c r="R193" s="186"/>
      <c r="S193" s="186"/>
      <c r="T193" s="186"/>
      <c r="U193" s="186"/>
    </row>
    <row r="194" spans="14:21" ht="15">
      <c r="N194" s="185"/>
      <c r="O194" s="185"/>
      <c r="P194" s="186"/>
      <c r="Q194" s="186"/>
      <c r="R194" s="186"/>
      <c r="S194" s="186"/>
      <c r="T194" s="186"/>
      <c r="U194" s="186"/>
    </row>
    <row r="195" spans="14:21" ht="15">
      <c r="N195" s="185"/>
      <c r="O195" s="185"/>
      <c r="P195" s="186"/>
      <c r="Q195" s="186"/>
      <c r="R195" s="186"/>
      <c r="S195" s="186"/>
      <c r="T195" s="186"/>
      <c r="U195" s="186"/>
    </row>
    <row r="196" spans="14:21" ht="15">
      <c r="N196" s="185"/>
      <c r="O196" s="185"/>
      <c r="P196" s="186"/>
      <c r="Q196" s="186"/>
      <c r="R196" s="186"/>
      <c r="S196" s="186"/>
      <c r="T196" s="186"/>
      <c r="U196" s="186"/>
    </row>
    <row r="197" spans="14:21" ht="15">
      <c r="N197" s="185"/>
      <c r="O197" s="185"/>
      <c r="P197" s="186"/>
      <c r="Q197" s="186"/>
      <c r="R197" s="186"/>
      <c r="S197" s="186"/>
      <c r="T197" s="186"/>
      <c r="U197" s="186"/>
    </row>
    <row r="198" spans="14:21" ht="15">
      <c r="N198" s="185"/>
      <c r="O198" s="185"/>
      <c r="P198" s="186"/>
      <c r="Q198" s="186"/>
      <c r="R198" s="186"/>
      <c r="S198" s="186"/>
      <c r="T198" s="186"/>
      <c r="U198" s="186"/>
    </row>
    <row r="199" spans="14:21" ht="15">
      <c r="N199" s="185"/>
      <c r="O199" s="185"/>
      <c r="P199" s="186"/>
      <c r="Q199" s="186"/>
      <c r="R199" s="186"/>
      <c r="S199" s="186"/>
      <c r="T199" s="186"/>
      <c r="U199" s="186"/>
    </row>
    <row r="200" spans="14:21" ht="15">
      <c r="N200" s="185"/>
      <c r="O200" s="185"/>
      <c r="P200" s="186"/>
      <c r="Q200" s="186"/>
      <c r="R200" s="186"/>
      <c r="S200" s="186"/>
      <c r="T200" s="186"/>
      <c r="U200" s="186"/>
    </row>
    <row r="201" spans="14:21" ht="15">
      <c r="N201" s="185"/>
      <c r="O201" s="185"/>
      <c r="P201" s="186"/>
      <c r="Q201" s="186"/>
      <c r="R201" s="186"/>
      <c r="S201" s="186"/>
      <c r="T201" s="186"/>
      <c r="U201" s="186"/>
    </row>
    <row r="202" spans="14:21" ht="15">
      <c r="N202" s="185"/>
      <c r="O202" s="185"/>
      <c r="P202" s="186"/>
      <c r="Q202" s="186"/>
      <c r="R202" s="186"/>
      <c r="S202" s="186"/>
      <c r="T202" s="186"/>
      <c r="U202" s="186"/>
    </row>
    <row r="203" spans="14:21" ht="15">
      <c r="N203" s="185"/>
      <c r="O203" s="185"/>
      <c r="P203" s="186"/>
      <c r="Q203" s="186"/>
      <c r="R203" s="186"/>
      <c r="S203" s="186"/>
      <c r="T203" s="186"/>
      <c r="U203" s="186"/>
    </row>
    <row r="204" spans="14:21" ht="15">
      <c r="N204" s="185"/>
      <c r="O204" s="185"/>
      <c r="P204" s="186"/>
      <c r="Q204" s="186"/>
      <c r="R204" s="186"/>
      <c r="S204" s="186"/>
      <c r="T204" s="186"/>
      <c r="U204" s="186"/>
    </row>
    <row r="205" spans="14:21" ht="15">
      <c r="N205" s="185"/>
      <c r="O205" s="185"/>
      <c r="P205" s="186"/>
      <c r="Q205" s="186"/>
      <c r="R205" s="186"/>
      <c r="S205" s="186"/>
      <c r="T205" s="186"/>
      <c r="U205" s="186"/>
    </row>
    <row r="206" spans="14:21" ht="15">
      <c r="N206" s="185"/>
      <c r="O206" s="185"/>
      <c r="P206" s="186"/>
      <c r="Q206" s="186"/>
      <c r="R206" s="186"/>
      <c r="S206" s="186"/>
      <c r="T206" s="186"/>
      <c r="U206" s="186"/>
    </row>
    <row r="207" spans="14:21" ht="15">
      <c r="N207" s="185"/>
      <c r="O207" s="185"/>
      <c r="P207" s="186"/>
      <c r="Q207" s="186"/>
      <c r="R207" s="186"/>
      <c r="S207" s="186"/>
      <c r="T207" s="186"/>
      <c r="U207" s="186"/>
    </row>
    <row r="208" spans="14:21" ht="15">
      <c r="N208" s="185"/>
      <c r="O208" s="185"/>
      <c r="P208" s="186"/>
      <c r="Q208" s="186"/>
      <c r="R208" s="186"/>
      <c r="S208" s="186"/>
      <c r="T208" s="186"/>
      <c r="U208" s="186"/>
    </row>
    <row r="209" spans="14:21" ht="15">
      <c r="N209" s="185"/>
      <c r="O209" s="185"/>
      <c r="P209" s="186"/>
      <c r="Q209" s="186"/>
      <c r="R209" s="186"/>
      <c r="S209" s="186"/>
      <c r="T209" s="186"/>
      <c r="U209" s="186"/>
    </row>
    <row r="210" spans="14:21" ht="15">
      <c r="N210" s="185"/>
      <c r="O210" s="185"/>
      <c r="P210" s="186"/>
      <c r="Q210" s="186"/>
      <c r="R210" s="186"/>
      <c r="S210" s="186"/>
      <c r="T210" s="186"/>
      <c r="U210" s="186"/>
    </row>
  </sheetData>
  <mergeCells count="25">
    <mergeCell ref="H1:L1"/>
    <mergeCell ref="H2:H3"/>
    <mergeCell ref="C4:D4"/>
    <mergeCell ref="E5:H5"/>
    <mergeCell ref="C5:D5"/>
    <mergeCell ref="I5:J5"/>
    <mergeCell ref="G6:J7"/>
    <mergeCell ref="K6:K7"/>
    <mergeCell ref="L6:L7"/>
    <mergeCell ref="P6:T6"/>
    <mergeCell ref="G12:J13"/>
    <mergeCell ref="K12:K13"/>
    <mergeCell ref="L12:L13"/>
    <mergeCell ref="K26:L26"/>
    <mergeCell ref="A27:L27"/>
    <mergeCell ref="A18:B19"/>
    <mergeCell ref="G18:J19"/>
    <mergeCell ref="K18:K19"/>
    <mergeCell ref="L18:L19"/>
    <mergeCell ref="A24:B26"/>
    <mergeCell ref="C24:D24"/>
    <mergeCell ref="K24:L24"/>
    <mergeCell ref="G25:I25"/>
    <mergeCell ref="K25:L25"/>
    <mergeCell ref="G26:I26"/>
  </mergeCells>
  <conditionalFormatting sqref="E5:H5 K3:K4 G24 G25:I25">
    <cfRule type="cellIs" priority="1" dxfId="20" operator="equal" stopIfTrue="1">
      <formula>0</formula>
    </cfRule>
  </conditionalFormatting>
  <conditionalFormatting sqref="A8:A11 A14:A17 A20:A23">
    <cfRule type="cellIs" priority="2" dxfId="19" operator="greaterThan" stopIfTrue="1">
      <formula>0</formula>
    </cfRule>
  </conditionalFormatting>
  <conditionalFormatting sqref="U8 U20">
    <cfRule type="expression" priority="3" dxfId="3" stopIfTrue="1">
      <formula>T9&lt;&gt;U8</formula>
    </cfRule>
  </conditionalFormatting>
  <conditionalFormatting sqref="T9">
    <cfRule type="expression" priority="4" dxfId="3" stopIfTrue="1">
      <formula>$T$9&lt;&gt;$U$8</formula>
    </cfRule>
  </conditionalFormatting>
  <conditionalFormatting sqref="T10 V8">
    <cfRule type="expression" priority="5" dxfId="5" stopIfTrue="1">
      <formula>$V$8&lt;&gt;$T$10</formula>
    </cfRule>
  </conditionalFormatting>
  <conditionalFormatting sqref="W8 T11">
    <cfRule type="expression" priority="6" dxfId="4" stopIfTrue="1">
      <formula>$W$8&lt;&gt;$T$11</formula>
    </cfRule>
  </conditionalFormatting>
  <conditionalFormatting sqref="U10 V9">
    <cfRule type="expression" priority="7" dxfId="2" stopIfTrue="1">
      <formula>$V$9&lt;&gt;$U$10</formula>
    </cfRule>
  </conditionalFormatting>
  <conditionalFormatting sqref="U11 W9">
    <cfRule type="expression" priority="8" dxfId="1" stopIfTrue="1">
      <formula>$W$9&lt;&gt;$U$11</formula>
    </cfRule>
  </conditionalFormatting>
  <conditionalFormatting sqref="W10 V11">
    <cfRule type="expression" priority="9" dxfId="0" stopIfTrue="1">
      <formula>$W$10&lt;&gt;$V$11</formula>
    </cfRule>
  </conditionalFormatting>
  <conditionalFormatting sqref="U14 T15">
    <cfRule type="expression" priority="10" dxfId="3" stopIfTrue="1">
      <formula>$T$15&lt;&gt;$U$14</formula>
    </cfRule>
  </conditionalFormatting>
  <conditionalFormatting sqref="V14 T16">
    <cfRule type="expression" priority="11" dxfId="5" stopIfTrue="1">
      <formula>$V$14&lt;&gt;$T$16</formula>
    </cfRule>
  </conditionalFormatting>
  <conditionalFormatting sqref="W14 T17">
    <cfRule type="expression" priority="12" dxfId="4" stopIfTrue="1">
      <formula>$W$14&lt;&gt;$T$17</formula>
    </cfRule>
  </conditionalFormatting>
  <conditionalFormatting sqref="V15 U16">
    <cfRule type="expression" priority="13" dxfId="2" stopIfTrue="1">
      <formula>$V$15&lt;&gt;$U$16</formula>
    </cfRule>
  </conditionalFormatting>
  <conditionalFormatting sqref="W15 U17">
    <cfRule type="expression" priority="14" dxfId="1" stopIfTrue="1">
      <formula>$W$15&lt;&gt;$U$17</formula>
    </cfRule>
  </conditionalFormatting>
  <conditionalFormatting sqref="W16 V17">
    <cfRule type="expression" priority="15" dxfId="0" stopIfTrue="1">
      <formula>$W$16&lt;&gt;$V$17</formula>
    </cfRule>
  </conditionalFormatting>
  <conditionalFormatting sqref="V20 T22">
    <cfRule type="expression" priority="16" dxfId="5" stopIfTrue="1">
      <formula>$V$20&lt;&gt;$T$22</formula>
    </cfRule>
  </conditionalFormatting>
  <conditionalFormatting sqref="W20 T23">
    <cfRule type="expression" priority="17" dxfId="4" stopIfTrue="1">
      <formula>$W$20&lt;&gt;$T$23</formula>
    </cfRule>
  </conditionalFormatting>
  <conditionalFormatting sqref="T21">
    <cfRule type="expression" priority="18" dxfId="3" stopIfTrue="1">
      <formula>U20&lt;&gt;T21</formula>
    </cfRule>
  </conditionalFormatting>
  <conditionalFormatting sqref="V21 U22">
    <cfRule type="expression" priority="19" dxfId="2" stopIfTrue="1">
      <formula>$V$21&lt;&gt;$U$22</formula>
    </cfRule>
  </conditionalFormatting>
  <conditionalFormatting sqref="W21 U23">
    <cfRule type="expression" priority="20" dxfId="1" stopIfTrue="1">
      <formula>$W$21&lt;&gt;$U$23</formula>
    </cfRule>
  </conditionalFormatting>
  <conditionalFormatting sqref="W22 V23">
    <cfRule type="expression" priority="21" dxfId="0" stopIfTrue="1">
      <formula>$W$22&lt;&gt;$V$23</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
      <selection activeCell="J18" sqref="J18"/>
    </sheetView>
  </sheetViews>
  <sheetFormatPr defaultColWidth="9.140625" defaultRowHeight="15"/>
  <cols>
    <col min="1" max="1" width="11.28125" style="197" customWidth="1"/>
    <col min="2" max="2" width="3.57421875" style="10" customWidth="1"/>
    <col min="3" max="3" width="4.421875" style="10" customWidth="1"/>
    <col min="4" max="4" width="14.8515625" style="10" customWidth="1"/>
    <col min="5" max="5" width="12.28125" style="10" customWidth="1"/>
    <col min="6" max="6" width="9.140625" style="102" customWidth="1"/>
    <col min="7" max="7" width="15.57421875" style="40" customWidth="1"/>
    <col min="8" max="8" width="12.421875" style="40" customWidth="1"/>
    <col min="9" max="9" width="12.7109375" style="40" customWidth="1"/>
    <col min="10" max="16384" width="9.140625" style="10" customWidth="1"/>
  </cols>
  <sheetData>
    <row r="1" spans="1:10" ht="15">
      <c r="A1" s="42"/>
      <c r="B1" s="2" t="s">
        <v>96</v>
      </c>
      <c r="C1" s="3"/>
      <c r="D1" s="4"/>
      <c r="E1" s="5"/>
      <c r="F1" s="6"/>
      <c r="G1" s="7"/>
      <c r="H1" s="7"/>
      <c r="I1" s="8" t="s">
        <v>0</v>
      </c>
      <c r="J1" s="9"/>
    </row>
    <row r="2" spans="1:10" ht="18.75">
      <c r="A2" s="42"/>
      <c r="B2" s="331" t="s">
        <v>97</v>
      </c>
      <c r="C2" s="331"/>
      <c r="D2" s="11"/>
      <c r="E2" s="104" t="s">
        <v>182</v>
      </c>
      <c r="F2" s="12"/>
      <c r="G2" s="13"/>
      <c r="H2" s="7"/>
      <c r="I2" s="14"/>
      <c r="J2" s="15"/>
    </row>
    <row r="3" spans="1:10" ht="15">
      <c r="A3" s="42"/>
      <c r="B3" s="16" t="s">
        <v>1</v>
      </c>
      <c r="C3" s="16"/>
      <c r="D3" s="16"/>
      <c r="E3" s="17"/>
      <c r="F3" s="18"/>
      <c r="G3" s="19"/>
      <c r="H3" s="19"/>
      <c r="I3" s="19"/>
      <c r="J3" s="19"/>
    </row>
    <row r="4" spans="1:10" ht="13.5" thickBot="1">
      <c r="A4" s="42"/>
      <c r="B4" s="20" t="s">
        <v>17</v>
      </c>
      <c r="C4" s="20"/>
      <c r="D4" s="21"/>
      <c r="E4" s="22"/>
      <c r="F4" s="23"/>
      <c r="G4" s="24"/>
      <c r="H4" s="25"/>
      <c r="I4" s="26"/>
      <c r="J4" s="27"/>
    </row>
    <row r="5" spans="1:10" ht="15">
      <c r="A5" s="195"/>
      <c r="B5" s="28"/>
      <c r="C5" s="28"/>
      <c r="D5" s="29"/>
      <c r="E5" s="29"/>
      <c r="F5" s="30"/>
      <c r="G5" s="28"/>
      <c r="H5" s="28"/>
      <c r="I5" s="28"/>
      <c r="J5" s="28"/>
    </row>
    <row r="6" spans="1:10" ht="15">
      <c r="A6" s="196"/>
      <c r="B6" s="31">
        <v>1</v>
      </c>
      <c r="C6" s="32"/>
      <c r="D6" s="214" t="s">
        <v>183</v>
      </c>
      <c r="E6" s="32" t="s">
        <v>166</v>
      </c>
      <c r="F6" s="33"/>
      <c r="G6" s="1"/>
      <c r="H6" s="1"/>
      <c r="I6" s="1"/>
      <c r="J6" s="1"/>
    </row>
    <row r="7" spans="1:10" ht="15.75">
      <c r="A7" s="64"/>
      <c r="B7" s="194"/>
      <c r="C7" s="264"/>
      <c r="D7" s="38"/>
      <c r="E7" s="38"/>
      <c r="F7" s="39"/>
      <c r="G7" s="36" t="s">
        <v>183</v>
      </c>
      <c r="I7" s="41"/>
      <c r="J7" s="42"/>
    </row>
    <row r="8" spans="1:13" ht="15.75">
      <c r="A8" s="35"/>
      <c r="B8" s="54" t="s">
        <v>2</v>
      </c>
      <c r="C8" s="44"/>
      <c r="D8" s="212" t="s">
        <v>99</v>
      </c>
      <c r="E8" s="212"/>
      <c r="F8" s="46"/>
      <c r="G8" s="47"/>
      <c r="H8" s="48"/>
      <c r="I8" s="14"/>
      <c r="J8" s="49"/>
      <c r="K8" s="50"/>
      <c r="L8" s="50"/>
      <c r="M8" s="51"/>
    </row>
    <row r="9" spans="1:10" ht="15">
      <c r="A9" s="35"/>
      <c r="B9" s="52"/>
      <c r="C9" s="332"/>
      <c r="D9" s="332"/>
      <c r="E9" s="38"/>
      <c r="F9" s="12"/>
      <c r="G9" s="43"/>
      <c r="H9" s="36" t="s">
        <v>183</v>
      </c>
      <c r="I9" s="14"/>
      <c r="J9" s="263"/>
    </row>
    <row r="10" spans="1:10" ht="14.25" customHeight="1">
      <c r="A10" s="35"/>
      <c r="B10" s="54" t="s">
        <v>4</v>
      </c>
      <c r="C10" s="32"/>
      <c r="D10" s="32" t="s">
        <v>188</v>
      </c>
      <c r="E10" s="32" t="s">
        <v>140</v>
      </c>
      <c r="F10" s="33"/>
      <c r="G10" s="34"/>
      <c r="H10" s="55" t="s">
        <v>259</v>
      </c>
      <c r="I10" s="14"/>
      <c r="J10" s="263"/>
    </row>
    <row r="11" spans="1:10" ht="14.25" customHeight="1" thickBot="1">
      <c r="A11" s="64"/>
      <c r="B11" s="194"/>
      <c r="C11" s="332"/>
      <c r="D11" s="332"/>
      <c r="E11" s="38"/>
      <c r="F11" s="39"/>
      <c r="G11" s="36" t="s">
        <v>189</v>
      </c>
      <c r="H11" s="56"/>
      <c r="I11" s="14"/>
      <c r="J11" s="263"/>
    </row>
    <row r="12" spans="1:10" ht="12.75" customHeight="1" thickBot="1">
      <c r="A12" s="35"/>
      <c r="B12" s="54" t="s">
        <v>5</v>
      </c>
      <c r="C12" s="32"/>
      <c r="D12" s="32" t="s">
        <v>189</v>
      </c>
      <c r="E12" s="32" t="s">
        <v>190</v>
      </c>
      <c r="F12" s="33"/>
      <c r="G12" s="57" t="s">
        <v>231</v>
      </c>
      <c r="H12" s="68"/>
      <c r="I12" s="205"/>
      <c r="J12" s="263"/>
    </row>
    <row r="13" spans="1:10" ht="13.5" thickBot="1">
      <c r="A13" s="35"/>
      <c r="B13" s="52"/>
      <c r="C13" s="15"/>
      <c r="D13" s="15"/>
      <c r="E13" s="15"/>
      <c r="F13" s="12"/>
      <c r="G13" s="59"/>
      <c r="H13" s="68"/>
      <c r="I13" s="206"/>
      <c r="J13" s="263"/>
    </row>
    <row r="14" spans="1:10" ht="15">
      <c r="A14" s="35"/>
      <c r="B14" s="54" t="s">
        <v>6</v>
      </c>
      <c r="C14" s="32"/>
      <c r="D14" s="32" t="s">
        <v>90</v>
      </c>
      <c r="E14" s="32" t="s">
        <v>185</v>
      </c>
      <c r="F14" s="33"/>
      <c r="G14" s="59"/>
      <c r="H14" s="58"/>
      <c r="I14" s="103"/>
      <c r="J14" s="263"/>
    </row>
    <row r="15" spans="1:10" ht="15">
      <c r="A15" s="64"/>
      <c r="B15" s="194"/>
      <c r="C15" s="15"/>
      <c r="D15" s="15"/>
      <c r="E15" s="15"/>
      <c r="F15" s="39"/>
      <c r="G15" s="36" t="s">
        <v>90</v>
      </c>
      <c r="H15" s="58"/>
      <c r="I15" s="263"/>
      <c r="J15" s="263"/>
    </row>
    <row r="16" spans="1:10" ht="15">
      <c r="A16" s="35"/>
      <c r="B16" s="54" t="s">
        <v>7</v>
      </c>
      <c r="C16" s="32"/>
      <c r="D16" s="32" t="s">
        <v>186</v>
      </c>
      <c r="E16" s="32" t="s">
        <v>187</v>
      </c>
      <c r="F16" s="33"/>
      <c r="G16" s="60" t="s">
        <v>259</v>
      </c>
      <c r="H16" s="56"/>
      <c r="I16" s="263"/>
      <c r="J16" s="263"/>
    </row>
    <row r="17" spans="1:10" ht="15">
      <c r="A17" s="35"/>
      <c r="B17" s="52"/>
      <c r="C17" s="15"/>
      <c r="D17" s="15"/>
      <c r="E17" s="15"/>
      <c r="F17" s="12"/>
      <c r="G17" s="58"/>
      <c r="H17" s="36" t="s">
        <v>184</v>
      </c>
      <c r="I17" s="48"/>
      <c r="J17" s="263"/>
    </row>
    <row r="18" spans="1:10" ht="15">
      <c r="A18" s="35"/>
      <c r="B18" s="54" t="s">
        <v>8</v>
      </c>
      <c r="C18" s="32"/>
      <c r="D18" s="212" t="s">
        <v>99</v>
      </c>
      <c r="E18" s="32"/>
      <c r="F18" s="33"/>
      <c r="G18" s="59"/>
      <c r="H18" s="61" t="s">
        <v>275</v>
      </c>
      <c r="I18" s="263"/>
      <c r="J18" s="263"/>
    </row>
    <row r="19" spans="1:10" ht="15">
      <c r="A19" s="64"/>
      <c r="B19" s="194"/>
      <c r="C19" s="15"/>
      <c r="D19" s="15"/>
      <c r="E19" s="15"/>
      <c r="F19" s="39"/>
      <c r="G19" s="36" t="s">
        <v>184</v>
      </c>
      <c r="H19" s="61"/>
      <c r="I19" s="263"/>
      <c r="J19" s="38"/>
    </row>
    <row r="20" spans="1:10" ht="15">
      <c r="A20" s="35"/>
      <c r="B20" s="54" t="s">
        <v>9</v>
      </c>
      <c r="C20" s="32"/>
      <c r="D20" s="213" t="s">
        <v>184</v>
      </c>
      <c r="E20" s="32" t="s">
        <v>126</v>
      </c>
      <c r="F20" s="33"/>
      <c r="G20" s="57"/>
      <c r="H20" s="59"/>
      <c r="I20" s="263"/>
      <c r="J20" s="263"/>
    </row>
    <row r="21" spans="1:10" ht="15">
      <c r="A21" s="35"/>
      <c r="B21" s="38"/>
      <c r="C21" s="38"/>
      <c r="D21" s="38"/>
      <c r="E21" s="38"/>
      <c r="F21" s="69"/>
      <c r="G21" s="65"/>
      <c r="H21" s="333"/>
      <c r="I21" s="333"/>
      <c r="J21" s="333"/>
    </row>
    <row r="22" spans="1:10" ht="13.5" customHeight="1">
      <c r="A22" s="35"/>
      <c r="B22" s="70"/>
      <c r="C22" s="38"/>
      <c r="D22" s="70"/>
      <c r="F22" s="71"/>
      <c r="G22" s="72"/>
      <c r="H22" s="334"/>
      <c r="I22" s="334"/>
      <c r="J22" s="334"/>
    </row>
    <row r="23" spans="1:10" ht="12.75" customHeight="1">
      <c r="A23" s="35"/>
      <c r="B23" s="73"/>
      <c r="C23" s="74"/>
      <c r="F23" s="76"/>
      <c r="G23" s="72"/>
      <c r="H23" s="334"/>
      <c r="I23" s="334"/>
      <c r="J23" s="334"/>
    </row>
    <row r="24" spans="1:10" ht="13.5" customHeight="1">
      <c r="A24" s="35"/>
      <c r="B24" s="77"/>
      <c r="C24" s="77"/>
      <c r="D24" s="77"/>
      <c r="E24" s="65"/>
      <c r="F24" s="78"/>
      <c r="G24" s="65"/>
      <c r="H24" s="79"/>
      <c r="I24" s="79"/>
      <c r="J24" s="80"/>
    </row>
    <row r="25" spans="1:10" ht="15">
      <c r="A25" s="35"/>
      <c r="B25" s="81"/>
      <c r="C25" s="81"/>
      <c r="D25" s="82"/>
      <c r="E25" s="83"/>
      <c r="F25" s="84"/>
      <c r="G25" s="85"/>
      <c r="H25" s="86"/>
      <c r="I25" s="87"/>
      <c r="J25" s="87"/>
    </row>
    <row r="26" spans="1:10" ht="15">
      <c r="A26" s="35"/>
      <c r="B26" s="66"/>
      <c r="C26" s="63"/>
      <c r="D26" s="63"/>
      <c r="E26" s="63"/>
      <c r="F26" s="67"/>
      <c r="G26" s="263"/>
      <c r="H26" s="263"/>
      <c r="I26" s="263"/>
      <c r="J26" s="263"/>
    </row>
    <row r="27" spans="1:10" ht="15">
      <c r="A27" s="88"/>
      <c r="B27" s="66"/>
      <c r="C27" s="264"/>
      <c r="D27" s="38"/>
      <c r="E27" s="38"/>
      <c r="F27" s="76"/>
      <c r="G27" s="64"/>
      <c r="H27" s="263"/>
      <c r="I27" s="263"/>
      <c r="J27" s="263"/>
    </row>
    <row r="28" spans="1:10" ht="15">
      <c r="A28" s="35"/>
      <c r="B28" s="66"/>
      <c r="C28" s="89"/>
      <c r="D28" s="90"/>
      <c r="E28" s="89"/>
      <c r="F28" s="91"/>
      <c r="G28" s="35"/>
      <c r="H28" s="263"/>
      <c r="I28" s="263"/>
      <c r="J28" s="263"/>
    </row>
    <row r="29" spans="1:10" ht="15">
      <c r="A29" s="35"/>
      <c r="B29" s="92"/>
      <c r="C29" s="38"/>
      <c r="D29" s="38"/>
      <c r="E29" s="38"/>
      <c r="F29" s="76"/>
      <c r="G29" s="35"/>
      <c r="H29" s="64"/>
      <c r="I29" s="263"/>
      <c r="J29" s="263"/>
    </row>
    <row r="30" spans="1:10" ht="15">
      <c r="A30" s="35"/>
      <c r="B30" s="66"/>
      <c r="C30" s="63"/>
      <c r="D30" s="63"/>
      <c r="E30" s="63"/>
      <c r="F30" s="67"/>
      <c r="G30" s="35"/>
      <c r="H30" s="263"/>
      <c r="I30" s="263"/>
      <c r="J30" s="263"/>
    </row>
    <row r="31" spans="1:10" ht="15">
      <c r="A31" s="64"/>
      <c r="B31" s="66"/>
      <c r="C31" s="38"/>
      <c r="D31" s="264"/>
      <c r="E31" s="38"/>
      <c r="F31" s="76"/>
      <c r="G31" s="64"/>
      <c r="H31" s="263"/>
      <c r="I31" s="263"/>
      <c r="J31" s="263"/>
    </row>
    <row r="32" spans="1:10" ht="15">
      <c r="A32" s="35"/>
      <c r="B32" s="66"/>
      <c r="C32" s="63"/>
      <c r="D32" s="63"/>
      <c r="E32" s="63"/>
      <c r="F32" s="67"/>
      <c r="G32" s="68"/>
      <c r="H32" s="263"/>
      <c r="I32" s="263"/>
      <c r="J32" s="263"/>
    </row>
    <row r="33" spans="1:10" ht="15">
      <c r="A33" s="35"/>
      <c r="B33" s="66"/>
      <c r="C33" s="38"/>
      <c r="D33" s="38"/>
      <c r="E33" s="38"/>
      <c r="F33" s="76"/>
      <c r="G33" s="68"/>
      <c r="H33" s="263"/>
      <c r="I33" s="64"/>
      <c r="J33" s="263"/>
    </row>
    <row r="34" spans="1:10" ht="15">
      <c r="A34" s="35"/>
      <c r="B34" s="66"/>
      <c r="C34" s="63"/>
      <c r="D34" s="63"/>
      <c r="E34" s="63"/>
      <c r="F34" s="67"/>
      <c r="G34" s="68"/>
      <c r="H34" s="263"/>
      <c r="I34" s="263"/>
      <c r="J34" s="263"/>
    </row>
    <row r="35" spans="1:10" ht="15">
      <c r="A35" s="64"/>
      <c r="B35" s="92"/>
      <c r="C35" s="38"/>
      <c r="D35" s="38"/>
      <c r="E35" s="38"/>
      <c r="F35" s="76"/>
      <c r="G35" s="64"/>
      <c r="H35" s="263"/>
      <c r="I35" s="263"/>
      <c r="J35" s="263"/>
    </row>
    <row r="36" spans="1:10" ht="15">
      <c r="A36" s="35"/>
      <c r="B36" s="66"/>
      <c r="C36" s="63"/>
      <c r="D36" s="63"/>
      <c r="E36" s="63"/>
      <c r="F36" s="67"/>
      <c r="G36" s="35"/>
      <c r="H36" s="263"/>
      <c r="I36" s="263"/>
      <c r="J36" s="263"/>
    </row>
    <row r="37" spans="1:10" ht="15">
      <c r="A37" s="35"/>
      <c r="B37" s="66"/>
      <c r="C37" s="38"/>
      <c r="D37" s="38"/>
      <c r="E37" s="38"/>
      <c r="F37" s="76"/>
      <c r="G37" s="35"/>
      <c r="H37" s="64"/>
      <c r="I37" s="263"/>
      <c r="J37" s="263"/>
    </row>
    <row r="38" spans="1:10" ht="12.75" customHeight="1">
      <c r="A38" s="35"/>
      <c r="B38" s="66"/>
      <c r="C38" s="63"/>
      <c r="D38" s="63"/>
      <c r="E38" s="63"/>
      <c r="F38" s="67"/>
      <c r="G38" s="35"/>
      <c r="H38" s="263"/>
      <c r="I38" s="263"/>
      <c r="J38" s="263"/>
    </row>
    <row r="39" spans="1:10" ht="15">
      <c r="A39" s="64"/>
      <c r="B39" s="66"/>
      <c r="C39" s="38"/>
      <c r="D39" s="38"/>
      <c r="E39" s="38"/>
      <c r="F39" s="76"/>
      <c r="G39" s="64"/>
      <c r="H39" s="263"/>
      <c r="I39" s="263"/>
      <c r="J39" s="263"/>
    </row>
    <row r="40" spans="1:10" ht="15">
      <c r="A40" s="35"/>
      <c r="B40" s="66"/>
      <c r="C40" s="63"/>
      <c r="D40" s="63"/>
      <c r="E40" s="63"/>
      <c r="F40" s="67"/>
      <c r="G40" s="35"/>
      <c r="H40" s="263"/>
      <c r="I40" s="263"/>
      <c r="J40" s="263"/>
    </row>
    <row r="41" spans="1:11" ht="15">
      <c r="A41" s="35"/>
      <c r="B41" s="66"/>
      <c r="C41" s="38"/>
      <c r="D41" s="38"/>
      <c r="E41" s="38"/>
      <c r="F41" s="76"/>
      <c r="G41" s="35"/>
      <c r="H41" s="263"/>
      <c r="I41" s="263"/>
      <c r="J41" s="63"/>
      <c r="K41" s="93"/>
    </row>
    <row r="42" spans="1:10" ht="15">
      <c r="A42" s="35"/>
      <c r="B42" s="66"/>
      <c r="C42" s="63"/>
      <c r="D42" s="63"/>
      <c r="E42" s="63"/>
      <c r="F42" s="67"/>
      <c r="G42" s="94"/>
      <c r="H42" s="263"/>
      <c r="I42" s="263"/>
      <c r="J42" s="263"/>
    </row>
    <row r="43" spans="1:10" ht="16.5" customHeight="1">
      <c r="A43" s="64"/>
      <c r="B43" s="66"/>
      <c r="C43" s="264"/>
      <c r="D43" s="38"/>
      <c r="E43" s="38"/>
      <c r="F43" s="76"/>
      <c r="G43" s="64"/>
      <c r="H43" s="263"/>
      <c r="I43" s="263"/>
      <c r="J43" s="263"/>
    </row>
    <row r="44" spans="1:10" ht="15">
      <c r="A44" s="35"/>
      <c r="B44" s="66"/>
      <c r="C44" s="89"/>
      <c r="D44" s="63"/>
      <c r="E44" s="63"/>
      <c r="F44" s="67"/>
      <c r="G44" s="68"/>
      <c r="H44" s="263"/>
      <c r="I44" s="263"/>
      <c r="J44" s="263"/>
    </row>
    <row r="45" spans="1:10" ht="15">
      <c r="A45" s="35"/>
      <c r="B45" s="66"/>
      <c r="C45" s="38"/>
      <c r="D45" s="38"/>
      <c r="E45" s="38"/>
      <c r="F45" s="76"/>
      <c r="G45" s="68"/>
      <c r="H45" s="64"/>
      <c r="I45" s="263"/>
      <c r="J45" s="263"/>
    </row>
    <row r="46" spans="1:10" ht="15">
      <c r="A46" s="35"/>
      <c r="B46" s="66"/>
      <c r="C46" s="63"/>
      <c r="D46" s="63"/>
      <c r="E46" s="63"/>
      <c r="F46" s="67"/>
      <c r="G46" s="68"/>
      <c r="H46" s="263"/>
      <c r="I46" s="263"/>
      <c r="J46" s="263"/>
    </row>
    <row r="47" spans="1:10" ht="15">
      <c r="A47" s="64"/>
      <c r="B47" s="66"/>
      <c r="C47" s="38"/>
      <c r="D47" s="38"/>
      <c r="E47" s="38"/>
      <c r="F47" s="76"/>
      <c r="G47" s="64"/>
      <c r="H47" s="263"/>
      <c r="I47" s="263"/>
      <c r="J47" s="263"/>
    </row>
    <row r="48" spans="1:10" ht="15">
      <c r="A48" s="35"/>
      <c r="B48" s="66"/>
      <c r="C48" s="63"/>
      <c r="D48" s="63"/>
      <c r="E48" s="63"/>
      <c r="F48" s="67"/>
      <c r="G48" s="68"/>
      <c r="H48" s="263"/>
      <c r="I48" s="263"/>
      <c r="J48" s="263"/>
    </row>
    <row r="49" spans="1:10" ht="15">
      <c r="A49" s="35"/>
      <c r="B49" s="66"/>
      <c r="C49" s="38"/>
      <c r="D49" s="38"/>
      <c r="E49" s="38"/>
      <c r="F49" s="76"/>
      <c r="G49" s="35"/>
      <c r="H49" s="263"/>
      <c r="I49" s="64"/>
      <c r="J49" s="263"/>
    </row>
    <row r="50" spans="1:10" ht="15">
      <c r="A50" s="35"/>
      <c r="B50" s="66"/>
      <c r="C50" s="89"/>
      <c r="D50" s="95"/>
      <c r="E50" s="95"/>
      <c r="F50" s="67"/>
      <c r="G50" s="35"/>
      <c r="H50" s="263"/>
      <c r="I50" s="263"/>
      <c r="J50" s="263"/>
    </row>
    <row r="51" spans="1:10" ht="15">
      <c r="A51" s="88"/>
      <c r="B51" s="66"/>
      <c r="C51" s="92"/>
      <c r="D51" s="38"/>
      <c r="E51" s="38"/>
      <c r="F51" s="76"/>
      <c r="G51" s="64"/>
      <c r="H51" s="263"/>
      <c r="I51" s="263"/>
      <c r="J51" s="263"/>
    </row>
    <row r="52" spans="1:10" ht="15">
      <c r="A52" s="35"/>
      <c r="B52" s="66"/>
      <c r="C52" s="63"/>
      <c r="D52" s="63"/>
      <c r="E52" s="63"/>
      <c r="F52" s="67"/>
      <c r="G52" s="35"/>
      <c r="H52" s="263"/>
      <c r="I52" s="263"/>
      <c r="J52" s="65"/>
    </row>
    <row r="53" spans="1:10" ht="15">
      <c r="A53" s="35"/>
      <c r="B53" s="66"/>
      <c r="C53" s="38"/>
      <c r="D53" s="38"/>
      <c r="E53" s="38"/>
      <c r="F53" s="76"/>
      <c r="G53" s="35"/>
      <c r="H53" s="64"/>
      <c r="I53" s="263"/>
      <c r="J53" s="65"/>
    </row>
    <row r="54" spans="1:10" ht="15">
      <c r="A54" s="35"/>
      <c r="B54" s="66"/>
      <c r="C54" s="89"/>
      <c r="D54" s="90"/>
      <c r="E54" s="89"/>
      <c r="F54" s="91"/>
      <c r="G54" s="35"/>
      <c r="H54" s="263"/>
      <c r="I54" s="263"/>
      <c r="J54" s="65"/>
    </row>
    <row r="55" spans="1:10" ht="15">
      <c r="A55" s="96"/>
      <c r="B55" s="66"/>
      <c r="C55" s="329"/>
      <c r="D55" s="330"/>
      <c r="E55" s="38"/>
      <c r="F55" s="76"/>
      <c r="G55" s="64"/>
      <c r="H55" s="263"/>
      <c r="I55" s="97"/>
      <c r="J55" s="98"/>
    </row>
    <row r="56" spans="1:10" ht="15">
      <c r="A56" s="35"/>
      <c r="B56" s="66"/>
      <c r="C56" s="63"/>
      <c r="D56" s="63"/>
      <c r="E56" s="63"/>
      <c r="F56" s="67"/>
      <c r="G56" s="35"/>
      <c r="H56" s="263"/>
      <c r="I56" s="97"/>
      <c r="J56" s="98"/>
    </row>
    <row r="57" spans="1:10" ht="15">
      <c r="A57" s="42"/>
      <c r="B57" s="99"/>
      <c r="C57" s="100"/>
      <c r="D57" s="100"/>
      <c r="E57" s="100"/>
      <c r="F57" s="101"/>
      <c r="G57" s="42"/>
      <c r="H57" s="42"/>
      <c r="I57" s="42"/>
      <c r="J57" s="42"/>
    </row>
    <row r="58" spans="1:10" ht="15">
      <c r="A58" s="42"/>
      <c r="B58" s="99"/>
      <c r="C58" s="100"/>
      <c r="D58" s="100"/>
      <c r="E58" s="100"/>
      <c r="F58" s="101"/>
      <c r="G58" s="42"/>
      <c r="H58" s="42"/>
      <c r="I58" s="42"/>
      <c r="J58" s="42"/>
    </row>
  </sheetData>
  <mergeCells count="6">
    <mergeCell ref="C55:D55"/>
    <mergeCell ref="B2:C2"/>
    <mergeCell ref="C9:D9"/>
    <mergeCell ref="C11:D11"/>
    <mergeCell ref="H21:J21"/>
    <mergeCell ref="H22:J23"/>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anjar</dc:creator>
  <cp:keywords/>
  <dc:description/>
  <cp:lastModifiedBy>anjar</cp:lastModifiedBy>
  <cp:lastPrinted>2019-09-13T13:22:01Z</cp:lastPrinted>
  <dcterms:created xsi:type="dcterms:W3CDTF">2019-09-12T09:53:12Z</dcterms:created>
  <dcterms:modified xsi:type="dcterms:W3CDTF">2020-08-27T17:51:59Z</dcterms:modified>
  <cp:category/>
  <cp:version/>
  <cp:contentType/>
  <cp:contentStatus/>
</cp:coreProperties>
</file>