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155" windowHeight="11820" activeTab="0"/>
  </bookViews>
  <sheets>
    <sheet name="m round robin A-C" sheetId="1" r:id="rId1"/>
    <sheet name="DEKLICE TENIS 10" sheetId="2" r:id="rId2"/>
    <sheet name="DEČKI TENIS 11 " sheetId="3" r:id="rId3"/>
    <sheet name="DEKLICE TENIS 11" sheetId="4" r:id="rId4"/>
  </sheets>
  <externalReferences>
    <externalReference r:id="rId7"/>
    <externalReference r:id="rId8"/>
    <externalReference r:id="rId9"/>
  </externalReferences>
  <definedNames>
    <definedName name="_Order1" hidden="1">255</definedName>
    <definedName name="A" localSheetId="2">'[1]m masters 12'!#REF!</definedName>
    <definedName name="A" localSheetId="3">'[1]m masters 12'!#REF!</definedName>
    <definedName name="A" localSheetId="0">#REF!</definedName>
    <definedName name="A">'[1]m masters 12'!#REF!</definedName>
    <definedName name="B" localSheetId="2">'[1]m masters 12'!#REF!</definedName>
    <definedName name="B" localSheetId="3">'[1]m masters 12'!#REF!</definedName>
    <definedName name="B" localSheetId="0">#REF!</definedName>
    <definedName name="B">'[1]m masters 12'!#REF!</definedName>
    <definedName name="BORUT" localSheetId="2">'[2]m masters 12'!#REF!</definedName>
    <definedName name="BORUT" localSheetId="3">'[2]m masters 12'!#REF!</definedName>
    <definedName name="BORUT">'[2]m masters 12'!#REF!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'm round robin A-C'!$A$1:$L$29</definedName>
  </definedNames>
  <calcPr fullCalcOnLoad="1"/>
</workbook>
</file>

<file path=xl/comments1.xml><?xml version="1.0" encoding="utf-8"?>
<comments xmlns="http://schemas.openxmlformats.org/spreadsheetml/2006/main">
  <authors>
    <author>mta</author>
  </authors>
  <commentList>
    <comment ref="P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N8"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N15"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N22"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sharedStrings.xml><?xml version="1.0" encoding="utf-8"?>
<sst xmlns="http://schemas.openxmlformats.org/spreadsheetml/2006/main" count="296" uniqueCount="136">
  <si>
    <t/>
  </si>
  <si>
    <t>vrsta turnirja</t>
  </si>
  <si>
    <t>klub</t>
  </si>
  <si>
    <t>vodja tekmovanja</t>
  </si>
  <si>
    <t>vrhovni  sodnik</t>
  </si>
  <si>
    <t>OP 8-11 LET</t>
  </si>
  <si>
    <t>ANJA REGENT</t>
  </si>
  <si>
    <t>šifra</t>
  </si>
  <si>
    <t>priimek</t>
  </si>
  <si>
    <t>ime</t>
  </si>
  <si>
    <t>2</t>
  </si>
  <si>
    <t>3</t>
  </si>
  <si>
    <t>4</t>
  </si>
  <si>
    <t>5</t>
  </si>
  <si>
    <t>6</t>
  </si>
  <si>
    <t>7</t>
  </si>
  <si>
    <t>8</t>
  </si>
  <si>
    <t>9</t>
  </si>
  <si>
    <t>10</t>
  </si>
  <si>
    <t>11</t>
  </si>
  <si>
    <t>12</t>
  </si>
  <si>
    <t>13</t>
  </si>
  <si>
    <t>14</t>
  </si>
  <si>
    <t>15</t>
  </si>
  <si>
    <t>16</t>
  </si>
  <si>
    <t>Cerar Žilič</t>
  </si>
  <si>
    <t>Maj</t>
  </si>
  <si>
    <t>Mihelčič</t>
  </si>
  <si>
    <t>Sara</t>
  </si>
  <si>
    <t>BOBI</t>
  </si>
  <si>
    <t xml:space="preserve">DEKLICE TENIS 10 </t>
  </si>
  <si>
    <t>Surla</t>
  </si>
  <si>
    <t>Matic</t>
  </si>
  <si>
    <t>DOMŽA</t>
  </si>
  <si>
    <t>MAJA</t>
  </si>
  <si>
    <t>POLZE</t>
  </si>
  <si>
    <t>Zoja</t>
  </si>
  <si>
    <t>Kapus</t>
  </si>
  <si>
    <t>Ema</t>
  </si>
  <si>
    <t xml:space="preserve">DEČKI TENIS 11 </t>
  </si>
  <si>
    <t xml:space="preserve">DEKLICE  TENIS 11 </t>
  </si>
  <si>
    <t>Marton</t>
  </si>
  <si>
    <t>Tara</t>
  </si>
  <si>
    <t>prosto</t>
  </si>
  <si>
    <t>Bassanese</t>
  </si>
  <si>
    <t>Ela</t>
  </si>
  <si>
    <t>PROTEN</t>
  </si>
  <si>
    <t>Grilj</t>
  </si>
  <si>
    <t>Tabea</t>
  </si>
  <si>
    <t>TALOS</t>
  </si>
  <si>
    <t>Morgan</t>
  </si>
  <si>
    <t>Lea</t>
  </si>
  <si>
    <t>Najzer</t>
  </si>
  <si>
    <t>Kaja</t>
  </si>
  <si>
    <t>Peternel</t>
  </si>
  <si>
    <t>RADOV</t>
  </si>
  <si>
    <t xml:space="preserve">OP 8-11 </t>
  </si>
  <si>
    <r>
      <t xml:space="preserve">ROUND ROBIN </t>
    </r>
    <r>
      <rPr>
        <b/>
        <i/>
        <sz val="24"/>
        <color indexed="8"/>
        <rFont val="Times New Roman CE"/>
        <family val="1"/>
      </rPr>
      <t>(4 v skupini)</t>
    </r>
  </si>
  <si>
    <t>list ševilka:</t>
  </si>
  <si>
    <t>kategorija:</t>
  </si>
  <si>
    <t>in teniški klub:</t>
  </si>
  <si>
    <t>datum:</t>
  </si>
  <si>
    <t>tekmovanje:</t>
  </si>
  <si>
    <t>TENIS 10 DEČKI</t>
  </si>
  <si>
    <t>število igralcev:</t>
  </si>
  <si>
    <t xml:space="preserve">skupina:  A  SOBOTA </t>
  </si>
  <si>
    <t>število zmag</t>
  </si>
  <si>
    <t>vrstni red</t>
  </si>
  <si>
    <t>Tabela za izračun točk</t>
  </si>
  <si>
    <t>točke</t>
  </si>
  <si>
    <t>skupaj točk</t>
  </si>
  <si>
    <t xml:space="preserve">skupina: B SOBOTA </t>
  </si>
  <si>
    <t xml:space="preserve">skupina C : SOBOTA </t>
  </si>
  <si>
    <t>vodja tekmovanja:</t>
  </si>
  <si>
    <t>podpis:</t>
  </si>
  <si>
    <t>vrstni red igranja po skupinah:</t>
  </si>
  <si>
    <t>vrhovni sodnik:</t>
  </si>
  <si>
    <t>1 : 4  *  2 : 3  *  1 : 2  *  3 : 4  *  1 : 3  *  2 : 4</t>
  </si>
  <si>
    <t>predstavnik igralcev:</t>
  </si>
  <si>
    <t>Kovačič</t>
  </si>
  <si>
    <t>Rok</t>
  </si>
  <si>
    <t>Rozman</t>
  </si>
  <si>
    <t>Andraž</t>
  </si>
  <si>
    <t>TKMED</t>
  </si>
  <si>
    <t>Vehovec</t>
  </si>
  <si>
    <t>Žiga</t>
  </si>
  <si>
    <t>Rener</t>
  </si>
  <si>
    <t>Lenart</t>
  </si>
  <si>
    <t>TR-KR</t>
  </si>
  <si>
    <t>Dejan</t>
  </si>
  <si>
    <t xml:space="preserve"> Podovšovnik</t>
  </si>
  <si>
    <t>PROSTO</t>
  </si>
  <si>
    <t>Cmok</t>
  </si>
  <si>
    <t>Jakob</t>
  </si>
  <si>
    <t>ŠENTJ</t>
  </si>
  <si>
    <t>Zornada</t>
  </si>
  <si>
    <t>Vasja</t>
  </si>
  <si>
    <t>KOPER</t>
  </si>
  <si>
    <t>RADOM</t>
  </si>
  <si>
    <t>Averyanov</t>
  </si>
  <si>
    <t>Nikita</t>
  </si>
  <si>
    <t>Praček</t>
  </si>
  <si>
    <t>Ana Tara</t>
  </si>
  <si>
    <t>Bogatin</t>
  </si>
  <si>
    <t>Julija</t>
  </si>
  <si>
    <t>Lešnik</t>
  </si>
  <si>
    <t>Taja</t>
  </si>
  <si>
    <t>Letić</t>
  </si>
  <si>
    <t>Eva</t>
  </si>
  <si>
    <t>Toffoletti</t>
  </si>
  <si>
    <t>Miriel</t>
  </si>
  <si>
    <t>bb</t>
  </si>
  <si>
    <t>42 40</t>
  </si>
  <si>
    <t>53 45(5) 41</t>
  </si>
  <si>
    <t>MIHELČIČ</t>
  </si>
  <si>
    <t>54(5) 41</t>
  </si>
  <si>
    <t>40 41</t>
  </si>
  <si>
    <t>40 54(6)</t>
  </si>
  <si>
    <t>BASSANESE</t>
  </si>
  <si>
    <t>40 40</t>
  </si>
  <si>
    <t>01 pred.</t>
  </si>
  <si>
    <t>TITOV</t>
  </si>
  <si>
    <t>ANTON</t>
  </si>
  <si>
    <t>HARI</t>
  </si>
  <si>
    <t>NIKITA</t>
  </si>
  <si>
    <t>AVERYANOV</t>
  </si>
  <si>
    <t>MARINŠEK</t>
  </si>
  <si>
    <t>LUKA</t>
  </si>
  <si>
    <t>VASJA</t>
  </si>
  <si>
    <t xml:space="preserve">ZORNADA </t>
  </si>
  <si>
    <t>02</t>
  </si>
  <si>
    <t>20</t>
  </si>
  <si>
    <t>21</t>
  </si>
  <si>
    <t>Dirnbek</t>
  </si>
  <si>
    <t>Karin</t>
  </si>
  <si>
    <t>KRŠKO</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</si>
</sst>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00_-;\-&quot;$&quot;* #,##0.00_-;_-&quot;$&quot;* &quot;-&quot;??_-;_-@_-"/>
    <numFmt numFmtId="165" formatCode="\$#,##0\ ;\(\$#,##0\)"/>
    <numFmt numFmtId="166" formatCode="0_)"/>
  </numFmts>
  <fonts count="107">
    <font>
      <sz val="10"/>
      <name val="Arial"/>
      <family val="2"/>
    </font>
    <font>
      <sz val="11"/>
      <color indexed="8"/>
      <name val="Calibri"/>
      <family val="2"/>
    </font>
    <font>
      <sz val="10"/>
      <name val="Verdana"/>
      <family val="2"/>
    </font>
    <font>
      <sz val="8"/>
      <name val="Arial"/>
      <family val="2"/>
    </font>
    <font>
      <b/>
      <sz val="16"/>
      <name val="Arial"/>
      <family val="2"/>
    </font>
    <font>
      <b/>
      <sz val="11"/>
      <name val="Arial"/>
      <family val="2"/>
    </font>
    <font>
      <sz val="9"/>
      <name val="Arial"/>
      <family val="2"/>
    </font>
    <font>
      <b/>
      <sz val="9"/>
      <name val="Arial"/>
      <family val="2"/>
    </font>
    <font>
      <sz val="9"/>
      <color indexed="9"/>
      <name val="Arial"/>
      <family val="2"/>
    </font>
    <font>
      <sz val="10"/>
      <color indexed="9"/>
      <name val="Arial"/>
      <family val="2"/>
    </font>
    <font>
      <b/>
      <i/>
      <sz val="9"/>
      <name val="Arial"/>
      <family val="2"/>
    </font>
    <font>
      <b/>
      <sz val="12"/>
      <name val="Arial"/>
      <family val="2"/>
    </font>
    <font>
      <b/>
      <sz val="9"/>
      <color indexed="9"/>
      <name val="Arial"/>
      <family val="2"/>
    </font>
    <font>
      <sz val="9"/>
      <color indexed="8"/>
      <name val="Arial"/>
      <family val="2"/>
    </font>
    <font>
      <sz val="8"/>
      <color indexed="8"/>
      <name val="Arial"/>
      <family val="2"/>
    </font>
    <font>
      <b/>
      <sz val="8"/>
      <name val="Arial"/>
      <family val="2"/>
    </font>
    <font>
      <sz val="8"/>
      <name val="Verdana"/>
      <family val="2"/>
    </font>
    <font>
      <sz val="8"/>
      <color indexed="9"/>
      <name val="Arial"/>
      <family val="2"/>
    </font>
    <font>
      <sz val="12"/>
      <color indexed="24"/>
      <name val="Arial"/>
      <family val="2"/>
    </font>
    <font>
      <sz val="18"/>
      <color indexed="24"/>
      <name val="Arial"/>
      <family val="2"/>
    </font>
    <font>
      <sz val="24"/>
      <color indexed="24"/>
      <name val="Times New Roman"/>
      <family val="1"/>
    </font>
    <font>
      <sz val="10"/>
      <name val="MS Sans Serif"/>
      <family val="2"/>
    </font>
    <font>
      <sz val="16"/>
      <color indexed="24"/>
      <name val="Times New Roman"/>
      <family val="1"/>
    </font>
    <font>
      <i/>
      <sz val="8"/>
      <color indexed="8"/>
      <name val="Times New Roman CE"/>
      <family val="1"/>
    </font>
    <font>
      <b/>
      <i/>
      <sz val="36"/>
      <color indexed="8"/>
      <name val="Times New Roman CE"/>
      <family val="1"/>
    </font>
    <font>
      <b/>
      <i/>
      <sz val="24"/>
      <color indexed="8"/>
      <name val="Times New Roman CE"/>
      <family val="1"/>
    </font>
    <font>
      <sz val="8"/>
      <color indexed="9"/>
      <name val="Times New Roman CE"/>
      <family val="1"/>
    </font>
    <font>
      <sz val="16"/>
      <color indexed="24"/>
      <name val="Times"/>
      <family val="0"/>
    </font>
    <font>
      <sz val="16"/>
      <name val="Times"/>
      <family val="0"/>
    </font>
    <font>
      <i/>
      <sz val="16"/>
      <color indexed="8"/>
      <name val="Times New Roman CE"/>
      <family val="0"/>
    </font>
    <font>
      <i/>
      <sz val="24"/>
      <color indexed="8"/>
      <name val="Times New Roman CE"/>
      <family val="1"/>
    </font>
    <font>
      <b/>
      <sz val="22"/>
      <color indexed="8"/>
      <name val="Times New Roman CE"/>
      <family val="1"/>
    </font>
    <font>
      <b/>
      <sz val="36"/>
      <color indexed="8"/>
      <name val="Times New Roman CE"/>
      <family val="1"/>
    </font>
    <font>
      <b/>
      <sz val="36"/>
      <name val="Times New Roman CE"/>
      <family val="1"/>
    </font>
    <font>
      <sz val="16"/>
      <name val="Times New Roman CE"/>
      <family val="1"/>
    </font>
    <font>
      <i/>
      <sz val="22"/>
      <color indexed="8"/>
      <name val="Times New Roman CE"/>
      <family val="1"/>
    </font>
    <font>
      <b/>
      <sz val="18"/>
      <color indexed="8"/>
      <name val="Times New Roman CE"/>
      <family val="1"/>
    </font>
    <font>
      <sz val="24"/>
      <name val="Times New Roman CE"/>
      <family val="1"/>
    </font>
    <font>
      <sz val="22"/>
      <color indexed="8"/>
      <name val="Times New Roman CE"/>
      <family val="1"/>
    </font>
    <font>
      <b/>
      <i/>
      <sz val="26"/>
      <color indexed="8"/>
      <name val="Times New Roman CE"/>
      <family val="1"/>
    </font>
    <font>
      <i/>
      <sz val="26"/>
      <color indexed="8"/>
      <name val="Times New Roman CE"/>
      <family val="1"/>
    </font>
    <font>
      <sz val="36"/>
      <color indexed="8"/>
      <name val="Times New Roman CE"/>
      <family val="1"/>
    </font>
    <font>
      <sz val="24"/>
      <color indexed="24"/>
      <name val="Times"/>
      <family val="0"/>
    </font>
    <font>
      <sz val="36"/>
      <name val="Times New Roman CE"/>
      <family val="1"/>
    </font>
    <font>
      <sz val="22"/>
      <name val="Times"/>
      <family val="0"/>
    </font>
    <font>
      <sz val="22"/>
      <color indexed="24"/>
      <name val="Times"/>
      <family val="0"/>
    </font>
    <font>
      <sz val="22"/>
      <name val="Times New Roman CE"/>
      <family val="1"/>
    </font>
    <font>
      <sz val="18"/>
      <name val="Times New Roman CE"/>
      <family val="1"/>
    </font>
    <font>
      <sz val="22"/>
      <color indexed="24"/>
      <name val="Times New Roman"/>
      <family val="1"/>
    </font>
    <font>
      <i/>
      <sz val="28"/>
      <color indexed="8"/>
      <name val="Times New Roman CE"/>
      <family val="1"/>
    </font>
    <font>
      <sz val="24"/>
      <name val="Verdana"/>
      <family val="2"/>
    </font>
    <font>
      <sz val="24"/>
      <color indexed="8"/>
      <name val="Times New Roman CE"/>
      <family val="1"/>
    </font>
    <font>
      <sz val="14"/>
      <color indexed="9"/>
      <name val="Times New Roman CE"/>
      <family val="1"/>
    </font>
    <font>
      <sz val="8"/>
      <color indexed="8"/>
      <name val="Times New Roman CE"/>
      <family val="1"/>
    </font>
    <font>
      <i/>
      <sz val="20"/>
      <color indexed="8"/>
      <name val="Times New Roman CE"/>
      <family val="0"/>
    </font>
    <font>
      <sz val="24"/>
      <name val="Times New Roman"/>
      <family val="1"/>
    </font>
    <font>
      <sz val="24"/>
      <name val="Times"/>
      <family val="0"/>
    </font>
    <font>
      <b/>
      <i/>
      <sz val="20"/>
      <color indexed="8"/>
      <name val="Times New Roman CE"/>
      <family val="0"/>
    </font>
    <font>
      <sz val="16"/>
      <name val="Times New Roman"/>
      <family val="1"/>
    </font>
    <font>
      <sz val="12"/>
      <color indexed="24"/>
      <name val="Times"/>
      <family val="0"/>
    </font>
    <font>
      <sz val="12"/>
      <name val="Times"/>
      <family val="0"/>
    </font>
    <font>
      <i/>
      <sz val="24"/>
      <color indexed="9"/>
      <name val="Times New Roman CE"/>
      <family val="1"/>
    </font>
    <font>
      <i/>
      <sz val="12"/>
      <color indexed="8"/>
      <name val="Times New Roman CE"/>
      <family val="0"/>
    </font>
    <font>
      <i/>
      <sz val="12"/>
      <color indexed="9"/>
      <name val="Times New Roman CE"/>
      <family val="1"/>
    </font>
    <font>
      <sz val="16"/>
      <color indexed="24"/>
      <name val="Times New Roman CE"/>
      <family val="0"/>
    </font>
    <font>
      <sz val="16"/>
      <color indexed="9"/>
      <name val="Times New Roman CE"/>
      <family val="1"/>
    </font>
    <font>
      <b/>
      <sz val="24"/>
      <color indexed="24"/>
      <name val="Times New Roman CE"/>
      <family val="0"/>
    </font>
    <font>
      <sz val="16"/>
      <color indexed="24"/>
      <name val="Arial"/>
      <family val="2"/>
    </font>
    <font>
      <sz val="16"/>
      <name val="Arial"/>
      <family val="2"/>
    </font>
    <font>
      <b/>
      <sz val="20"/>
      <color indexed="24"/>
      <name val="Times New Roman CE"/>
      <family val="0"/>
    </font>
    <font>
      <sz val="20"/>
      <name val="Tahoma"/>
      <family val="2"/>
    </font>
    <font>
      <sz val="8"/>
      <name val="Tahoma"/>
      <family val="2"/>
    </font>
    <font>
      <b/>
      <sz val="9"/>
      <name val="Tahoma"/>
      <family val="2"/>
    </font>
    <font>
      <sz val="18"/>
      <name val="Tahoma"/>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indexed="42"/>
        <bgColor indexed="64"/>
      </patternFill>
    </fill>
    <fill>
      <patternFill patternType="lightGray"/>
    </fill>
  </fills>
  <borders count="31">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double"/>
      <bottom>
        <color indexed="6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style="medium"/>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thin"/>
      <right style="thin"/>
      <top style="thin"/>
      <bottom style="thin"/>
    </border>
    <border>
      <left>
        <color indexed="63"/>
      </left>
      <right>
        <color indexed="63"/>
      </right>
      <top>
        <color indexed="63"/>
      </top>
      <bottom style="hair"/>
    </border>
    <border>
      <left>
        <color indexed="63"/>
      </left>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1">
    <xf numFmtId="0" fontId="0" fillId="0" borderId="0">
      <alignment/>
      <protection/>
    </xf>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3" fontId="18" fillId="0" borderId="0" applyFont="0" applyFill="0" applyBorder="0" applyAlignment="0" applyProtection="0"/>
    <xf numFmtId="165" fontId="18" fillId="0" borderId="0" applyFont="0" applyFill="0" applyBorder="0" applyAlignment="0" applyProtection="0"/>
    <xf numFmtId="0" fontId="18" fillId="0" borderId="0" applyFont="0" applyFill="0" applyBorder="0" applyAlignment="0" applyProtection="0"/>
    <xf numFmtId="0" fontId="92" fillId="20" borderId="0" applyNumberFormat="0" applyBorder="0" applyAlignment="0" applyProtection="0"/>
    <xf numFmtId="2" fontId="18"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93" fillId="21" borderId="1" applyNumberFormat="0" applyAlignment="0" applyProtection="0"/>
    <xf numFmtId="0" fontId="94" fillId="0" borderId="0" applyNumberFormat="0" applyFill="0" applyBorder="0" applyAlignment="0" applyProtection="0"/>
    <xf numFmtId="0" fontId="95" fillId="0" borderId="2" applyNumberFormat="0" applyFill="0" applyAlignment="0" applyProtection="0"/>
    <xf numFmtId="0" fontId="96" fillId="0" borderId="3" applyNumberFormat="0" applyFill="0" applyAlignment="0" applyProtection="0"/>
    <xf numFmtId="0" fontId="97" fillId="0" borderId="4" applyNumberFormat="0" applyFill="0" applyAlignment="0" applyProtection="0"/>
    <xf numFmtId="0" fontId="97"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90" fillId="0" borderId="0">
      <alignment/>
      <protection/>
    </xf>
    <xf numFmtId="0" fontId="22" fillId="0" borderId="0">
      <alignment/>
      <protection/>
    </xf>
    <xf numFmtId="0" fontId="22" fillId="0" borderId="0">
      <alignment/>
      <protection/>
    </xf>
    <xf numFmtId="0" fontId="98" fillId="22" borderId="0" applyNumberFormat="0" applyBorder="0" applyAlignment="0" applyProtection="0"/>
    <xf numFmtId="0" fontId="0" fillId="0" borderId="0">
      <alignment/>
      <protection/>
    </xf>
    <xf numFmtId="0" fontId="21" fillId="0" borderId="0">
      <alignment/>
      <protection/>
    </xf>
    <xf numFmtId="9" fontId="90" fillId="0" borderId="0" applyFont="0" applyFill="0" applyBorder="0" applyAlignment="0" applyProtection="0"/>
    <xf numFmtId="0" fontId="90" fillId="23" borderId="5" applyNumberFormat="0" applyFont="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1" fillId="26" borderId="0" applyNumberFormat="0" applyBorder="0" applyAlignment="0" applyProtection="0"/>
    <xf numFmtId="0" fontId="91" fillId="27" borderId="0" applyNumberFormat="0" applyBorder="0" applyAlignment="0" applyProtection="0"/>
    <xf numFmtId="0" fontId="91" fillId="28" borderId="0" applyNumberFormat="0" applyBorder="0" applyAlignment="0" applyProtection="0"/>
    <xf numFmtId="0" fontId="91" fillId="29" borderId="0" applyNumberFormat="0" applyBorder="0" applyAlignment="0" applyProtection="0"/>
    <xf numFmtId="0" fontId="101" fillId="0" borderId="6" applyNumberFormat="0" applyFill="0" applyAlignment="0" applyProtection="0"/>
    <xf numFmtId="0" fontId="102" fillId="30" borderId="7" applyNumberFormat="0" applyAlignment="0" applyProtection="0"/>
    <xf numFmtId="0" fontId="103" fillId="21" borderId="8" applyNumberFormat="0" applyAlignment="0" applyProtection="0"/>
    <xf numFmtId="0" fontId="104" fillId="31" borderId="0" applyNumberFormat="0" applyBorder="0" applyAlignment="0" applyProtection="0"/>
    <xf numFmtId="0" fontId="18" fillId="0" borderId="9" applyNumberFormat="0" applyFont="0" applyFill="0" applyAlignment="0" applyProtection="0"/>
    <xf numFmtId="164" fontId="0" fillId="0" borderId="0" applyFont="0" applyFill="0" applyBorder="0" applyAlignment="0" applyProtection="0"/>
    <xf numFmtId="42" fontId="90" fillId="0" borderId="0" applyFont="0" applyFill="0" applyBorder="0" applyAlignment="0" applyProtection="0"/>
    <xf numFmtId="164" fontId="0" fillId="0" borderId="0" applyFont="0" applyFill="0" applyBorder="0" applyAlignment="0" applyProtection="0"/>
    <xf numFmtId="43" fontId="90" fillId="0" borderId="0" applyFont="0" applyFill="0" applyBorder="0" applyAlignment="0" applyProtection="0"/>
    <xf numFmtId="41" fontId="90" fillId="0" borderId="0" applyFont="0" applyFill="0" applyBorder="0" applyAlignment="0" applyProtection="0"/>
    <xf numFmtId="0" fontId="105" fillId="32" borderId="8" applyNumberFormat="0" applyAlignment="0" applyProtection="0"/>
    <xf numFmtId="0" fontId="106" fillId="0" borderId="10" applyNumberFormat="0" applyFill="0" applyAlignment="0" applyProtection="0"/>
  </cellStyleXfs>
  <cellXfs count="226">
    <xf numFmtId="0" fontId="0" fillId="0" borderId="0" xfId="0" applyAlignment="1">
      <alignment/>
    </xf>
    <xf numFmtId="0" fontId="3" fillId="0" borderId="0" xfId="47" applyFont="1" applyAlignment="1">
      <alignment horizontal="center"/>
      <protection/>
    </xf>
    <xf numFmtId="0" fontId="3" fillId="0" borderId="0" xfId="47" applyFont="1" applyAlignment="1">
      <alignment horizontal="center" vertical="center"/>
      <protection/>
    </xf>
    <xf numFmtId="49" fontId="4" fillId="0" borderId="0" xfId="57" applyNumberFormat="1" applyFont="1" applyAlignment="1">
      <alignment vertical="top"/>
      <protection/>
    </xf>
    <xf numFmtId="0" fontId="5" fillId="0" borderId="0" xfId="57" applyFont="1">
      <alignment/>
      <protection/>
    </xf>
    <xf numFmtId="49" fontId="6" fillId="0" borderId="0" xfId="57" applyNumberFormat="1" applyFont="1" applyAlignment="1">
      <alignment vertical="top"/>
      <protection/>
    </xf>
    <xf numFmtId="49" fontId="7" fillId="0" borderId="0" xfId="57" applyNumberFormat="1" applyFont="1" applyAlignment="1">
      <alignment vertical="top"/>
      <protection/>
    </xf>
    <xf numFmtId="49" fontId="7" fillId="0" borderId="0" xfId="57" applyNumberFormat="1" applyFont="1" applyAlignment="1">
      <alignment horizontal="left"/>
      <protection/>
    </xf>
    <xf numFmtId="49" fontId="8" fillId="0" borderId="0" xfId="57" applyNumberFormat="1" applyFont="1" applyAlignment="1">
      <alignment vertical="top"/>
      <protection/>
    </xf>
    <xf numFmtId="0" fontId="9" fillId="0" borderId="0" xfId="57" applyFont="1" applyAlignment="1">
      <alignment horizontal="center"/>
      <protection/>
    </xf>
    <xf numFmtId="49" fontId="10" fillId="0" borderId="0" xfId="57" applyNumberFormat="1" applyFont="1" applyAlignment="1">
      <alignment horizontal="center"/>
      <protection/>
    </xf>
    <xf numFmtId="0" fontId="10" fillId="0" borderId="0" xfId="57" applyNumberFormat="1" applyFont="1" applyAlignment="1">
      <alignment horizontal="left"/>
      <protection/>
    </xf>
    <xf numFmtId="49" fontId="10" fillId="0" borderId="0" xfId="57" applyNumberFormat="1" applyFont="1" applyAlignment="1">
      <alignment horizontal="left"/>
      <protection/>
    </xf>
    <xf numFmtId="49" fontId="10" fillId="0" borderId="0" xfId="57" applyNumberFormat="1" applyFont="1">
      <alignment/>
      <protection/>
    </xf>
    <xf numFmtId="49" fontId="8" fillId="0" borderId="0" xfId="57" applyNumberFormat="1" applyFont="1">
      <alignment/>
      <protection/>
    </xf>
    <xf numFmtId="49" fontId="6" fillId="0" borderId="0" xfId="57" applyNumberFormat="1" applyFont="1">
      <alignment/>
      <protection/>
    </xf>
    <xf numFmtId="49" fontId="7" fillId="33" borderId="0" xfId="57" applyNumberFormat="1" applyFont="1" applyFill="1" applyAlignment="1">
      <alignment vertical="center"/>
      <protection/>
    </xf>
    <xf numFmtId="49" fontId="7" fillId="33" borderId="0" xfId="57" applyNumberFormat="1" applyFont="1" applyFill="1" applyAlignment="1">
      <alignment horizontal="center" vertical="center"/>
      <protection/>
    </xf>
    <xf numFmtId="49" fontId="12" fillId="33" borderId="0" xfId="57" applyNumberFormat="1" applyFont="1" applyFill="1" applyAlignment="1">
      <alignment vertical="center"/>
      <protection/>
    </xf>
    <xf numFmtId="49" fontId="7" fillId="33" borderId="0" xfId="57" applyNumberFormat="1" applyFont="1" applyFill="1" applyAlignment="1">
      <alignment horizontal="right" vertical="center"/>
      <protection/>
    </xf>
    <xf numFmtId="0" fontId="3" fillId="0" borderId="11" xfId="47" applyFont="1" applyBorder="1" applyAlignment="1">
      <alignment horizontal="center"/>
      <protection/>
    </xf>
    <xf numFmtId="0" fontId="3" fillId="0" borderId="11" xfId="47" applyFont="1" applyBorder="1" applyAlignment="1">
      <alignment horizontal="center" vertical="center"/>
      <protection/>
    </xf>
    <xf numFmtId="14" fontId="13" fillId="0" borderId="11" xfId="57" applyNumberFormat="1" applyFont="1" applyBorder="1" applyAlignment="1">
      <alignment horizontal="left" vertical="center"/>
      <protection/>
    </xf>
    <xf numFmtId="49" fontId="6" fillId="0" borderId="11" xfId="57" applyNumberFormat="1" applyFont="1" applyBorder="1" applyAlignment="1">
      <alignment vertical="center"/>
      <protection/>
    </xf>
    <xf numFmtId="49" fontId="6" fillId="0" borderId="11" xfId="57" applyNumberFormat="1" applyFont="1" applyBorder="1" applyAlignment="1">
      <alignment horizontal="left" vertical="center"/>
      <protection/>
    </xf>
    <xf numFmtId="49" fontId="6" fillId="0" borderId="11" xfId="74" applyNumberFormat="1" applyFont="1" applyBorder="1" applyAlignment="1" applyProtection="1">
      <alignment horizontal="center" vertical="center"/>
      <protection locked="0"/>
    </xf>
    <xf numFmtId="0" fontId="14" fillId="0" borderId="11" xfId="57" applyFont="1" applyBorder="1" applyAlignment="1">
      <alignment horizontal="left" vertical="center"/>
      <protection/>
    </xf>
    <xf numFmtId="49" fontId="8" fillId="0" borderId="11" xfId="57" applyNumberFormat="1" applyFont="1" applyBorder="1" applyAlignment="1">
      <alignment vertical="center"/>
      <protection/>
    </xf>
    <xf numFmtId="1" fontId="6" fillId="0" borderId="11" xfId="57" applyNumberFormat="1" applyFont="1" applyBorder="1" applyAlignment="1">
      <alignment horizontal="center" vertical="center"/>
      <protection/>
    </xf>
    <xf numFmtId="49" fontId="3" fillId="0" borderId="0" xfId="47" applyNumberFormat="1" applyFont="1" applyFill="1" applyAlignment="1">
      <alignment horizontal="center" vertical="center"/>
      <protection/>
    </xf>
    <xf numFmtId="49" fontId="3" fillId="0" borderId="12" xfId="47" applyNumberFormat="1" applyFont="1" applyFill="1" applyBorder="1" applyAlignment="1">
      <alignment horizontal="center" vertical="center"/>
      <protection/>
    </xf>
    <xf numFmtId="49" fontId="3" fillId="0" borderId="0" xfId="47" applyNumberFormat="1" applyFont="1" applyFill="1" applyAlignment="1">
      <alignment horizontal="left" vertical="center"/>
      <protection/>
    </xf>
    <xf numFmtId="0" fontId="3" fillId="0" borderId="0" xfId="47" applyFont="1">
      <alignment/>
      <protection/>
    </xf>
    <xf numFmtId="0" fontId="15" fillId="0" borderId="0" xfId="47" applyFont="1">
      <alignment/>
      <protection/>
    </xf>
    <xf numFmtId="0" fontId="6" fillId="0" borderId="0" xfId="47" applyFont="1" applyAlignment="1">
      <alignment horizontal="center"/>
      <protection/>
    </xf>
    <xf numFmtId="0" fontId="6" fillId="0" borderId="0" xfId="47" applyFont="1">
      <alignment/>
      <protection/>
    </xf>
    <xf numFmtId="0" fontId="7" fillId="0" borderId="13" xfId="47" applyFont="1" applyBorder="1" applyAlignment="1">
      <alignment horizontal="left"/>
      <protection/>
    </xf>
    <xf numFmtId="0" fontId="16" fillId="34" borderId="13" xfId="0" applyFont="1" applyFill="1" applyBorder="1" applyAlignment="1">
      <alignment vertical="center" wrapText="1"/>
    </xf>
    <xf numFmtId="0" fontId="6" fillId="0" borderId="0" xfId="47" applyFont="1" applyBorder="1" applyAlignment="1">
      <alignment horizontal="center"/>
      <protection/>
    </xf>
    <xf numFmtId="49" fontId="3" fillId="0" borderId="0" xfId="47" applyNumberFormat="1" applyFont="1" applyFill="1" applyAlignment="1">
      <alignment horizontal="center"/>
      <protection/>
    </xf>
    <xf numFmtId="49" fontId="6" fillId="0" borderId="0" xfId="47" applyNumberFormat="1" applyFont="1" applyFill="1" applyAlignment="1">
      <alignment horizontal="center"/>
      <protection/>
    </xf>
    <xf numFmtId="49" fontId="6" fillId="0" borderId="0" xfId="47" applyNumberFormat="1" applyFont="1" applyFill="1" applyBorder="1" applyAlignment="1">
      <alignment horizontal="center" vertical="center"/>
      <protection/>
    </xf>
    <xf numFmtId="0" fontId="16" fillId="34" borderId="13" xfId="47" applyFont="1" applyFill="1" applyBorder="1" applyAlignment="1">
      <alignment wrapText="1"/>
      <protection/>
    </xf>
    <xf numFmtId="49" fontId="7" fillId="0" borderId="14" xfId="47" applyNumberFormat="1" applyFont="1" applyBorder="1">
      <alignment/>
      <protection/>
    </xf>
    <xf numFmtId="49" fontId="6" fillId="0" borderId="0" xfId="47" applyNumberFormat="1" applyFont="1">
      <alignment/>
      <protection/>
    </xf>
    <xf numFmtId="49" fontId="6" fillId="0" borderId="15" xfId="47" applyNumberFormat="1" applyFont="1" applyBorder="1">
      <alignment/>
      <protection/>
    </xf>
    <xf numFmtId="49" fontId="6" fillId="0" borderId="0" xfId="47" applyNumberFormat="1" applyFont="1" applyAlignment="1">
      <alignment horizontal="center"/>
      <protection/>
    </xf>
    <xf numFmtId="49" fontId="3" fillId="0" borderId="0" xfId="47" applyNumberFormat="1" applyFont="1" applyAlignment="1">
      <alignment horizontal="center"/>
      <protection/>
    </xf>
    <xf numFmtId="49" fontId="6" fillId="0" borderId="0" xfId="47" applyNumberFormat="1" applyFont="1" applyFill="1" applyBorder="1" applyAlignment="1">
      <alignment horizontal="center"/>
      <protection/>
    </xf>
    <xf numFmtId="49" fontId="6" fillId="0" borderId="15" xfId="47" applyNumberFormat="1" applyFont="1" applyFill="1" applyBorder="1" applyAlignment="1">
      <alignment horizontal="center" vertical="center"/>
      <protection/>
    </xf>
    <xf numFmtId="49" fontId="7" fillId="0" borderId="16" xfId="47" applyNumberFormat="1" applyFont="1" applyBorder="1">
      <alignment/>
      <protection/>
    </xf>
    <xf numFmtId="49" fontId="6" fillId="0" borderId="13" xfId="47" applyNumberFormat="1" applyFont="1" applyBorder="1">
      <alignment/>
      <protection/>
    </xf>
    <xf numFmtId="49" fontId="6" fillId="0" borderId="0" xfId="47" applyNumberFormat="1" applyFont="1" applyAlignment="1">
      <alignment horizontal="center" vertical="center"/>
      <protection/>
    </xf>
    <xf numFmtId="49" fontId="6" fillId="0" borderId="17" xfId="47" applyNumberFormat="1" applyFont="1" applyBorder="1" applyAlignment="1">
      <alignment horizontal="center"/>
      <protection/>
    </xf>
    <xf numFmtId="49" fontId="6" fillId="0" borderId="17" xfId="47" applyNumberFormat="1" applyFont="1" applyFill="1" applyBorder="1" applyAlignment="1">
      <alignment horizontal="center"/>
      <protection/>
    </xf>
    <xf numFmtId="49" fontId="7" fillId="0" borderId="0" xfId="47" applyNumberFormat="1" applyFont="1">
      <alignment/>
      <protection/>
    </xf>
    <xf numFmtId="49" fontId="6" fillId="0" borderId="15" xfId="47" applyNumberFormat="1" applyFont="1" applyBorder="1" applyAlignment="1">
      <alignment horizontal="center" vertical="center"/>
      <protection/>
    </xf>
    <xf numFmtId="49" fontId="6" fillId="0" borderId="15" xfId="47" applyNumberFormat="1" applyFont="1" applyFill="1" applyBorder="1" applyAlignment="1">
      <alignment horizontal="center"/>
      <protection/>
    </xf>
    <xf numFmtId="49" fontId="6" fillId="0" borderId="18" xfId="47" applyNumberFormat="1" applyFont="1" applyFill="1" applyBorder="1" applyAlignment="1">
      <alignment horizontal="center" vertical="center"/>
      <protection/>
    </xf>
    <xf numFmtId="49" fontId="7" fillId="0" borderId="13" xfId="47" applyNumberFormat="1" applyFont="1" applyBorder="1">
      <alignment/>
      <protection/>
    </xf>
    <xf numFmtId="49" fontId="6" fillId="0" borderId="14" xfId="47" applyNumberFormat="1" applyFont="1" applyBorder="1" applyAlignment="1">
      <alignment horizontal="center"/>
      <protection/>
    </xf>
    <xf numFmtId="49" fontId="6" fillId="0" borderId="14" xfId="47" applyNumberFormat="1" applyFont="1" applyBorder="1">
      <alignment/>
      <protection/>
    </xf>
    <xf numFmtId="49" fontId="6" fillId="0" borderId="0" xfId="47" applyNumberFormat="1" applyFont="1" applyAlignment="1">
      <alignment horizontal="left"/>
      <protection/>
    </xf>
    <xf numFmtId="49" fontId="6" fillId="0" borderId="19" xfId="47" applyNumberFormat="1" applyFont="1" applyBorder="1" applyAlignment="1">
      <alignment horizontal="center" vertical="center"/>
      <protection/>
    </xf>
    <xf numFmtId="49" fontId="6" fillId="0" borderId="16" xfId="47" applyNumberFormat="1" applyFont="1" applyBorder="1">
      <alignment/>
      <protection/>
    </xf>
    <xf numFmtId="49" fontId="6" fillId="0" borderId="14" xfId="47" applyNumberFormat="1" applyFont="1" applyBorder="1" applyAlignment="1">
      <alignment horizontal="center" vertical="center"/>
      <protection/>
    </xf>
    <xf numFmtId="49" fontId="6" fillId="0" borderId="17" xfId="47" applyNumberFormat="1" applyFont="1" applyFill="1" applyBorder="1" applyAlignment="1">
      <alignment horizontal="center" vertical="center"/>
      <protection/>
    </xf>
    <xf numFmtId="49" fontId="3" fillId="0" borderId="15" xfId="47" applyNumberFormat="1" applyFont="1" applyFill="1" applyBorder="1" applyAlignment="1">
      <alignment horizontal="center"/>
      <protection/>
    </xf>
    <xf numFmtId="49" fontId="6" fillId="0" borderId="18" xfId="47" applyNumberFormat="1" applyFont="1" applyBorder="1" applyAlignment="1">
      <alignment horizontal="center" vertical="center"/>
      <protection/>
    </xf>
    <xf numFmtId="49" fontId="6" fillId="0" borderId="0" xfId="47" applyNumberFormat="1" applyFont="1" applyFill="1" applyAlignment="1">
      <alignment horizontal="center" vertical="center"/>
      <protection/>
    </xf>
    <xf numFmtId="49" fontId="6" fillId="0" borderId="20" xfId="47" applyNumberFormat="1" applyFont="1" applyBorder="1" applyAlignment="1">
      <alignment horizontal="center" vertical="center"/>
      <protection/>
    </xf>
    <xf numFmtId="49" fontId="6" fillId="0" borderId="0" xfId="47" applyNumberFormat="1" applyFont="1" applyBorder="1" applyAlignment="1">
      <alignment horizontal="center" vertical="center"/>
      <protection/>
    </xf>
    <xf numFmtId="49" fontId="3" fillId="0" borderId="17" xfId="47" applyNumberFormat="1" applyFont="1" applyBorder="1">
      <alignment/>
      <protection/>
    </xf>
    <xf numFmtId="49" fontId="3" fillId="0" borderId="0" xfId="47" applyNumberFormat="1" applyFont="1" applyFill="1" applyBorder="1" applyAlignment="1">
      <alignment horizontal="center"/>
      <protection/>
    </xf>
    <xf numFmtId="49" fontId="6" fillId="35" borderId="17" xfId="47" applyNumberFormat="1" applyFont="1" applyFill="1" applyBorder="1" applyAlignment="1">
      <alignment horizontal="center" vertical="center"/>
      <protection/>
    </xf>
    <xf numFmtId="49" fontId="6" fillId="0" borderId="17" xfId="47" applyNumberFormat="1" applyFont="1" applyBorder="1" applyAlignment="1">
      <alignment horizontal="center" vertical="center"/>
      <protection/>
    </xf>
    <xf numFmtId="49" fontId="7" fillId="36" borderId="21" xfId="47" applyNumberFormat="1" applyFont="1" applyFill="1" applyBorder="1" applyAlignment="1">
      <alignment horizontal="center"/>
      <protection/>
    </xf>
    <xf numFmtId="49" fontId="7" fillId="35" borderId="0" xfId="47" applyNumberFormat="1" applyFont="1" applyFill="1" applyBorder="1" applyAlignment="1">
      <alignment horizontal="center" vertical="center"/>
      <protection/>
    </xf>
    <xf numFmtId="49" fontId="5" fillId="36" borderId="21" xfId="47" applyNumberFormat="1" applyFont="1" applyFill="1" applyBorder="1" applyAlignment="1">
      <alignment horizontal="center" vertical="center"/>
      <protection/>
    </xf>
    <xf numFmtId="49" fontId="6" fillId="36" borderId="22" xfId="47" applyNumberFormat="1" applyFont="1" applyFill="1" applyBorder="1" applyAlignment="1">
      <alignment horizontal="center" vertical="center"/>
      <protection/>
    </xf>
    <xf numFmtId="49" fontId="6" fillId="35" borderId="0" xfId="47" applyNumberFormat="1" applyFont="1" applyFill="1" applyBorder="1" applyAlignment="1">
      <alignment horizontal="center" vertical="center"/>
      <protection/>
    </xf>
    <xf numFmtId="49" fontId="6" fillId="0" borderId="0" xfId="47" applyNumberFormat="1" applyFont="1" applyFill="1" applyAlignment="1">
      <alignment horizontal="center" vertical="center"/>
      <protection/>
    </xf>
    <xf numFmtId="49" fontId="6" fillId="0" borderId="0" xfId="47" applyNumberFormat="1" applyFont="1">
      <alignment/>
      <protection/>
    </xf>
    <xf numFmtId="49" fontId="6" fillId="0" borderId="0" xfId="47" applyNumberFormat="1" applyFont="1" applyAlignment="1">
      <alignment horizontal="center" vertical="center"/>
      <protection/>
    </xf>
    <xf numFmtId="49" fontId="7" fillId="36" borderId="22" xfId="47" applyNumberFormat="1" applyFont="1" applyFill="1" applyBorder="1" applyAlignment="1">
      <alignment horizontal="center" vertical="center"/>
      <protection/>
    </xf>
    <xf numFmtId="49" fontId="6" fillId="0" borderId="0" xfId="47" applyNumberFormat="1" applyFont="1" applyFill="1" applyBorder="1" applyAlignment="1">
      <alignment horizontal="center"/>
      <protection/>
    </xf>
    <xf numFmtId="49" fontId="6" fillId="35" borderId="17" xfId="47" applyNumberFormat="1" applyFont="1" applyFill="1" applyBorder="1" applyAlignment="1">
      <alignment horizontal="center" vertical="center"/>
      <protection/>
    </xf>
    <xf numFmtId="49" fontId="6" fillId="0" borderId="0" xfId="47" applyNumberFormat="1" applyFont="1" applyBorder="1" applyAlignment="1">
      <alignment horizontal="center" vertical="center"/>
      <protection/>
    </xf>
    <xf numFmtId="49" fontId="6" fillId="0" borderId="17" xfId="47" applyNumberFormat="1" applyFont="1" applyFill="1" applyBorder="1" applyAlignment="1">
      <alignment horizontal="center" vertical="center"/>
      <protection/>
    </xf>
    <xf numFmtId="49" fontId="3" fillId="0" borderId="17" xfId="47" applyNumberFormat="1" applyFont="1" applyFill="1" applyBorder="1" applyAlignment="1">
      <alignment horizontal="center"/>
      <protection/>
    </xf>
    <xf numFmtId="49" fontId="3" fillId="0" borderId="17" xfId="47" applyNumberFormat="1" applyFont="1" applyBorder="1" applyAlignment="1">
      <alignment horizontal="center"/>
      <protection/>
    </xf>
    <xf numFmtId="49" fontId="3" fillId="0" borderId="0" xfId="47" applyNumberFormat="1" applyFont="1" applyBorder="1" applyAlignment="1">
      <alignment horizontal="center"/>
      <protection/>
    </xf>
    <xf numFmtId="49" fontId="15" fillId="0" borderId="0" xfId="47" applyNumberFormat="1" applyFont="1" applyFill="1" applyBorder="1" applyAlignment="1">
      <alignment horizontal="center" vertical="center"/>
      <protection/>
    </xf>
    <xf numFmtId="49" fontId="6" fillId="0" borderId="0" xfId="47" applyNumberFormat="1" applyFont="1" applyBorder="1" applyAlignment="1">
      <alignment horizontal="center"/>
      <protection/>
    </xf>
    <xf numFmtId="0" fontId="17" fillId="0" borderId="0" xfId="47" applyFont="1">
      <alignment/>
      <protection/>
    </xf>
    <xf numFmtId="0" fontId="17" fillId="0" borderId="0" xfId="47" applyFont="1" applyAlignment="1">
      <alignment horizontal="center"/>
      <protection/>
    </xf>
    <xf numFmtId="0" fontId="3" fillId="0" borderId="0" xfId="47" applyFont="1" applyBorder="1" applyAlignment="1">
      <alignment horizontal="center"/>
      <protection/>
    </xf>
    <xf numFmtId="0" fontId="0" fillId="0" borderId="13" xfId="0" applyBorder="1" applyAlignment="1">
      <alignment/>
    </xf>
    <xf numFmtId="0" fontId="16" fillId="0" borderId="13" xfId="0" applyFont="1" applyBorder="1" applyAlignment="1">
      <alignment vertical="center" wrapText="1"/>
    </xf>
    <xf numFmtId="0" fontId="16" fillId="34" borderId="13" xfId="0" applyFont="1" applyFill="1" applyBorder="1" applyAlignment="1">
      <alignment wrapText="1"/>
    </xf>
    <xf numFmtId="0" fontId="23" fillId="0" borderId="0" xfId="54" applyFont="1" applyAlignment="1">
      <alignment/>
      <protection/>
    </xf>
    <xf numFmtId="0" fontId="26" fillId="0" borderId="0" xfId="54" applyFont="1" applyFill="1" applyAlignment="1">
      <alignment/>
      <protection/>
    </xf>
    <xf numFmtId="0" fontId="27" fillId="0" borderId="0" xfId="54" applyFont="1">
      <alignment/>
      <protection/>
    </xf>
    <xf numFmtId="0" fontId="28" fillId="0" borderId="0" xfId="54" applyFont="1">
      <alignment/>
      <protection/>
    </xf>
    <xf numFmtId="0" fontId="22" fillId="0" borderId="0" xfId="54">
      <alignment/>
      <protection/>
    </xf>
    <xf numFmtId="0" fontId="29" fillId="0" borderId="0" xfId="54" applyFont="1">
      <alignment/>
      <protection/>
    </xf>
    <xf numFmtId="0" fontId="30" fillId="0" borderId="0" xfId="54" applyFont="1" applyBorder="1" applyAlignment="1">
      <alignment horizontal="left"/>
      <protection/>
    </xf>
    <xf numFmtId="0" fontId="31" fillId="0" borderId="0" xfId="54" applyFont="1" applyBorder="1" applyAlignment="1">
      <alignment horizontal="left"/>
      <protection/>
    </xf>
    <xf numFmtId="0" fontId="32" fillId="0" borderId="0" xfId="54" applyFont="1" applyBorder="1" applyAlignment="1">
      <alignment horizontal="center"/>
      <protection/>
    </xf>
    <xf numFmtId="0" fontId="33" fillId="0" borderId="0" xfId="54" applyFont="1">
      <alignment/>
      <protection/>
    </xf>
    <xf numFmtId="0" fontId="34" fillId="0" borderId="0" xfId="54" applyFont="1">
      <alignment/>
      <protection/>
    </xf>
    <xf numFmtId="0" fontId="35" fillId="0" borderId="0" xfId="54" applyFont="1" applyBorder="1" applyAlignment="1">
      <alignment/>
      <protection/>
    </xf>
    <xf numFmtId="0" fontId="36" fillId="0" borderId="0" xfId="54" applyFont="1" applyBorder="1" applyAlignment="1">
      <alignment horizontal="right"/>
      <protection/>
    </xf>
    <xf numFmtId="0" fontId="37" fillId="0" borderId="0" xfId="54" applyFont="1">
      <alignment/>
      <protection/>
    </xf>
    <xf numFmtId="0" fontId="25" fillId="0" borderId="0" xfId="54" applyFont="1" applyBorder="1">
      <alignment/>
      <protection/>
    </xf>
    <xf numFmtId="0" fontId="32" fillId="0" borderId="0" xfId="54" applyFont="1" applyBorder="1" applyAlignment="1">
      <alignment horizontal="left"/>
      <protection/>
    </xf>
    <xf numFmtId="0" fontId="30" fillId="0" borderId="0" xfId="54" applyFont="1" applyBorder="1">
      <alignment/>
      <protection/>
    </xf>
    <xf numFmtId="14" fontId="38" fillId="0" borderId="0" xfId="54" applyNumberFormat="1" applyFont="1" applyBorder="1" applyAlignment="1">
      <alignment horizontal="left"/>
      <protection/>
    </xf>
    <xf numFmtId="14" fontId="36" fillId="0" borderId="0" xfId="54" applyNumberFormat="1" applyFont="1" applyBorder="1" applyAlignment="1">
      <alignment horizontal="left"/>
      <protection/>
    </xf>
    <xf numFmtId="0" fontId="38" fillId="0" borderId="0" xfId="54" applyFont="1" applyBorder="1" applyAlignment="1">
      <alignment horizontal="left"/>
      <protection/>
    </xf>
    <xf numFmtId="0" fontId="36" fillId="0" borderId="0" xfId="54" applyFont="1" applyBorder="1" applyAlignment="1">
      <alignment horizontal="left"/>
      <protection/>
    </xf>
    <xf numFmtId="0" fontId="39" fillId="36" borderId="23" xfId="54" applyFont="1" applyFill="1" applyBorder="1" applyAlignment="1">
      <alignment horizontal="left"/>
      <protection/>
    </xf>
    <xf numFmtId="0" fontId="39" fillId="36" borderId="24" xfId="54" applyFont="1" applyFill="1" applyBorder="1" applyAlignment="1">
      <alignment horizontal="left"/>
      <protection/>
    </xf>
    <xf numFmtId="0" fontId="40" fillId="0" borderId="0" xfId="54" applyFont="1" applyBorder="1" applyAlignment="1">
      <alignment horizontal="center"/>
      <protection/>
    </xf>
    <xf numFmtId="0" fontId="41" fillId="0" borderId="0" xfId="54" applyFont="1" applyBorder="1" applyAlignment="1">
      <alignment horizontal="center"/>
      <protection/>
    </xf>
    <xf numFmtId="0" fontId="42" fillId="0" borderId="0" xfId="54" applyFont="1">
      <alignment/>
      <protection/>
    </xf>
    <xf numFmtId="0" fontId="37" fillId="0" borderId="0" xfId="54" applyFont="1" applyBorder="1">
      <alignment/>
      <protection/>
    </xf>
    <xf numFmtId="0" fontId="20" fillId="0" borderId="0" xfId="54" applyFont="1">
      <alignment/>
      <protection/>
    </xf>
    <xf numFmtId="0" fontId="30" fillId="0" borderId="0" xfId="54" applyFont="1" applyAlignment="1">
      <alignment horizontal="center"/>
      <protection/>
    </xf>
    <xf numFmtId="0" fontId="30" fillId="0" borderId="0" xfId="54" applyFont="1" applyBorder="1" applyAlignment="1">
      <alignment horizontal="center"/>
      <protection/>
    </xf>
    <xf numFmtId="0" fontId="44" fillId="0" borderId="0" xfId="54" applyFont="1" applyAlignment="1">
      <alignment horizontal="center"/>
      <protection/>
    </xf>
    <xf numFmtId="0" fontId="45" fillId="0" borderId="0" xfId="54" applyFont="1" applyAlignment="1">
      <alignment horizontal="center"/>
      <protection/>
    </xf>
    <xf numFmtId="0" fontId="46" fillId="0" borderId="0" xfId="54" applyFont="1" applyAlignment="1">
      <alignment horizontal="center"/>
      <protection/>
    </xf>
    <xf numFmtId="0" fontId="34" fillId="0" borderId="0" xfId="54" applyFont="1" applyAlignment="1">
      <alignment horizontal="center"/>
      <protection/>
    </xf>
    <xf numFmtId="0" fontId="47" fillId="0" borderId="0" xfId="54" applyFont="1" applyAlignment="1">
      <alignment horizontal="center"/>
      <protection/>
    </xf>
    <xf numFmtId="0" fontId="48" fillId="0" borderId="0" xfId="54" applyFont="1" applyAlignment="1">
      <alignment horizontal="center"/>
      <protection/>
    </xf>
    <xf numFmtId="0" fontId="49" fillId="37" borderId="25" xfId="55" applyFont="1" applyFill="1" applyBorder="1" applyAlignment="1">
      <alignment vertical="center"/>
      <protection/>
    </xf>
    <xf numFmtId="0" fontId="49" fillId="0" borderId="25" xfId="54" applyFont="1" applyBorder="1" applyAlignment="1">
      <alignment horizontal="right" vertical="center"/>
      <protection/>
    </xf>
    <xf numFmtId="166" fontId="50" fillId="0" borderId="25" xfId="0" applyNumberFormat="1" applyFont="1" applyFill="1" applyBorder="1" applyAlignment="1" applyProtection="1">
      <alignment horizontal="center"/>
      <protection/>
    </xf>
    <xf numFmtId="0" fontId="50" fillId="0" borderId="25" xfId="0" applyFont="1" applyFill="1" applyBorder="1" applyAlignment="1" applyProtection="1">
      <alignment/>
      <protection/>
    </xf>
    <xf numFmtId="0" fontId="50" fillId="0" borderId="25" xfId="0" applyFont="1" applyFill="1" applyBorder="1" applyAlignment="1" applyProtection="1">
      <alignment horizontal="center"/>
      <protection/>
    </xf>
    <xf numFmtId="0" fontId="51" fillId="38" borderId="25" xfId="54" applyFont="1" applyFill="1" applyBorder="1" applyAlignment="1">
      <alignment vertical="center"/>
      <protection/>
    </xf>
    <xf numFmtId="49" fontId="41" fillId="0" borderId="25" xfId="54" applyNumberFormat="1" applyFont="1" applyBorder="1" applyAlignment="1">
      <alignment horizontal="center" vertical="center"/>
      <protection/>
    </xf>
    <xf numFmtId="0" fontId="32" fillId="0" borderId="25" xfId="54" applyFont="1" applyBorder="1" applyAlignment="1">
      <alignment horizontal="center" vertical="center"/>
      <protection/>
    </xf>
    <xf numFmtId="0" fontId="52" fillId="0" borderId="0" xfId="54" applyFont="1" applyFill="1" applyAlignment="1">
      <alignment/>
      <protection/>
    </xf>
    <xf numFmtId="0" fontId="34" fillId="0" borderId="25" xfId="54" applyFont="1" applyBorder="1">
      <alignment/>
      <protection/>
    </xf>
    <xf numFmtId="0" fontId="37" fillId="38" borderId="25" xfId="54" applyFont="1" applyFill="1" applyBorder="1" applyAlignment="1">
      <alignment horizontal="center" vertical="center"/>
      <protection/>
    </xf>
    <xf numFmtId="0" fontId="34" fillId="0" borderId="25" xfId="54" applyFont="1" applyBorder="1" applyAlignment="1">
      <alignment horizontal="center"/>
      <protection/>
    </xf>
    <xf numFmtId="0" fontId="34" fillId="0" borderId="25" xfId="54" applyFont="1" applyFill="1" applyBorder="1" applyAlignment="1">
      <alignment horizontal="center"/>
      <protection/>
    </xf>
    <xf numFmtId="0" fontId="46" fillId="0" borderId="25" xfId="54" applyFont="1" applyFill="1" applyBorder="1" applyAlignment="1">
      <alignment horizontal="center"/>
      <protection/>
    </xf>
    <xf numFmtId="0" fontId="49" fillId="0" borderId="25" xfId="54" applyFont="1" applyBorder="1" applyAlignment="1">
      <alignment horizontal="center" vertical="center"/>
      <protection/>
    </xf>
    <xf numFmtId="0" fontId="49" fillId="37" borderId="0" xfId="55" applyFont="1" applyFill="1" applyBorder="1" applyAlignment="1">
      <alignment vertical="center"/>
      <protection/>
    </xf>
    <xf numFmtId="0" fontId="49" fillId="0" borderId="0" xfId="54" applyFont="1" applyBorder="1" applyAlignment="1">
      <alignment horizontal="right" vertical="center"/>
      <protection/>
    </xf>
    <xf numFmtId="166" fontId="50" fillId="0" borderId="0" xfId="0" applyNumberFormat="1" applyFont="1" applyFill="1" applyBorder="1" applyAlignment="1" applyProtection="1">
      <alignment horizontal="center"/>
      <protection/>
    </xf>
    <xf numFmtId="0" fontId="50" fillId="0" borderId="0" xfId="0" applyFont="1" applyFill="1" applyBorder="1" applyAlignment="1" applyProtection="1">
      <alignment/>
      <protection/>
    </xf>
    <xf numFmtId="0" fontId="50" fillId="0" borderId="0" xfId="0" applyFont="1" applyFill="1" applyBorder="1" applyAlignment="1" applyProtection="1">
      <alignment horizontal="center"/>
      <protection/>
    </xf>
    <xf numFmtId="49" fontId="41" fillId="0" borderId="0" xfId="54" applyNumberFormat="1" applyFont="1" applyBorder="1" applyAlignment="1">
      <alignment horizontal="center" vertical="center"/>
      <protection/>
    </xf>
    <xf numFmtId="0" fontId="51" fillId="38" borderId="0" xfId="54" applyFont="1" applyFill="1" applyBorder="1" applyAlignment="1">
      <alignment vertical="center"/>
      <protection/>
    </xf>
    <xf numFmtId="0" fontId="32" fillId="0" borderId="0" xfId="54" applyFont="1" applyBorder="1" applyAlignment="1">
      <alignment horizontal="center" vertical="center"/>
      <protection/>
    </xf>
    <xf numFmtId="0" fontId="34" fillId="0" borderId="0" xfId="54" applyFont="1" applyBorder="1">
      <alignment/>
      <protection/>
    </xf>
    <xf numFmtId="0" fontId="34" fillId="0" borderId="0" xfId="54" applyFont="1" applyBorder="1" applyAlignment="1">
      <alignment horizontal="center"/>
      <protection/>
    </xf>
    <xf numFmtId="0" fontId="37" fillId="38" borderId="0" xfId="54" applyFont="1" applyFill="1" applyBorder="1" applyAlignment="1">
      <alignment horizontal="center" vertical="center"/>
      <protection/>
    </xf>
    <xf numFmtId="0" fontId="34" fillId="0" borderId="0" xfId="54" applyFont="1" applyFill="1" applyBorder="1" applyAlignment="1">
      <alignment horizontal="center"/>
      <protection/>
    </xf>
    <xf numFmtId="0" fontId="46" fillId="0" borderId="0" xfId="54" applyFont="1" applyFill="1" applyBorder="1" applyAlignment="1">
      <alignment horizontal="center"/>
      <protection/>
    </xf>
    <xf numFmtId="0" fontId="23" fillId="0" borderId="0" xfId="54" applyFont="1" applyAlignment="1">
      <alignment horizontal="center"/>
      <protection/>
    </xf>
    <xf numFmtId="0" fontId="30" fillId="0" borderId="0" xfId="54" applyFont="1" applyBorder="1" applyAlignment="1">
      <alignment horizontal="left"/>
      <protection/>
    </xf>
    <xf numFmtId="0" fontId="46" fillId="0" borderId="25" xfId="54" applyFont="1" applyBorder="1" applyAlignment="1">
      <alignment horizontal="center"/>
      <protection/>
    </xf>
    <xf numFmtId="0" fontId="46" fillId="0" borderId="0" xfId="54" applyFont="1" applyBorder="1" applyAlignment="1">
      <alignment horizontal="center"/>
      <protection/>
    </xf>
    <xf numFmtId="0" fontId="23" fillId="0" borderId="0" xfId="54" applyFont="1" applyBorder="1">
      <alignment/>
      <protection/>
    </xf>
    <xf numFmtId="0" fontId="54" fillId="0" borderId="0" xfId="54" applyFont="1" applyBorder="1" applyAlignment="1">
      <alignment horizontal="right"/>
      <protection/>
    </xf>
    <xf numFmtId="0" fontId="55" fillId="0" borderId="26" xfId="54" applyFont="1" applyBorder="1" applyAlignment="1">
      <alignment/>
      <protection/>
    </xf>
    <xf numFmtId="0" fontId="30" fillId="0" borderId="0" xfId="54" applyFont="1" applyBorder="1" applyAlignment="1">
      <alignment horizontal="centerContinuous"/>
      <protection/>
    </xf>
    <xf numFmtId="0" fontId="30" fillId="0" borderId="0" xfId="54" applyFont="1">
      <alignment/>
      <protection/>
    </xf>
    <xf numFmtId="0" fontId="23" fillId="0" borderId="0" xfId="54" applyFont="1">
      <alignment/>
      <protection/>
    </xf>
    <xf numFmtId="0" fontId="54" fillId="0" borderId="0" xfId="54" applyFont="1" applyBorder="1" applyAlignment="1">
      <alignment horizontal="right"/>
      <protection/>
    </xf>
    <xf numFmtId="0" fontId="56" fillId="0" borderId="0" xfId="54" applyFont="1">
      <alignment/>
      <protection/>
    </xf>
    <xf numFmtId="0" fontId="57" fillId="0" borderId="0" xfId="54" applyFont="1">
      <alignment/>
      <protection/>
    </xf>
    <xf numFmtId="0" fontId="58" fillId="0" borderId="0" xfId="54" applyFont="1">
      <alignment/>
      <protection/>
    </xf>
    <xf numFmtId="0" fontId="59" fillId="0" borderId="0" xfId="54" applyFont="1" applyFill="1">
      <alignment/>
      <protection/>
    </xf>
    <xf numFmtId="0" fontId="60" fillId="0" borderId="0" xfId="54" applyFont="1" applyFill="1">
      <alignment/>
      <protection/>
    </xf>
    <xf numFmtId="0" fontId="22" fillId="0" borderId="0" xfId="54" applyFill="1">
      <alignment/>
      <protection/>
    </xf>
    <xf numFmtId="0" fontId="61" fillId="0" borderId="0" xfId="54" applyFont="1" applyFill="1">
      <alignment/>
      <protection/>
    </xf>
    <xf numFmtId="0" fontId="62" fillId="0" borderId="0" xfId="54" applyFont="1">
      <alignment/>
      <protection/>
    </xf>
    <xf numFmtId="0" fontId="63" fillId="0" borderId="0" xfId="54" applyFont="1" applyFill="1">
      <alignment/>
      <protection/>
    </xf>
    <xf numFmtId="0" fontId="59" fillId="0" borderId="0" xfId="54" applyFont="1">
      <alignment/>
      <protection/>
    </xf>
    <xf numFmtId="0" fontId="60" fillId="0" borderId="0" xfId="54" applyFont="1">
      <alignment/>
      <protection/>
    </xf>
    <xf numFmtId="0" fontId="64" fillId="0" borderId="0" xfId="54" applyFont="1">
      <alignment/>
      <protection/>
    </xf>
    <xf numFmtId="0" fontId="65" fillId="0" borderId="0" xfId="54" applyFont="1" applyFill="1">
      <alignment/>
      <protection/>
    </xf>
    <xf numFmtId="0" fontId="66" fillId="0" borderId="0" xfId="54" applyFont="1">
      <alignment/>
      <protection/>
    </xf>
    <xf numFmtId="0" fontId="67" fillId="0" borderId="0" xfId="54" applyFont="1">
      <alignment/>
      <protection/>
    </xf>
    <xf numFmtId="0" fontId="68" fillId="0" borderId="0" xfId="54" applyFont="1">
      <alignment/>
      <protection/>
    </xf>
    <xf numFmtId="0" fontId="69" fillId="0" borderId="0" xfId="54" applyFont="1">
      <alignment/>
      <protection/>
    </xf>
    <xf numFmtId="49" fontId="3" fillId="0" borderId="0" xfId="47" applyNumberFormat="1" applyFont="1" applyBorder="1">
      <alignment/>
      <protection/>
    </xf>
    <xf numFmtId="49" fontId="6" fillId="35" borderId="0" xfId="47" applyNumberFormat="1" applyFont="1" applyFill="1" applyBorder="1" applyAlignment="1">
      <alignment horizontal="center" vertical="center"/>
      <protection/>
    </xf>
    <xf numFmtId="0" fontId="54" fillId="0" borderId="26" xfId="54" applyFont="1" applyBorder="1" applyAlignment="1">
      <alignment horizontal="center"/>
      <protection/>
    </xf>
    <xf numFmtId="0" fontId="53" fillId="0" borderId="0" xfId="54" applyFont="1" applyFill="1">
      <alignment/>
      <protection/>
    </xf>
    <xf numFmtId="0" fontId="23" fillId="0" borderId="0" xfId="54" applyFont="1" applyAlignment="1">
      <alignment horizontal="center"/>
      <protection/>
    </xf>
    <xf numFmtId="0" fontId="23" fillId="0" borderId="0" xfId="54" applyFont="1" applyBorder="1" applyAlignment="1">
      <alignment horizontal="center"/>
      <protection/>
    </xf>
    <xf numFmtId="0" fontId="30" fillId="0" borderId="0" xfId="54" applyFont="1" applyBorder="1" applyAlignment="1">
      <alignment horizontal="center" wrapText="1"/>
      <protection/>
    </xf>
    <xf numFmtId="0" fontId="53" fillId="0" borderId="0" xfId="54" applyFont="1">
      <alignment/>
      <protection/>
    </xf>
    <xf numFmtId="0" fontId="23" fillId="0" borderId="0" xfId="54" applyFont="1" applyBorder="1">
      <alignment/>
      <protection/>
    </xf>
    <xf numFmtId="0" fontId="30" fillId="0" borderId="26" xfId="54" applyFont="1" applyBorder="1" applyAlignment="1">
      <alignment horizontal="center"/>
      <protection/>
    </xf>
    <xf numFmtId="0" fontId="55" fillId="0" borderId="27" xfId="54" applyFont="1" applyBorder="1">
      <alignment/>
      <protection/>
    </xf>
    <xf numFmtId="0" fontId="43" fillId="0" borderId="28" xfId="54" applyFont="1" applyBorder="1" applyAlignment="1">
      <alignment horizontal="center"/>
      <protection/>
    </xf>
    <xf numFmtId="0" fontId="43" fillId="0" borderId="29" xfId="54" applyFont="1" applyBorder="1" applyAlignment="1">
      <alignment horizontal="center"/>
      <protection/>
    </xf>
    <xf numFmtId="0" fontId="43" fillId="0" borderId="30" xfId="54" applyFont="1" applyBorder="1" applyAlignment="1">
      <alignment horizontal="center"/>
      <protection/>
    </xf>
    <xf numFmtId="0" fontId="24" fillId="0" borderId="0" xfId="54" applyFont="1" applyBorder="1" applyAlignment="1">
      <alignment horizontal="center"/>
      <protection/>
    </xf>
    <xf numFmtId="0" fontId="29" fillId="0" borderId="0" xfId="54" applyFont="1">
      <alignment/>
      <protection/>
    </xf>
    <xf numFmtId="0" fontId="25" fillId="0" borderId="0" xfId="54" applyFont="1" applyBorder="1">
      <alignment/>
      <protection/>
    </xf>
    <xf numFmtId="0" fontId="32" fillId="0" borderId="26" xfId="54" applyFont="1" applyBorder="1" applyAlignment="1">
      <alignment horizontal="left"/>
      <protection/>
    </xf>
    <xf numFmtId="0" fontId="32" fillId="0" borderId="0" xfId="54" applyFont="1" applyBorder="1" applyAlignment="1">
      <alignment horizontal="left"/>
      <protection/>
    </xf>
    <xf numFmtId="0" fontId="30" fillId="0" borderId="0" xfId="54" applyFont="1" applyBorder="1">
      <alignment/>
      <protection/>
    </xf>
    <xf numFmtId="49" fontId="11" fillId="36" borderId="0" xfId="57" applyNumberFormat="1" applyFont="1" applyFill="1" applyAlignment="1">
      <alignment horizontal="center"/>
      <protection/>
    </xf>
    <xf numFmtId="49" fontId="6" fillId="0" borderId="11" xfId="57" applyNumberFormat="1" applyFont="1" applyBorder="1" applyAlignment="1">
      <alignment horizontal="center" vertical="center"/>
      <protection/>
    </xf>
    <xf numFmtId="49" fontId="6" fillId="0" borderId="0" xfId="47" applyNumberFormat="1" applyFont="1" applyBorder="1" applyAlignment="1">
      <alignment horizontal="center"/>
      <protection/>
    </xf>
    <xf numFmtId="0" fontId="16" fillId="0" borderId="0" xfId="47" applyFont="1" applyBorder="1" applyAlignment="1">
      <alignment horizontal="center"/>
      <protection/>
    </xf>
    <xf numFmtId="49" fontId="16" fillId="0" borderId="0" xfId="47" applyNumberFormat="1" applyFont="1">
      <alignment/>
      <protection/>
    </xf>
    <xf numFmtId="49" fontId="16" fillId="0" borderId="15" xfId="47" applyNumberFormat="1" applyFont="1" applyBorder="1">
      <alignment/>
      <protection/>
    </xf>
    <xf numFmtId="49" fontId="16" fillId="0" borderId="20" xfId="47" applyNumberFormat="1" applyFont="1" applyBorder="1" applyAlignment="1">
      <alignment horizontal="center" vertical="center"/>
      <protection/>
    </xf>
    <xf numFmtId="49" fontId="16" fillId="0" borderId="15" xfId="47" applyNumberFormat="1" applyFont="1" applyBorder="1" applyAlignment="1">
      <alignment horizontal="center" vertical="center"/>
      <protection/>
    </xf>
    <xf numFmtId="49" fontId="16" fillId="0" borderId="0" xfId="47" applyNumberFormat="1" applyFont="1" applyAlignment="1">
      <alignment horizontal="center" vertical="center"/>
      <protection/>
    </xf>
    <xf numFmtId="49" fontId="16" fillId="0" borderId="0" xfId="47" applyNumberFormat="1" applyFont="1" applyBorder="1" applyAlignment="1">
      <alignment horizontal="center"/>
      <protection/>
    </xf>
    <xf numFmtId="49" fontId="16" fillId="0" borderId="0" xfId="47" applyNumberFormat="1" applyFont="1" applyAlignment="1">
      <alignment horizontal="left"/>
      <protection/>
    </xf>
    <xf numFmtId="49" fontId="16" fillId="0" borderId="13" xfId="47" applyNumberFormat="1" applyFont="1" applyBorder="1">
      <alignment/>
      <protection/>
    </xf>
    <xf numFmtId="49" fontId="16" fillId="0" borderId="14" xfId="47" applyNumberFormat="1" applyFont="1" applyBorder="1" applyAlignment="1">
      <alignment horizontal="center" vertical="center"/>
      <protection/>
    </xf>
    <xf numFmtId="0" fontId="16" fillId="0" borderId="13" xfId="0" applyFont="1" applyBorder="1" applyAlignment="1">
      <alignment/>
    </xf>
  </cellXfs>
  <cellStyles count="6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0" xfId="33"/>
    <cellStyle name="Currency0" xfId="34"/>
    <cellStyle name="Date" xfId="35"/>
    <cellStyle name="Dobro" xfId="36"/>
    <cellStyle name="Fixed" xfId="37"/>
    <cellStyle name="Heading 1" xfId="38"/>
    <cellStyle name="Heading 2" xfId="39"/>
    <cellStyle name="Izhod" xfId="40"/>
    <cellStyle name="Naslov" xfId="41"/>
    <cellStyle name="Naslov 1" xfId="42"/>
    <cellStyle name="Naslov 2" xfId="43"/>
    <cellStyle name="Naslov 3" xfId="44"/>
    <cellStyle name="Naslov 4" xfId="45"/>
    <cellStyle name="Navadno 16" xfId="46"/>
    <cellStyle name="Navadno 2" xfId="47"/>
    <cellStyle name="Navadno 2 2" xfId="48"/>
    <cellStyle name="Navadno 3" xfId="49"/>
    <cellStyle name="Navadno 4" xfId="50"/>
    <cellStyle name="Navadno 4 2" xfId="51"/>
    <cellStyle name="Navadno 5" xfId="52"/>
    <cellStyle name="Navadno 6" xfId="53"/>
    <cellStyle name="Navadno_03_rr4" xfId="54"/>
    <cellStyle name="Navadno_03_rr5" xfId="55"/>
    <cellStyle name="Nevtralno" xfId="56"/>
    <cellStyle name="Normal 2" xfId="57"/>
    <cellStyle name="Normal_32_1" xfId="58"/>
    <cellStyle name="Percent" xfId="59"/>
    <cellStyle name="Opomba" xfId="60"/>
    <cellStyle name="Opozorilo" xfId="61"/>
    <cellStyle name="Pojasnjevalno besedilo" xfId="62"/>
    <cellStyle name="Poudarek1" xfId="63"/>
    <cellStyle name="Poudarek2" xfId="64"/>
    <cellStyle name="Poudarek3" xfId="65"/>
    <cellStyle name="Poudarek4" xfId="66"/>
    <cellStyle name="Poudarek5" xfId="67"/>
    <cellStyle name="Poudarek6" xfId="68"/>
    <cellStyle name="Povezana celica" xfId="69"/>
    <cellStyle name="Preveri celico" xfId="70"/>
    <cellStyle name="Računanje" xfId="71"/>
    <cellStyle name="Slabo" xfId="72"/>
    <cellStyle name="Total" xfId="73"/>
    <cellStyle name="Currency" xfId="74"/>
    <cellStyle name="Currency [0]" xfId="75"/>
    <cellStyle name="Valuta 2" xfId="76"/>
    <cellStyle name="Comma" xfId="77"/>
    <cellStyle name="Comma [0]" xfId="78"/>
    <cellStyle name="Vnos" xfId="79"/>
    <cellStyle name="Vsota" xfId="80"/>
  </cellStyles>
  <dxfs count="21">
    <dxf>
      <font>
        <color indexed="9"/>
      </font>
      <fill>
        <patternFill>
          <bgColor indexed="8"/>
        </patternFill>
      </fill>
    </dxf>
    <dxf>
      <font>
        <color indexed="9"/>
      </font>
      <fill>
        <patternFill>
          <bgColor indexed="12"/>
        </patternFill>
      </fill>
    </dxf>
    <dxf>
      <font>
        <color auto="1"/>
      </font>
      <fill>
        <patternFill>
          <bgColor indexed="15"/>
        </patternFill>
      </fill>
    </dxf>
    <dxf>
      <font>
        <color indexed="9"/>
      </font>
      <fill>
        <patternFill>
          <bgColor indexed="10"/>
        </patternFill>
      </fill>
    </dxf>
    <dxf>
      <font>
        <color auto="1"/>
      </font>
      <fill>
        <patternFill>
          <bgColor indexed="13"/>
        </patternFill>
      </fill>
    </dxf>
    <dxf>
      <font>
        <color auto="1"/>
      </font>
      <fill>
        <patternFill>
          <bgColor indexed="19"/>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10"/>
        </patternFill>
      </fill>
    </dxf>
    <dxf>
      <font>
        <b val="0"/>
        <i val="0"/>
        <color indexed="9"/>
      </font>
      <fill>
        <patternFill>
          <bgColor indexed="9"/>
        </patternFill>
      </fill>
      <border>
        <left/>
        <right/>
        <top/>
        <bottom/>
      </border>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123825</xdr:rowOff>
    </xdr:from>
    <xdr:to>
      <xdr:col>3</xdr:col>
      <xdr:colOff>1981200</xdr:colOff>
      <xdr:row>1</xdr:row>
      <xdr:rowOff>133350</xdr:rowOff>
    </xdr:to>
    <xdr:pic>
      <xdr:nvPicPr>
        <xdr:cNvPr id="1" name="Picture 1"/>
        <xdr:cNvPicPr preferRelativeResize="1">
          <a:picLocks noChangeAspect="1"/>
        </xdr:cNvPicPr>
      </xdr:nvPicPr>
      <xdr:blipFill>
        <a:blip r:embed="rId1"/>
        <a:stretch>
          <a:fillRect/>
        </a:stretch>
      </xdr:blipFill>
      <xdr:spPr>
        <a:xfrm>
          <a:off x="476250" y="123825"/>
          <a:ext cx="382905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581025</xdr:colOff>
      <xdr:row>0</xdr:row>
      <xdr:rowOff>28575</xdr:rowOff>
    </xdr:from>
    <xdr:to>
      <xdr:col>12</xdr:col>
      <xdr:colOff>552450</xdr:colOff>
      <xdr:row>2</xdr:row>
      <xdr:rowOff>0</xdr:rowOff>
    </xdr:to>
    <xdr:pic>
      <xdr:nvPicPr>
        <xdr:cNvPr id="1" name="Picture 4"/>
        <xdr:cNvPicPr preferRelativeResize="1">
          <a:picLocks noChangeAspect="1"/>
        </xdr:cNvPicPr>
      </xdr:nvPicPr>
      <xdr:blipFill>
        <a:blip r:embed="rId1"/>
        <a:stretch>
          <a:fillRect/>
        </a:stretch>
      </xdr:blipFill>
      <xdr:spPr>
        <a:xfrm>
          <a:off x="8134350" y="28575"/>
          <a:ext cx="1733550" cy="428625"/>
        </a:xfrm>
        <a:prstGeom prst="rect">
          <a:avLst/>
        </a:prstGeom>
        <a:noFill/>
        <a:ln w="9525" cmpd="sng">
          <a:noFill/>
        </a:ln>
      </xdr:spPr>
    </xdr:pic>
    <xdr:clientData/>
  </xdr:twoCellAnchor>
  <xdr:twoCellAnchor>
    <xdr:from>
      <xdr:col>10</xdr:col>
      <xdr:colOff>581025</xdr:colOff>
      <xdr:row>0</xdr:row>
      <xdr:rowOff>28575</xdr:rowOff>
    </xdr:from>
    <xdr:to>
      <xdr:col>12</xdr:col>
      <xdr:colOff>552450</xdr:colOff>
      <xdr:row>2</xdr:row>
      <xdr:rowOff>0</xdr:rowOff>
    </xdr:to>
    <xdr:pic>
      <xdr:nvPicPr>
        <xdr:cNvPr id="2" name="Picture 4"/>
        <xdr:cNvPicPr preferRelativeResize="1">
          <a:picLocks noChangeAspect="1"/>
        </xdr:cNvPicPr>
      </xdr:nvPicPr>
      <xdr:blipFill>
        <a:blip r:embed="rId1"/>
        <a:stretch>
          <a:fillRect/>
        </a:stretch>
      </xdr:blipFill>
      <xdr:spPr>
        <a:xfrm>
          <a:off x="8134350" y="28575"/>
          <a:ext cx="1733550" cy="428625"/>
        </a:xfrm>
        <a:prstGeom prst="rect">
          <a:avLst/>
        </a:prstGeom>
        <a:noFill/>
        <a:ln w="9525" cmpd="sng">
          <a:noFill/>
        </a:ln>
      </xdr:spPr>
    </xdr:pic>
    <xdr:clientData/>
  </xdr:twoCellAnchor>
  <xdr:twoCellAnchor>
    <xdr:from>
      <xdr:col>10</xdr:col>
      <xdr:colOff>581025</xdr:colOff>
      <xdr:row>0</xdr:row>
      <xdr:rowOff>28575</xdr:rowOff>
    </xdr:from>
    <xdr:to>
      <xdr:col>12</xdr:col>
      <xdr:colOff>552450</xdr:colOff>
      <xdr:row>2</xdr:row>
      <xdr:rowOff>0</xdr:rowOff>
    </xdr:to>
    <xdr:pic>
      <xdr:nvPicPr>
        <xdr:cNvPr id="3" name="Picture 4"/>
        <xdr:cNvPicPr preferRelativeResize="1">
          <a:picLocks noChangeAspect="1"/>
        </xdr:cNvPicPr>
      </xdr:nvPicPr>
      <xdr:blipFill>
        <a:blip r:embed="rId1"/>
        <a:stretch>
          <a:fillRect/>
        </a:stretch>
      </xdr:blipFill>
      <xdr:spPr>
        <a:xfrm>
          <a:off x="8134350" y="28575"/>
          <a:ext cx="1733550" cy="428625"/>
        </a:xfrm>
        <a:prstGeom prst="rect">
          <a:avLst/>
        </a:prstGeom>
        <a:noFill/>
        <a:ln w="9525" cmpd="sng">
          <a:noFill/>
        </a:ln>
      </xdr:spPr>
    </xdr:pic>
    <xdr:clientData/>
  </xdr:twoCellAnchor>
  <xdr:twoCellAnchor>
    <xdr:from>
      <xdr:col>10</xdr:col>
      <xdr:colOff>581025</xdr:colOff>
      <xdr:row>0</xdr:row>
      <xdr:rowOff>28575</xdr:rowOff>
    </xdr:from>
    <xdr:to>
      <xdr:col>12</xdr:col>
      <xdr:colOff>552450</xdr:colOff>
      <xdr:row>2</xdr:row>
      <xdr:rowOff>0</xdr:rowOff>
    </xdr:to>
    <xdr:pic>
      <xdr:nvPicPr>
        <xdr:cNvPr id="4" name="Picture 4"/>
        <xdr:cNvPicPr preferRelativeResize="1">
          <a:picLocks noChangeAspect="1"/>
        </xdr:cNvPicPr>
      </xdr:nvPicPr>
      <xdr:blipFill>
        <a:blip r:embed="rId1"/>
        <a:stretch>
          <a:fillRect/>
        </a:stretch>
      </xdr:blipFill>
      <xdr:spPr>
        <a:xfrm>
          <a:off x="8134350" y="28575"/>
          <a:ext cx="1733550" cy="428625"/>
        </a:xfrm>
        <a:prstGeom prst="rect">
          <a:avLst/>
        </a:prstGeom>
        <a:noFill/>
        <a:ln w="9525" cmpd="sng">
          <a:noFill/>
        </a:ln>
      </xdr:spPr>
    </xdr:pic>
    <xdr:clientData/>
  </xdr:twoCellAnchor>
  <xdr:twoCellAnchor>
    <xdr:from>
      <xdr:col>10</xdr:col>
      <xdr:colOff>581025</xdr:colOff>
      <xdr:row>0</xdr:row>
      <xdr:rowOff>28575</xdr:rowOff>
    </xdr:from>
    <xdr:to>
      <xdr:col>12</xdr:col>
      <xdr:colOff>552450</xdr:colOff>
      <xdr:row>2</xdr:row>
      <xdr:rowOff>0</xdr:rowOff>
    </xdr:to>
    <xdr:pic>
      <xdr:nvPicPr>
        <xdr:cNvPr id="5" name="Picture 4"/>
        <xdr:cNvPicPr preferRelativeResize="1">
          <a:picLocks noChangeAspect="1"/>
        </xdr:cNvPicPr>
      </xdr:nvPicPr>
      <xdr:blipFill>
        <a:blip r:embed="rId1"/>
        <a:stretch>
          <a:fillRect/>
        </a:stretch>
      </xdr:blipFill>
      <xdr:spPr>
        <a:xfrm>
          <a:off x="8134350" y="28575"/>
          <a:ext cx="1733550" cy="428625"/>
        </a:xfrm>
        <a:prstGeom prst="rect">
          <a:avLst/>
        </a:prstGeom>
        <a:noFill/>
        <a:ln w="9525" cmpd="sng">
          <a:noFill/>
        </a:ln>
      </xdr:spPr>
    </xdr:pic>
    <xdr:clientData/>
  </xdr:twoCellAnchor>
  <xdr:twoCellAnchor>
    <xdr:from>
      <xdr:col>10</xdr:col>
      <xdr:colOff>581025</xdr:colOff>
      <xdr:row>0</xdr:row>
      <xdr:rowOff>28575</xdr:rowOff>
    </xdr:from>
    <xdr:to>
      <xdr:col>12</xdr:col>
      <xdr:colOff>552450</xdr:colOff>
      <xdr:row>2</xdr:row>
      <xdr:rowOff>0</xdr:rowOff>
    </xdr:to>
    <xdr:pic>
      <xdr:nvPicPr>
        <xdr:cNvPr id="6" name="Picture 4"/>
        <xdr:cNvPicPr preferRelativeResize="1">
          <a:picLocks noChangeAspect="1"/>
        </xdr:cNvPicPr>
      </xdr:nvPicPr>
      <xdr:blipFill>
        <a:blip r:embed="rId1"/>
        <a:stretch>
          <a:fillRect/>
        </a:stretch>
      </xdr:blipFill>
      <xdr:spPr>
        <a:xfrm>
          <a:off x="8134350" y="28575"/>
          <a:ext cx="1733550" cy="428625"/>
        </a:xfrm>
        <a:prstGeom prst="rect">
          <a:avLst/>
        </a:prstGeom>
        <a:noFill/>
        <a:ln w="9525" cmpd="sng">
          <a:noFill/>
        </a:ln>
      </xdr:spPr>
    </xdr:pic>
    <xdr:clientData/>
  </xdr:twoCellAnchor>
  <xdr:twoCellAnchor>
    <xdr:from>
      <xdr:col>10</xdr:col>
      <xdr:colOff>581025</xdr:colOff>
      <xdr:row>0</xdr:row>
      <xdr:rowOff>28575</xdr:rowOff>
    </xdr:from>
    <xdr:to>
      <xdr:col>12</xdr:col>
      <xdr:colOff>552450</xdr:colOff>
      <xdr:row>2</xdr:row>
      <xdr:rowOff>0</xdr:rowOff>
    </xdr:to>
    <xdr:pic>
      <xdr:nvPicPr>
        <xdr:cNvPr id="7" name="Picture 4"/>
        <xdr:cNvPicPr preferRelativeResize="1">
          <a:picLocks noChangeAspect="1"/>
        </xdr:cNvPicPr>
      </xdr:nvPicPr>
      <xdr:blipFill>
        <a:blip r:embed="rId1"/>
        <a:stretch>
          <a:fillRect/>
        </a:stretch>
      </xdr:blipFill>
      <xdr:spPr>
        <a:xfrm>
          <a:off x="8134350" y="28575"/>
          <a:ext cx="1733550" cy="428625"/>
        </a:xfrm>
        <a:prstGeom prst="rect">
          <a:avLst/>
        </a:prstGeom>
        <a:noFill/>
        <a:ln w="9525" cmpd="sng">
          <a:noFill/>
        </a:ln>
      </xdr:spPr>
    </xdr:pic>
    <xdr:clientData/>
  </xdr:twoCellAnchor>
  <xdr:twoCellAnchor>
    <xdr:from>
      <xdr:col>10</xdr:col>
      <xdr:colOff>581025</xdr:colOff>
      <xdr:row>0</xdr:row>
      <xdr:rowOff>28575</xdr:rowOff>
    </xdr:from>
    <xdr:to>
      <xdr:col>12</xdr:col>
      <xdr:colOff>552450</xdr:colOff>
      <xdr:row>2</xdr:row>
      <xdr:rowOff>0</xdr:rowOff>
    </xdr:to>
    <xdr:pic>
      <xdr:nvPicPr>
        <xdr:cNvPr id="8" name="Picture 4"/>
        <xdr:cNvPicPr preferRelativeResize="1">
          <a:picLocks noChangeAspect="1"/>
        </xdr:cNvPicPr>
      </xdr:nvPicPr>
      <xdr:blipFill>
        <a:blip r:embed="rId1"/>
        <a:stretch>
          <a:fillRect/>
        </a:stretch>
      </xdr:blipFill>
      <xdr:spPr>
        <a:xfrm>
          <a:off x="8134350" y="28575"/>
          <a:ext cx="1733550" cy="428625"/>
        </a:xfrm>
        <a:prstGeom prst="rect">
          <a:avLst/>
        </a:prstGeom>
        <a:noFill/>
        <a:ln w="9525" cmpd="sng">
          <a:noFill/>
        </a:ln>
      </xdr:spPr>
    </xdr:pic>
    <xdr:clientData/>
  </xdr:twoCellAnchor>
  <xdr:twoCellAnchor>
    <xdr:from>
      <xdr:col>9</xdr:col>
      <xdr:colOff>581025</xdr:colOff>
      <xdr:row>0</xdr:row>
      <xdr:rowOff>28575</xdr:rowOff>
    </xdr:from>
    <xdr:to>
      <xdr:col>12</xdr:col>
      <xdr:colOff>552450</xdr:colOff>
      <xdr:row>2</xdr:row>
      <xdr:rowOff>0</xdr:rowOff>
    </xdr:to>
    <xdr:pic>
      <xdr:nvPicPr>
        <xdr:cNvPr id="9" name="Picture 6"/>
        <xdr:cNvPicPr preferRelativeResize="1">
          <a:picLocks noChangeAspect="1"/>
        </xdr:cNvPicPr>
      </xdr:nvPicPr>
      <xdr:blipFill>
        <a:blip r:embed="rId1"/>
        <a:stretch>
          <a:fillRect/>
        </a:stretch>
      </xdr:blipFill>
      <xdr:spPr>
        <a:xfrm>
          <a:off x="7153275" y="28575"/>
          <a:ext cx="27146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581025</xdr:colOff>
      <xdr:row>0</xdr:row>
      <xdr:rowOff>28575</xdr:rowOff>
    </xdr:from>
    <xdr:to>
      <xdr:col>12</xdr:col>
      <xdr:colOff>552450</xdr:colOff>
      <xdr:row>2</xdr:row>
      <xdr:rowOff>0</xdr:rowOff>
    </xdr:to>
    <xdr:pic>
      <xdr:nvPicPr>
        <xdr:cNvPr id="1" name="Picture 4"/>
        <xdr:cNvPicPr preferRelativeResize="1">
          <a:picLocks noChangeAspect="1"/>
        </xdr:cNvPicPr>
      </xdr:nvPicPr>
      <xdr:blipFill>
        <a:blip r:embed="rId1"/>
        <a:stretch>
          <a:fillRect/>
        </a:stretch>
      </xdr:blipFill>
      <xdr:spPr>
        <a:xfrm>
          <a:off x="8067675" y="28575"/>
          <a:ext cx="1733550" cy="428625"/>
        </a:xfrm>
        <a:prstGeom prst="rect">
          <a:avLst/>
        </a:prstGeom>
        <a:noFill/>
        <a:ln w="9525" cmpd="sng">
          <a:noFill/>
        </a:ln>
      </xdr:spPr>
    </xdr:pic>
    <xdr:clientData/>
  </xdr:twoCellAnchor>
  <xdr:twoCellAnchor>
    <xdr:from>
      <xdr:col>10</xdr:col>
      <xdr:colOff>581025</xdr:colOff>
      <xdr:row>0</xdr:row>
      <xdr:rowOff>28575</xdr:rowOff>
    </xdr:from>
    <xdr:to>
      <xdr:col>12</xdr:col>
      <xdr:colOff>552450</xdr:colOff>
      <xdr:row>2</xdr:row>
      <xdr:rowOff>0</xdr:rowOff>
    </xdr:to>
    <xdr:pic>
      <xdr:nvPicPr>
        <xdr:cNvPr id="2" name="Picture 4"/>
        <xdr:cNvPicPr preferRelativeResize="1">
          <a:picLocks noChangeAspect="1"/>
        </xdr:cNvPicPr>
      </xdr:nvPicPr>
      <xdr:blipFill>
        <a:blip r:embed="rId1"/>
        <a:stretch>
          <a:fillRect/>
        </a:stretch>
      </xdr:blipFill>
      <xdr:spPr>
        <a:xfrm>
          <a:off x="8067675" y="28575"/>
          <a:ext cx="1733550" cy="428625"/>
        </a:xfrm>
        <a:prstGeom prst="rect">
          <a:avLst/>
        </a:prstGeom>
        <a:noFill/>
        <a:ln w="9525" cmpd="sng">
          <a:noFill/>
        </a:ln>
      </xdr:spPr>
    </xdr:pic>
    <xdr:clientData/>
  </xdr:twoCellAnchor>
  <xdr:twoCellAnchor>
    <xdr:from>
      <xdr:col>10</xdr:col>
      <xdr:colOff>581025</xdr:colOff>
      <xdr:row>0</xdr:row>
      <xdr:rowOff>28575</xdr:rowOff>
    </xdr:from>
    <xdr:to>
      <xdr:col>12</xdr:col>
      <xdr:colOff>552450</xdr:colOff>
      <xdr:row>2</xdr:row>
      <xdr:rowOff>0</xdr:rowOff>
    </xdr:to>
    <xdr:pic>
      <xdr:nvPicPr>
        <xdr:cNvPr id="3" name="Picture 4"/>
        <xdr:cNvPicPr preferRelativeResize="1">
          <a:picLocks noChangeAspect="1"/>
        </xdr:cNvPicPr>
      </xdr:nvPicPr>
      <xdr:blipFill>
        <a:blip r:embed="rId1"/>
        <a:stretch>
          <a:fillRect/>
        </a:stretch>
      </xdr:blipFill>
      <xdr:spPr>
        <a:xfrm>
          <a:off x="8067675" y="28575"/>
          <a:ext cx="1733550" cy="428625"/>
        </a:xfrm>
        <a:prstGeom prst="rect">
          <a:avLst/>
        </a:prstGeom>
        <a:noFill/>
        <a:ln w="9525" cmpd="sng">
          <a:noFill/>
        </a:ln>
      </xdr:spPr>
    </xdr:pic>
    <xdr:clientData/>
  </xdr:twoCellAnchor>
  <xdr:twoCellAnchor>
    <xdr:from>
      <xdr:col>10</xdr:col>
      <xdr:colOff>581025</xdr:colOff>
      <xdr:row>0</xdr:row>
      <xdr:rowOff>28575</xdr:rowOff>
    </xdr:from>
    <xdr:to>
      <xdr:col>12</xdr:col>
      <xdr:colOff>552450</xdr:colOff>
      <xdr:row>2</xdr:row>
      <xdr:rowOff>0</xdr:rowOff>
    </xdr:to>
    <xdr:pic>
      <xdr:nvPicPr>
        <xdr:cNvPr id="4" name="Picture 4"/>
        <xdr:cNvPicPr preferRelativeResize="1">
          <a:picLocks noChangeAspect="1"/>
        </xdr:cNvPicPr>
      </xdr:nvPicPr>
      <xdr:blipFill>
        <a:blip r:embed="rId1"/>
        <a:stretch>
          <a:fillRect/>
        </a:stretch>
      </xdr:blipFill>
      <xdr:spPr>
        <a:xfrm>
          <a:off x="8067675" y="28575"/>
          <a:ext cx="1733550" cy="428625"/>
        </a:xfrm>
        <a:prstGeom prst="rect">
          <a:avLst/>
        </a:prstGeom>
        <a:noFill/>
        <a:ln w="9525" cmpd="sng">
          <a:noFill/>
        </a:ln>
      </xdr:spPr>
    </xdr:pic>
    <xdr:clientData/>
  </xdr:twoCellAnchor>
  <xdr:twoCellAnchor>
    <xdr:from>
      <xdr:col>10</xdr:col>
      <xdr:colOff>581025</xdr:colOff>
      <xdr:row>0</xdr:row>
      <xdr:rowOff>28575</xdr:rowOff>
    </xdr:from>
    <xdr:to>
      <xdr:col>12</xdr:col>
      <xdr:colOff>552450</xdr:colOff>
      <xdr:row>2</xdr:row>
      <xdr:rowOff>0</xdr:rowOff>
    </xdr:to>
    <xdr:pic>
      <xdr:nvPicPr>
        <xdr:cNvPr id="5" name="Picture 4"/>
        <xdr:cNvPicPr preferRelativeResize="1">
          <a:picLocks noChangeAspect="1"/>
        </xdr:cNvPicPr>
      </xdr:nvPicPr>
      <xdr:blipFill>
        <a:blip r:embed="rId1"/>
        <a:stretch>
          <a:fillRect/>
        </a:stretch>
      </xdr:blipFill>
      <xdr:spPr>
        <a:xfrm>
          <a:off x="8067675" y="28575"/>
          <a:ext cx="1733550" cy="428625"/>
        </a:xfrm>
        <a:prstGeom prst="rect">
          <a:avLst/>
        </a:prstGeom>
        <a:noFill/>
        <a:ln w="9525" cmpd="sng">
          <a:noFill/>
        </a:ln>
      </xdr:spPr>
    </xdr:pic>
    <xdr:clientData/>
  </xdr:twoCellAnchor>
  <xdr:twoCellAnchor>
    <xdr:from>
      <xdr:col>10</xdr:col>
      <xdr:colOff>581025</xdr:colOff>
      <xdr:row>0</xdr:row>
      <xdr:rowOff>28575</xdr:rowOff>
    </xdr:from>
    <xdr:to>
      <xdr:col>12</xdr:col>
      <xdr:colOff>552450</xdr:colOff>
      <xdr:row>2</xdr:row>
      <xdr:rowOff>0</xdr:rowOff>
    </xdr:to>
    <xdr:pic>
      <xdr:nvPicPr>
        <xdr:cNvPr id="6" name="Picture 4"/>
        <xdr:cNvPicPr preferRelativeResize="1">
          <a:picLocks noChangeAspect="1"/>
        </xdr:cNvPicPr>
      </xdr:nvPicPr>
      <xdr:blipFill>
        <a:blip r:embed="rId1"/>
        <a:stretch>
          <a:fillRect/>
        </a:stretch>
      </xdr:blipFill>
      <xdr:spPr>
        <a:xfrm>
          <a:off x="8067675" y="28575"/>
          <a:ext cx="1733550" cy="428625"/>
        </a:xfrm>
        <a:prstGeom prst="rect">
          <a:avLst/>
        </a:prstGeom>
        <a:noFill/>
        <a:ln w="9525" cmpd="sng">
          <a:noFill/>
        </a:ln>
      </xdr:spPr>
    </xdr:pic>
    <xdr:clientData/>
  </xdr:twoCellAnchor>
  <xdr:twoCellAnchor>
    <xdr:from>
      <xdr:col>10</xdr:col>
      <xdr:colOff>581025</xdr:colOff>
      <xdr:row>0</xdr:row>
      <xdr:rowOff>28575</xdr:rowOff>
    </xdr:from>
    <xdr:to>
      <xdr:col>12</xdr:col>
      <xdr:colOff>552450</xdr:colOff>
      <xdr:row>2</xdr:row>
      <xdr:rowOff>0</xdr:rowOff>
    </xdr:to>
    <xdr:pic>
      <xdr:nvPicPr>
        <xdr:cNvPr id="7" name="Picture 4"/>
        <xdr:cNvPicPr preferRelativeResize="1">
          <a:picLocks noChangeAspect="1"/>
        </xdr:cNvPicPr>
      </xdr:nvPicPr>
      <xdr:blipFill>
        <a:blip r:embed="rId1"/>
        <a:stretch>
          <a:fillRect/>
        </a:stretch>
      </xdr:blipFill>
      <xdr:spPr>
        <a:xfrm>
          <a:off x="8067675" y="28575"/>
          <a:ext cx="1733550" cy="428625"/>
        </a:xfrm>
        <a:prstGeom prst="rect">
          <a:avLst/>
        </a:prstGeom>
        <a:noFill/>
        <a:ln w="9525" cmpd="sng">
          <a:noFill/>
        </a:ln>
      </xdr:spPr>
    </xdr:pic>
    <xdr:clientData/>
  </xdr:twoCellAnchor>
  <xdr:twoCellAnchor>
    <xdr:from>
      <xdr:col>10</xdr:col>
      <xdr:colOff>581025</xdr:colOff>
      <xdr:row>0</xdr:row>
      <xdr:rowOff>28575</xdr:rowOff>
    </xdr:from>
    <xdr:to>
      <xdr:col>12</xdr:col>
      <xdr:colOff>552450</xdr:colOff>
      <xdr:row>2</xdr:row>
      <xdr:rowOff>0</xdr:rowOff>
    </xdr:to>
    <xdr:pic>
      <xdr:nvPicPr>
        <xdr:cNvPr id="8" name="Picture 4"/>
        <xdr:cNvPicPr preferRelativeResize="1">
          <a:picLocks noChangeAspect="1"/>
        </xdr:cNvPicPr>
      </xdr:nvPicPr>
      <xdr:blipFill>
        <a:blip r:embed="rId1"/>
        <a:stretch>
          <a:fillRect/>
        </a:stretch>
      </xdr:blipFill>
      <xdr:spPr>
        <a:xfrm>
          <a:off x="8067675" y="28575"/>
          <a:ext cx="1733550" cy="428625"/>
        </a:xfrm>
        <a:prstGeom prst="rect">
          <a:avLst/>
        </a:prstGeom>
        <a:noFill/>
        <a:ln w="9525" cmpd="sng">
          <a:noFill/>
        </a:ln>
      </xdr:spPr>
    </xdr:pic>
    <xdr:clientData/>
  </xdr:twoCellAnchor>
  <xdr:twoCellAnchor>
    <xdr:from>
      <xdr:col>9</xdr:col>
      <xdr:colOff>581025</xdr:colOff>
      <xdr:row>0</xdr:row>
      <xdr:rowOff>28575</xdr:rowOff>
    </xdr:from>
    <xdr:to>
      <xdr:col>12</xdr:col>
      <xdr:colOff>552450</xdr:colOff>
      <xdr:row>2</xdr:row>
      <xdr:rowOff>0</xdr:rowOff>
    </xdr:to>
    <xdr:pic>
      <xdr:nvPicPr>
        <xdr:cNvPr id="9" name="Picture 6"/>
        <xdr:cNvPicPr preferRelativeResize="1">
          <a:picLocks noChangeAspect="1"/>
        </xdr:cNvPicPr>
      </xdr:nvPicPr>
      <xdr:blipFill>
        <a:blip r:embed="rId1"/>
        <a:stretch>
          <a:fillRect/>
        </a:stretch>
      </xdr:blipFill>
      <xdr:spPr>
        <a:xfrm>
          <a:off x="7086600" y="28575"/>
          <a:ext cx="271462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581025</xdr:colOff>
      <xdr:row>0</xdr:row>
      <xdr:rowOff>28575</xdr:rowOff>
    </xdr:from>
    <xdr:to>
      <xdr:col>12</xdr:col>
      <xdr:colOff>552450</xdr:colOff>
      <xdr:row>2</xdr:row>
      <xdr:rowOff>0</xdr:rowOff>
    </xdr:to>
    <xdr:pic>
      <xdr:nvPicPr>
        <xdr:cNvPr id="1" name="Picture 4"/>
        <xdr:cNvPicPr preferRelativeResize="1">
          <a:picLocks noChangeAspect="1"/>
        </xdr:cNvPicPr>
      </xdr:nvPicPr>
      <xdr:blipFill>
        <a:blip r:embed="rId1"/>
        <a:stretch>
          <a:fillRect/>
        </a:stretch>
      </xdr:blipFill>
      <xdr:spPr>
        <a:xfrm>
          <a:off x="7991475" y="28575"/>
          <a:ext cx="1733550" cy="428625"/>
        </a:xfrm>
        <a:prstGeom prst="rect">
          <a:avLst/>
        </a:prstGeom>
        <a:noFill/>
        <a:ln w="9525" cmpd="sng">
          <a:noFill/>
        </a:ln>
      </xdr:spPr>
    </xdr:pic>
    <xdr:clientData/>
  </xdr:twoCellAnchor>
  <xdr:twoCellAnchor>
    <xdr:from>
      <xdr:col>10</xdr:col>
      <xdr:colOff>581025</xdr:colOff>
      <xdr:row>0</xdr:row>
      <xdr:rowOff>28575</xdr:rowOff>
    </xdr:from>
    <xdr:to>
      <xdr:col>12</xdr:col>
      <xdr:colOff>552450</xdr:colOff>
      <xdr:row>2</xdr:row>
      <xdr:rowOff>0</xdr:rowOff>
    </xdr:to>
    <xdr:pic>
      <xdr:nvPicPr>
        <xdr:cNvPr id="2" name="Picture 4"/>
        <xdr:cNvPicPr preferRelativeResize="1">
          <a:picLocks noChangeAspect="1"/>
        </xdr:cNvPicPr>
      </xdr:nvPicPr>
      <xdr:blipFill>
        <a:blip r:embed="rId1"/>
        <a:stretch>
          <a:fillRect/>
        </a:stretch>
      </xdr:blipFill>
      <xdr:spPr>
        <a:xfrm>
          <a:off x="7991475" y="28575"/>
          <a:ext cx="1733550" cy="428625"/>
        </a:xfrm>
        <a:prstGeom prst="rect">
          <a:avLst/>
        </a:prstGeom>
        <a:noFill/>
        <a:ln w="9525" cmpd="sng">
          <a:noFill/>
        </a:ln>
      </xdr:spPr>
    </xdr:pic>
    <xdr:clientData/>
  </xdr:twoCellAnchor>
  <xdr:twoCellAnchor>
    <xdr:from>
      <xdr:col>10</xdr:col>
      <xdr:colOff>581025</xdr:colOff>
      <xdr:row>0</xdr:row>
      <xdr:rowOff>28575</xdr:rowOff>
    </xdr:from>
    <xdr:to>
      <xdr:col>12</xdr:col>
      <xdr:colOff>552450</xdr:colOff>
      <xdr:row>2</xdr:row>
      <xdr:rowOff>0</xdr:rowOff>
    </xdr:to>
    <xdr:pic>
      <xdr:nvPicPr>
        <xdr:cNvPr id="3" name="Picture 4"/>
        <xdr:cNvPicPr preferRelativeResize="1">
          <a:picLocks noChangeAspect="1"/>
        </xdr:cNvPicPr>
      </xdr:nvPicPr>
      <xdr:blipFill>
        <a:blip r:embed="rId1"/>
        <a:stretch>
          <a:fillRect/>
        </a:stretch>
      </xdr:blipFill>
      <xdr:spPr>
        <a:xfrm>
          <a:off x="7991475" y="28575"/>
          <a:ext cx="1733550" cy="428625"/>
        </a:xfrm>
        <a:prstGeom prst="rect">
          <a:avLst/>
        </a:prstGeom>
        <a:noFill/>
        <a:ln w="9525" cmpd="sng">
          <a:noFill/>
        </a:ln>
      </xdr:spPr>
    </xdr:pic>
    <xdr:clientData/>
  </xdr:twoCellAnchor>
  <xdr:twoCellAnchor>
    <xdr:from>
      <xdr:col>10</xdr:col>
      <xdr:colOff>581025</xdr:colOff>
      <xdr:row>0</xdr:row>
      <xdr:rowOff>28575</xdr:rowOff>
    </xdr:from>
    <xdr:to>
      <xdr:col>12</xdr:col>
      <xdr:colOff>552450</xdr:colOff>
      <xdr:row>2</xdr:row>
      <xdr:rowOff>0</xdr:rowOff>
    </xdr:to>
    <xdr:pic>
      <xdr:nvPicPr>
        <xdr:cNvPr id="4" name="Picture 4"/>
        <xdr:cNvPicPr preferRelativeResize="1">
          <a:picLocks noChangeAspect="1"/>
        </xdr:cNvPicPr>
      </xdr:nvPicPr>
      <xdr:blipFill>
        <a:blip r:embed="rId1"/>
        <a:stretch>
          <a:fillRect/>
        </a:stretch>
      </xdr:blipFill>
      <xdr:spPr>
        <a:xfrm>
          <a:off x="7991475" y="28575"/>
          <a:ext cx="1733550" cy="428625"/>
        </a:xfrm>
        <a:prstGeom prst="rect">
          <a:avLst/>
        </a:prstGeom>
        <a:noFill/>
        <a:ln w="9525" cmpd="sng">
          <a:noFill/>
        </a:ln>
      </xdr:spPr>
    </xdr:pic>
    <xdr:clientData/>
  </xdr:twoCellAnchor>
  <xdr:twoCellAnchor>
    <xdr:from>
      <xdr:col>10</xdr:col>
      <xdr:colOff>581025</xdr:colOff>
      <xdr:row>0</xdr:row>
      <xdr:rowOff>28575</xdr:rowOff>
    </xdr:from>
    <xdr:to>
      <xdr:col>12</xdr:col>
      <xdr:colOff>552450</xdr:colOff>
      <xdr:row>2</xdr:row>
      <xdr:rowOff>0</xdr:rowOff>
    </xdr:to>
    <xdr:pic>
      <xdr:nvPicPr>
        <xdr:cNvPr id="5" name="Picture 4"/>
        <xdr:cNvPicPr preferRelativeResize="1">
          <a:picLocks noChangeAspect="1"/>
        </xdr:cNvPicPr>
      </xdr:nvPicPr>
      <xdr:blipFill>
        <a:blip r:embed="rId1"/>
        <a:stretch>
          <a:fillRect/>
        </a:stretch>
      </xdr:blipFill>
      <xdr:spPr>
        <a:xfrm>
          <a:off x="7991475" y="28575"/>
          <a:ext cx="1733550" cy="428625"/>
        </a:xfrm>
        <a:prstGeom prst="rect">
          <a:avLst/>
        </a:prstGeom>
        <a:noFill/>
        <a:ln w="9525" cmpd="sng">
          <a:noFill/>
        </a:ln>
      </xdr:spPr>
    </xdr:pic>
    <xdr:clientData/>
  </xdr:twoCellAnchor>
  <xdr:twoCellAnchor>
    <xdr:from>
      <xdr:col>10</xdr:col>
      <xdr:colOff>581025</xdr:colOff>
      <xdr:row>0</xdr:row>
      <xdr:rowOff>28575</xdr:rowOff>
    </xdr:from>
    <xdr:to>
      <xdr:col>12</xdr:col>
      <xdr:colOff>552450</xdr:colOff>
      <xdr:row>2</xdr:row>
      <xdr:rowOff>0</xdr:rowOff>
    </xdr:to>
    <xdr:pic>
      <xdr:nvPicPr>
        <xdr:cNvPr id="6" name="Picture 4"/>
        <xdr:cNvPicPr preferRelativeResize="1">
          <a:picLocks noChangeAspect="1"/>
        </xdr:cNvPicPr>
      </xdr:nvPicPr>
      <xdr:blipFill>
        <a:blip r:embed="rId1"/>
        <a:stretch>
          <a:fillRect/>
        </a:stretch>
      </xdr:blipFill>
      <xdr:spPr>
        <a:xfrm>
          <a:off x="7991475" y="28575"/>
          <a:ext cx="1733550" cy="428625"/>
        </a:xfrm>
        <a:prstGeom prst="rect">
          <a:avLst/>
        </a:prstGeom>
        <a:noFill/>
        <a:ln w="9525" cmpd="sng">
          <a:noFill/>
        </a:ln>
      </xdr:spPr>
    </xdr:pic>
    <xdr:clientData/>
  </xdr:twoCellAnchor>
  <xdr:twoCellAnchor>
    <xdr:from>
      <xdr:col>10</xdr:col>
      <xdr:colOff>581025</xdr:colOff>
      <xdr:row>0</xdr:row>
      <xdr:rowOff>28575</xdr:rowOff>
    </xdr:from>
    <xdr:to>
      <xdr:col>12</xdr:col>
      <xdr:colOff>552450</xdr:colOff>
      <xdr:row>2</xdr:row>
      <xdr:rowOff>0</xdr:rowOff>
    </xdr:to>
    <xdr:pic>
      <xdr:nvPicPr>
        <xdr:cNvPr id="7" name="Picture 4"/>
        <xdr:cNvPicPr preferRelativeResize="1">
          <a:picLocks noChangeAspect="1"/>
        </xdr:cNvPicPr>
      </xdr:nvPicPr>
      <xdr:blipFill>
        <a:blip r:embed="rId1"/>
        <a:stretch>
          <a:fillRect/>
        </a:stretch>
      </xdr:blipFill>
      <xdr:spPr>
        <a:xfrm>
          <a:off x="7991475" y="28575"/>
          <a:ext cx="1733550" cy="428625"/>
        </a:xfrm>
        <a:prstGeom prst="rect">
          <a:avLst/>
        </a:prstGeom>
        <a:noFill/>
        <a:ln w="9525" cmpd="sng">
          <a:noFill/>
        </a:ln>
      </xdr:spPr>
    </xdr:pic>
    <xdr:clientData/>
  </xdr:twoCellAnchor>
  <xdr:twoCellAnchor>
    <xdr:from>
      <xdr:col>10</xdr:col>
      <xdr:colOff>581025</xdr:colOff>
      <xdr:row>0</xdr:row>
      <xdr:rowOff>28575</xdr:rowOff>
    </xdr:from>
    <xdr:to>
      <xdr:col>12</xdr:col>
      <xdr:colOff>552450</xdr:colOff>
      <xdr:row>2</xdr:row>
      <xdr:rowOff>0</xdr:rowOff>
    </xdr:to>
    <xdr:pic>
      <xdr:nvPicPr>
        <xdr:cNvPr id="8" name="Picture 4"/>
        <xdr:cNvPicPr preferRelativeResize="1">
          <a:picLocks noChangeAspect="1"/>
        </xdr:cNvPicPr>
      </xdr:nvPicPr>
      <xdr:blipFill>
        <a:blip r:embed="rId1"/>
        <a:stretch>
          <a:fillRect/>
        </a:stretch>
      </xdr:blipFill>
      <xdr:spPr>
        <a:xfrm>
          <a:off x="7991475" y="28575"/>
          <a:ext cx="1733550" cy="428625"/>
        </a:xfrm>
        <a:prstGeom prst="rect">
          <a:avLst/>
        </a:prstGeom>
        <a:noFill/>
        <a:ln w="9525" cmpd="sng">
          <a:noFill/>
        </a:ln>
      </xdr:spPr>
    </xdr:pic>
    <xdr:clientData/>
  </xdr:twoCellAnchor>
  <xdr:twoCellAnchor>
    <xdr:from>
      <xdr:col>9</xdr:col>
      <xdr:colOff>581025</xdr:colOff>
      <xdr:row>0</xdr:row>
      <xdr:rowOff>28575</xdr:rowOff>
    </xdr:from>
    <xdr:to>
      <xdr:col>12</xdr:col>
      <xdr:colOff>552450</xdr:colOff>
      <xdr:row>2</xdr:row>
      <xdr:rowOff>0</xdr:rowOff>
    </xdr:to>
    <xdr:pic>
      <xdr:nvPicPr>
        <xdr:cNvPr id="9" name="Picture 6"/>
        <xdr:cNvPicPr preferRelativeResize="1">
          <a:picLocks noChangeAspect="1"/>
        </xdr:cNvPicPr>
      </xdr:nvPicPr>
      <xdr:blipFill>
        <a:blip r:embed="rId1"/>
        <a:stretch>
          <a:fillRect/>
        </a:stretch>
      </xdr:blipFill>
      <xdr:spPr>
        <a:xfrm>
          <a:off x="7010400" y="28575"/>
          <a:ext cx="2714625" cy="428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teniska-zveza.si/op%20br-mb%208-11%20let%202008\program_sodniki_2008_4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teniska-zveza.si/op%20br-mb%208-11%20let%202008\OP%208-11%20BRANIK%20M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82;reb%20MINI%20tenis-&#352;TK%20VELENJE%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 val="program_sodniki_2008_4_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vnos podatkov"/>
      <sheetName val="m round robin žrebna lista"/>
      <sheetName val="m round robin A-C"/>
      <sheetName val="m round robin D-F"/>
      <sheetName val="DEČKI - MINI TENIS"/>
      <sheetName val="ž round robin žrebna lista"/>
      <sheetName val="ž round robin A-C"/>
      <sheetName val="ž round robin D-F"/>
      <sheetName val="DEKLICE - MINI TENIS"/>
      <sheetName val="List1"/>
    </sheetNames>
    <sheetDataSet>
      <sheetData sheetId="0">
        <row r="6">
          <cell r="A6" t="str">
            <v>OP 8-11 </v>
          </cell>
        </row>
      </sheetData>
      <sheetData sheetId="1">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213"/>
  <sheetViews>
    <sheetView showGridLines="0" showZeros="0" tabSelected="1" zoomScale="50" zoomScaleNormal="50" workbookViewId="0" topLeftCell="A1">
      <selection activeCell="AH14" sqref="AH14"/>
    </sheetView>
  </sheetViews>
  <sheetFormatPr defaultColWidth="15.28125" defaultRowHeight="12.75"/>
  <cols>
    <col min="1" max="1" width="10.421875" style="186" customWidth="1"/>
    <col min="2" max="2" width="5.57421875" style="186" customWidth="1"/>
    <col min="3" max="3" width="18.8515625" style="186" customWidth="1"/>
    <col min="4" max="4" width="46.421875" style="186" customWidth="1"/>
    <col min="5" max="5" width="31.7109375" style="186" customWidth="1"/>
    <col min="6" max="6" width="19.28125" style="186" customWidth="1"/>
    <col min="7" max="11" width="18.57421875" style="186" customWidth="1"/>
    <col min="12" max="12" width="18.8515625" style="186" customWidth="1"/>
    <col min="13" max="13" width="4.140625" style="187" customWidth="1"/>
    <col min="14" max="15" width="14.57421875" style="104" customWidth="1"/>
    <col min="16" max="16" width="11.140625" style="177" hidden="1" customWidth="1"/>
    <col min="17" max="17" width="24.8515625" style="177" hidden="1" customWidth="1"/>
    <col min="18" max="18" width="18.8515625" style="177" hidden="1" customWidth="1"/>
    <col min="19" max="25" width="14.57421875" style="177" hidden="1" customWidth="1"/>
    <col min="26" max="26" width="24.421875" style="177" hidden="1" customWidth="1"/>
    <col min="27" max="27" width="20.421875" style="177" hidden="1" customWidth="1"/>
    <col min="28" max="33" width="15.28125" style="177" hidden="1" customWidth="1"/>
    <col min="34" max="205" width="15.28125" style="104" customWidth="1"/>
    <col min="206" max="206" width="3.140625" style="104" customWidth="1"/>
    <col min="207" max="16384" width="15.28125" style="104" customWidth="1"/>
  </cols>
  <sheetData>
    <row r="1" spans="1:256" ht="45.75" customHeight="1">
      <c r="A1" s="100"/>
      <c r="B1" s="100"/>
      <c r="C1" s="100"/>
      <c r="D1" s="100"/>
      <c r="E1" s="100"/>
      <c r="F1" s="100"/>
      <c r="G1" s="100"/>
      <c r="H1" s="206" t="s">
        <v>57</v>
      </c>
      <c r="I1" s="206"/>
      <c r="J1" s="206"/>
      <c r="K1" s="206"/>
      <c r="L1" s="206"/>
      <c r="M1" s="101"/>
      <c r="N1" s="102"/>
      <c r="O1" s="102"/>
      <c r="P1" s="103"/>
      <c r="Q1" s="103"/>
      <c r="R1" s="103"/>
      <c r="S1" s="103"/>
      <c r="T1" s="103"/>
      <c r="U1" s="103"/>
      <c r="V1" s="103"/>
      <c r="W1" s="103"/>
      <c r="X1" s="103"/>
      <c r="Y1" s="103"/>
      <c r="Z1" s="103"/>
      <c r="AA1" s="103"/>
      <c r="AB1" s="103"/>
      <c r="AC1" s="103"/>
      <c r="AD1" s="103"/>
      <c r="AE1" s="103"/>
      <c r="AF1" s="103"/>
      <c r="AG1" s="103"/>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2"/>
      <c r="HB1" s="102"/>
      <c r="HC1" s="102"/>
      <c r="HD1" s="102"/>
      <c r="HE1" s="102"/>
      <c r="HF1" s="102"/>
      <c r="HG1" s="102"/>
      <c r="HH1" s="102"/>
      <c r="HI1" s="102"/>
      <c r="HJ1" s="102"/>
      <c r="HK1" s="102"/>
      <c r="HL1" s="102"/>
      <c r="HM1" s="102"/>
      <c r="HN1" s="102"/>
      <c r="HO1" s="102"/>
      <c r="HP1" s="102"/>
      <c r="HQ1" s="102"/>
      <c r="HR1" s="102"/>
      <c r="HS1" s="102"/>
      <c r="HT1" s="102"/>
      <c r="HU1" s="102"/>
      <c r="HV1" s="102"/>
      <c r="HW1" s="102"/>
      <c r="HX1" s="102"/>
      <c r="HY1" s="102"/>
      <c r="HZ1" s="102"/>
      <c r="IA1" s="102"/>
      <c r="IB1" s="102"/>
      <c r="IC1" s="102"/>
      <c r="ID1" s="102"/>
      <c r="IE1" s="102"/>
      <c r="IF1" s="102"/>
      <c r="IG1" s="102"/>
      <c r="IH1" s="102"/>
      <c r="II1" s="102"/>
      <c r="IJ1" s="102"/>
      <c r="IK1" s="102"/>
      <c r="IL1" s="102"/>
      <c r="IM1" s="102"/>
      <c r="IN1" s="102"/>
      <c r="IO1" s="102"/>
      <c r="IP1" s="102"/>
      <c r="IQ1" s="102"/>
      <c r="IR1" s="102"/>
      <c r="IS1" s="102"/>
      <c r="IT1" s="102"/>
      <c r="IU1" s="102"/>
      <c r="IV1" s="102"/>
    </row>
    <row r="2" spans="1:256" ht="49.5" customHeight="1">
      <c r="A2" s="100"/>
      <c r="B2" s="100"/>
      <c r="C2" s="100"/>
      <c r="D2" s="100"/>
      <c r="E2" s="100"/>
      <c r="F2" s="100"/>
      <c r="G2" s="100"/>
      <c r="H2" s="207"/>
      <c r="I2" s="106" t="s">
        <v>58</v>
      </c>
      <c r="J2" s="106"/>
      <c r="K2" s="107">
        <v>1</v>
      </c>
      <c r="L2" s="108"/>
      <c r="M2" s="101"/>
      <c r="N2" s="102"/>
      <c r="O2" s="102"/>
      <c r="P2" s="109" t="str">
        <f>'[3]vnos podatkov'!$A$6</f>
        <v>OP 8-11 </v>
      </c>
      <c r="Q2" s="110"/>
      <c r="R2" s="110"/>
      <c r="S2" s="103"/>
      <c r="T2" s="103"/>
      <c r="U2" s="103"/>
      <c r="V2" s="103"/>
      <c r="W2" s="103"/>
      <c r="X2" s="103"/>
      <c r="Y2" s="103"/>
      <c r="Z2" s="103"/>
      <c r="AA2" s="103"/>
      <c r="AB2" s="103"/>
      <c r="AC2" s="103"/>
      <c r="AD2" s="103"/>
      <c r="AE2" s="103"/>
      <c r="AF2" s="103"/>
      <c r="AG2" s="103"/>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2"/>
      <c r="HD2" s="102"/>
      <c r="HE2" s="102"/>
      <c r="HF2" s="102"/>
      <c r="HG2" s="102"/>
      <c r="HH2" s="102"/>
      <c r="HI2" s="102"/>
      <c r="HJ2" s="102"/>
      <c r="HK2" s="102"/>
      <c r="HL2" s="102"/>
      <c r="HM2" s="102"/>
      <c r="HN2" s="102"/>
      <c r="HO2" s="102"/>
      <c r="HP2" s="102"/>
      <c r="HQ2" s="102"/>
      <c r="HR2" s="102"/>
      <c r="HS2" s="102"/>
      <c r="HT2" s="102"/>
      <c r="HU2" s="102"/>
      <c r="HV2" s="102"/>
      <c r="HW2" s="102"/>
      <c r="HX2" s="102"/>
      <c r="HY2" s="102"/>
      <c r="HZ2" s="102"/>
      <c r="IA2" s="102"/>
      <c r="IB2" s="102"/>
      <c r="IC2" s="102"/>
      <c r="ID2" s="102"/>
      <c r="IE2" s="102"/>
      <c r="IF2" s="102"/>
      <c r="IG2" s="102"/>
      <c r="IH2" s="102"/>
      <c r="II2" s="102"/>
      <c r="IJ2" s="102"/>
      <c r="IK2" s="102"/>
      <c r="IL2" s="102"/>
      <c r="IM2" s="102"/>
      <c r="IN2" s="102"/>
      <c r="IO2" s="102"/>
      <c r="IP2" s="102"/>
      <c r="IQ2" s="102"/>
      <c r="IR2" s="102"/>
      <c r="IS2" s="102"/>
      <c r="IT2" s="102"/>
      <c r="IU2" s="102"/>
      <c r="IV2" s="102"/>
    </row>
    <row r="3" spans="1:256" ht="49.5" customHeight="1">
      <c r="A3" s="100"/>
      <c r="B3" s="100"/>
      <c r="C3" s="100"/>
      <c r="D3" s="100"/>
      <c r="E3" s="100"/>
      <c r="F3" s="100"/>
      <c r="G3" s="100"/>
      <c r="H3" s="207"/>
      <c r="I3" s="111" t="s">
        <v>59</v>
      </c>
      <c r="J3" s="111"/>
      <c r="K3" s="112"/>
      <c r="L3" s="107">
        <f>'[3]vnos podatkov'!$B$8</f>
        <v>0</v>
      </c>
      <c r="M3" s="101"/>
      <c r="N3" s="102"/>
      <c r="O3" s="102"/>
      <c r="P3" s="113">
        <f>'[3]vnos podatkov'!$A$8</f>
        <v>0</v>
      </c>
      <c r="Q3" s="113">
        <f>'[3]vnos podatkov'!$B$8</f>
        <v>0</v>
      </c>
      <c r="R3" s="113">
        <f>'[3]vnos podatkov'!$A$10</f>
        <v>0</v>
      </c>
      <c r="S3" s="103"/>
      <c r="T3" s="103"/>
      <c r="U3" s="103"/>
      <c r="V3" s="103"/>
      <c r="W3" s="103"/>
      <c r="X3" s="103"/>
      <c r="Y3" s="103"/>
      <c r="Z3" s="103"/>
      <c r="AA3" s="103"/>
      <c r="AB3" s="103"/>
      <c r="AC3" s="103"/>
      <c r="AD3" s="103"/>
      <c r="AE3" s="103"/>
      <c r="AF3" s="103"/>
      <c r="AG3" s="103"/>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02"/>
      <c r="FE3" s="102"/>
      <c r="FF3" s="102"/>
      <c r="FG3" s="102"/>
      <c r="FH3" s="102"/>
      <c r="FI3" s="102"/>
      <c r="FJ3" s="102"/>
      <c r="FK3" s="102"/>
      <c r="FL3" s="102"/>
      <c r="FM3" s="102"/>
      <c r="FN3" s="102"/>
      <c r="FO3" s="102"/>
      <c r="FP3" s="102"/>
      <c r="FQ3" s="102"/>
      <c r="FR3" s="102"/>
      <c r="FS3" s="102"/>
      <c r="FT3" s="102"/>
      <c r="FU3" s="102"/>
      <c r="FV3" s="102"/>
      <c r="FW3" s="102"/>
      <c r="FX3" s="102"/>
      <c r="FY3" s="102"/>
      <c r="FZ3" s="102"/>
      <c r="GA3" s="102"/>
      <c r="GB3" s="102"/>
      <c r="GC3" s="102"/>
      <c r="GD3" s="102"/>
      <c r="GE3" s="102"/>
      <c r="GF3" s="102"/>
      <c r="GG3" s="102"/>
      <c r="GH3" s="102"/>
      <c r="GI3" s="102"/>
      <c r="GJ3" s="102"/>
      <c r="GK3" s="102"/>
      <c r="GL3" s="102"/>
      <c r="GM3" s="102"/>
      <c r="GN3" s="102"/>
      <c r="GO3" s="102"/>
      <c r="GP3" s="102"/>
      <c r="GQ3" s="102"/>
      <c r="GR3" s="102"/>
      <c r="GS3" s="102"/>
      <c r="GT3" s="102"/>
      <c r="GU3" s="102"/>
      <c r="GV3" s="102"/>
      <c r="GW3" s="102"/>
      <c r="GX3" s="102"/>
      <c r="GY3" s="102"/>
      <c r="GZ3" s="102"/>
      <c r="HA3" s="102"/>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c r="IR3" s="102"/>
      <c r="IS3" s="102"/>
      <c r="IT3" s="102"/>
      <c r="IU3" s="102"/>
      <c r="IV3" s="102"/>
    </row>
    <row r="4" spans="1:256" ht="49.5" customHeight="1">
      <c r="A4" s="100"/>
      <c r="B4" s="100"/>
      <c r="C4" s="208" t="s">
        <v>60</v>
      </c>
      <c r="D4" s="208"/>
      <c r="E4" s="209">
        <f>'[3]vnos podatkov'!$C$10</f>
        <v>0</v>
      </c>
      <c r="F4" s="209">
        <f>'[3]vnos podatkov'!$C$10</f>
        <v>0</v>
      </c>
      <c r="G4" s="210">
        <f>'[3]vnos podatkov'!$C$10</f>
        <v>0</v>
      </c>
      <c r="H4" s="210">
        <f>'[3]vnos podatkov'!$C$10</f>
        <v>0</v>
      </c>
      <c r="I4" s="116" t="s">
        <v>61</v>
      </c>
      <c r="J4" s="117"/>
      <c r="K4" s="118"/>
      <c r="L4" s="119"/>
      <c r="M4" s="101"/>
      <c r="N4" s="102"/>
      <c r="O4" s="102"/>
      <c r="P4" s="103"/>
      <c r="Q4" s="103"/>
      <c r="R4" s="103"/>
      <c r="S4" s="103"/>
      <c r="T4" s="103"/>
      <c r="U4" s="103"/>
      <c r="V4" s="103"/>
      <c r="W4" s="103"/>
      <c r="X4" s="103"/>
      <c r="Y4" s="103"/>
      <c r="Z4" s="103"/>
      <c r="AA4" s="103"/>
      <c r="AB4" s="103"/>
      <c r="AC4" s="103"/>
      <c r="AD4" s="103"/>
      <c r="AE4" s="103"/>
      <c r="AF4" s="103"/>
      <c r="AG4" s="103"/>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F4" s="102"/>
      <c r="EG4" s="102"/>
      <c r="EH4" s="102"/>
      <c r="EI4" s="102"/>
      <c r="EJ4" s="102"/>
      <c r="EK4" s="102"/>
      <c r="EL4" s="102"/>
      <c r="EM4" s="102"/>
      <c r="EN4" s="102"/>
      <c r="EO4" s="102"/>
      <c r="EP4" s="102"/>
      <c r="EQ4" s="102"/>
      <c r="ER4" s="102"/>
      <c r="ES4" s="102"/>
      <c r="ET4" s="102"/>
      <c r="EU4" s="102"/>
      <c r="EV4" s="102"/>
      <c r="EW4" s="102"/>
      <c r="EX4" s="102"/>
      <c r="EY4" s="102"/>
      <c r="EZ4" s="102"/>
      <c r="FA4" s="102"/>
      <c r="FB4" s="102"/>
      <c r="FC4" s="102"/>
      <c r="FD4" s="102"/>
      <c r="FE4" s="102"/>
      <c r="FF4" s="102"/>
      <c r="FG4" s="102"/>
      <c r="FH4" s="102"/>
      <c r="FI4" s="102"/>
      <c r="FJ4" s="102"/>
      <c r="FK4" s="102"/>
      <c r="FL4" s="102"/>
      <c r="FM4" s="102"/>
      <c r="FN4" s="102"/>
      <c r="FO4" s="102"/>
      <c r="FP4" s="102"/>
      <c r="FQ4" s="102"/>
      <c r="FR4" s="102"/>
      <c r="FS4" s="102"/>
      <c r="FT4" s="102"/>
      <c r="FU4" s="102"/>
      <c r="FV4" s="102"/>
      <c r="FW4" s="102"/>
      <c r="FX4" s="102"/>
      <c r="FY4" s="102"/>
      <c r="FZ4" s="102"/>
      <c r="GA4" s="102"/>
      <c r="GB4" s="102"/>
      <c r="GC4" s="102"/>
      <c r="GD4" s="102"/>
      <c r="GE4" s="102"/>
      <c r="GF4" s="102"/>
      <c r="GG4" s="102"/>
      <c r="GH4" s="102"/>
      <c r="GI4" s="102"/>
      <c r="GJ4" s="102"/>
      <c r="GK4" s="102"/>
      <c r="GL4" s="102"/>
      <c r="GM4" s="102"/>
      <c r="GN4" s="102"/>
      <c r="GO4" s="102"/>
      <c r="GP4" s="102"/>
      <c r="GQ4" s="102"/>
      <c r="GR4" s="102"/>
      <c r="GS4" s="102"/>
      <c r="GT4" s="102"/>
      <c r="GU4" s="102"/>
      <c r="GV4" s="102"/>
      <c r="GW4" s="102"/>
      <c r="GX4" s="102"/>
      <c r="GY4" s="102"/>
      <c r="GZ4" s="102"/>
      <c r="HA4" s="102"/>
      <c r="HB4" s="102"/>
      <c r="HC4" s="102"/>
      <c r="HD4" s="102"/>
      <c r="HE4" s="102"/>
      <c r="HF4" s="102"/>
      <c r="HG4" s="102"/>
      <c r="HH4" s="102"/>
      <c r="HI4" s="102"/>
      <c r="HJ4" s="102"/>
      <c r="HK4" s="102"/>
      <c r="HL4" s="102"/>
      <c r="HM4" s="102"/>
      <c r="HN4" s="102"/>
      <c r="HO4" s="102"/>
      <c r="HP4" s="102"/>
      <c r="HQ4" s="102"/>
      <c r="HR4" s="102"/>
      <c r="HS4" s="102"/>
      <c r="HT4" s="102"/>
      <c r="HU4" s="102"/>
      <c r="HV4" s="102"/>
      <c r="HW4" s="102"/>
      <c r="HX4" s="102"/>
      <c r="HY4" s="102"/>
      <c r="HZ4" s="102"/>
      <c r="IA4" s="102"/>
      <c r="IB4" s="102"/>
      <c r="IC4" s="102"/>
      <c r="ID4" s="102"/>
      <c r="IE4" s="102"/>
      <c r="IF4" s="102"/>
      <c r="IG4" s="102"/>
      <c r="IH4" s="102"/>
      <c r="II4" s="102"/>
      <c r="IJ4" s="102"/>
      <c r="IK4" s="102"/>
      <c r="IL4" s="102"/>
      <c r="IM4" s="102"/>
      <c r="IN4" s="102"/>
      <c r="IO4" s="102"/>
      <c r="IP4" s="102"/>
      <c r="IQ4" s="102"/>
      <c r="IR4" s="102"/>
      <c r="IS4" s="102"/>
      <c r="IT4" s="102"/>
      <c r="IU4" s="102"/>
      <c r="IV4" s="102"/>
    </row>
    <row r="5" spans="1:256" ht="49.5" customHeight="1">
      <c r="A5" s="100"/>
      <c r="B5" s="100"/>
      <c r="C5" s="208" t="s">
        <v>62</v>
      </c>
      <c r="D5" s="208"/>
      <c r="E5" s="209" t="s">
        <v>63</v>
      </c>
      <c r="F5" s="209"/>
      <c r="G5" s="210"/>
      <c r="H5" s="210"/>
      <c r="I5" s="211" t="s">
        <v>64</v>
      </c>
      <c r="J5" s="211"/>
      <c r="K5" s="120"/>
      <c r="L5" s="108"/>
      <c r="M5" s="101"/>
      <c r="N5" s="102"/>
      <c r="O5" s="102"/>
      <c r="P5" s="103"/>
      <c r="Q5" s="103"/>
      <c r="R5" s="103"/>
      <c r="S5" s="103"/>
      <c r="T5" s="103"/>
      <c r="U5" s="103"/>
      <c r="V5" s="103"/>
      <c r="W5" s="103"/>
      <c r="X5" s="103"/>
      <c r="Y5" s="103"/>
      <c r="Z5" s="103"/>
      <c r="AA5" s="103"/>
      <c r="AB5" s="103"/>
      <c r="AC5" s="103"/>
      <c r="AD5" s="103"/>
      <c r="AE5" s="103"/>
      <c r="AF5" s="103"/>
      <c r="AG5" s="103"/>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c r="FS5" s="102"/>
      <c r="FT5" s="102"/>
      <c r="FU5" s="102"/>
      <c r="FV5" s="102"/>
      <c r="FW5" s="102"/>
      <c r="FX5" s="102"/>
      <c r="FY5" s="102"/>
      <c r="FZ5" s="102"/>
      <c r="GA5" s="102"/>
      <c r="GB5" s="102"/>
      <c r="GC5" s="102"/>
      <c r="GD5" s="102"/>
      <c r="GE5" s="102"/>
      <c r="GF5" s="102"/>
      <c r="GG5" s="102"/>
      <c r="GH5" s="102"/>
      <c r="GI5" s="102"/>
      <c r="GJ5" s="102"/>
      <c r="GK5" s="102"/>
      <c r="GL5" s="102"/>
      <c r="GM5" s="102"/>
      <c r="GN5" s="102"/>
      <c r="GO5" s="102"/>
      <c r="GP5" s="102"/>
      <c r="GQ5" s="102"/>
      <c r="GR5" s="102"/>
      <c r="GS5" s="102"/>
      <c r="GT5" s="102"/>
      <c r="GU5" s="102"/>
      <c r="GV5" s="102"/>
      <c r="GW5" s="102"/>
      <c r="GX5" s="102"/>
      <c r="GY5" s="102"/>
      <c r="GZ5" s="102"/>
      <c r="HA5" s="102"/>
      <c r="HB5" s="102"/>
      <c r="HC5" s="102"/>
      <c r="HD5" s="102"/>
      <c r="HE5" s="102"/>
      <c r="HF5" s="102"/>
      <c r="HG5" s="102"/>
      <c r="HH5" s="102"/>
      <c r="HI5" s="102"/>
      <c r="HJ5" s="102"/>
      <c r="HK5" s="102"/>
      <c r="HL5" s="102"/>
      <c r="HM5" s="102"/>
      <c r="HN5" s="102"/>
      <c r="HO5" s="102"/>
      <c r="HP5" s="102"/>
      <c r="HQ5" s="102"/>
      <c r="HR5" s="102"/>
      <c r="HS5" s="102"/>
      <c r="HT5" s="102"/>
      <c r="HU5" s="102"/>
      <c r="HV5" s="102"/>
      <c r="HW5" s="102"/>
      <c r="HX5" s="102"/>
      <c r="HY5" s="102"/>
      <c r="HZ5" s="102"/>
      <c r="IA5" s="102"/>
      <c r="IB5" s="102"/>
      <c r="IC5" s="102"/>
      <c r="ID5" s="102"/>
      <c r="IE5" s="102"/>
      <c r="IF5" s="102"/>
      <c r="IG5" s="102"/>
      <c r="IH5" s="102"/>
      <c r="II5" s="102"/>
      <c r="IJ5" s="102"/>
      <c r="IK5" s="102"/>
      <c r="IL5" s="102"/>
      <c r="IM5" s="102"/>
      <c r="IN5" s="102"/>
      <c r="IO5" s="102"/>
      <c r="IP5" s="102"/>
      <c r="IQ5" s="102"/>
      <c r="IR5" s="102"/>
      <c r="IS5" s="102"/>
      <c r="IT5" s="102"/>
      <c r="IU5" s="102"/>
      <c r="IV5" s="102"/>
    </row>
    <row r="6" spans="1:256" ht="49.5" customHeight="1" thickBot="1">
      <c r="A6" s="100"/>
      <c r="B6" s="100"/>
      <c r="C6" s="114"/>
      <c r="D6" s="114"/>
      <c r="E6" s="115"/>
      <c r="F6" s="115"/>
      <c r="G6" s="115"/>
      <c r="H6" s="115"/>
      <c r="I6" s="116"/>
      <c r="J6" s="116"/>
      <c r="K6" s="120"/>
      <c r="L6" s="108"/>
      <c r="M6" s="101"/>
      <c r="N6" s="102"/>
      <c r="O6" s="102"/>
      <c r="P6" s="103"/>
      <c r="Q6" s="103"/>
      <c r="R6" s="103"/>
      <c r="S6" s="103"/>
      <c r="T6" s="103"/>
      <c r="U6" s="103"/>
      <c r="V6" s="103"/>
      <c r="W6" s="103"/>
      <c r="X6" s="103"/>
      <c r="Y6" s="103"/>
      <c r="Z6" s="103"/>
      <c r="AA6" s="103"/>
      <c r="AB6" s="103"/>
      <c r="AC6" s="103"/>
      <c r="AD6" s="103"/>
      <c r="AE6" s="103"/>
      <c r="AF6" s="103"/>
      <c r="AG6" s="103"/>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2"/>
      <c r="FG6" s="102"/>
      <c r="FH6" s="102"/>
      <c r="FI6" s="102"/>
      <c r="FJ6" s="102"/>
      <c r="FK6" s="102"/>
      <c r="FL6" s="102"/>
      <c r="FM6" s="102"/>
      <c r="FN6" s="102"/>
      <c r="FO6" s="102"/>
      <c r="FP6" s="102"/>
      <c r="FQ6" s="102"/>
      <c r="FR6" s="102"/>
      <c r="FS6" s="102"/>
      <c r="FT6" s="102"/>
      <c r="FU6" s="102"/>
      <c r="FV6" s="102"/>
      <c r="FW6" s="102"/>
      <c r="FX6" s="102"/>
      <c r="FY6" s="102"/>
      <c r="FZ6" s="102"/>
      <c r="GA6" s="102"/>
      <c r="GB6" s="102"/>
      <c r="GC6" s="102"/>
      <c r="GD6" s="102"/>
      <c r="GE6" s="102"/>
      <c r="GF6" s="102"/>
      <c r="GG6" s="102"/>
      <c r="GH6" s="102"/>
      <c r="GI6" s="102"/>
      <c r="GJ6" s="102"/>
      <c r="GK6" s="102"/>
      <c r="GL6" s="102"/>
      <c r="GM6" s="102"/>
      <c r="GN6" s="102"/>
      <c r="GO6" s="102"/>
      <c r="GP6" s="102"/>
      <c r="GQ6" s="102"/>
      <c r="GR6" s="102"/>
      <c r="GS6" s="102"/>
      <c r="GT6" s="102"/>
      <c r="GU6" s="102"/>
      <c r="GV6" s="102"/>
      <c r="GW6" s="102"/>
      <c r="GX6" s="102"/>
      <c r="GY6" s="102"/>
      <c r="GZ6" s="102"/>
      <c r="HA6" s="102"/>
      <c r="HB6" s="102"/>
      <c r="HC6" s="102"/>
      <c r="HD6" s="102"/>
      <c r="HE6" s="102"/>
      <c r="HF6" s="102"/>
      <c r="HG6" s="102"/>
      <c r="HH6" s="102"/>
      <c r="HI6" s="102"/>
      <c r="HJ6" s="102"/>
      <c r="HK6" s="102"/>
      <c r="HL6" s="102"/>
      <c r="HM6" s="102"/>
      <c r="HN6" s="102"/>
      <c r="HO6" s="102"/>
      <c r="HP6" s="102"/>
      <c r="HQ6" s="102"/>
      <c r="HR6" s="102"/>
      <c r="HS6" s="102"/>
      <c r="HT6" s="102"/>
      <c r="HU6" s="102"/>
      <c r="HV6" s="102"/>
      <c r="HW6" s="102"/>
      <c r="HX6" s="102"/>
      <c r="HY6" s="102"/>
      <c r="HZ6" s="102"/>
      <c r="IA6" s="102"/>
      <c r="IB6" s="102"/>
      <c r="IC6" s="102"/>
      <c r="ID6" s="102"/>
      <c r="IE6" s="102"/>
      <c r="IF6" s="102"/>
      <c r="IG6" s="102"/>
      <c r="IH6" s="102"/>
      <c r="II6" s="102"/>
      <c r="IJ6" s="102"/>
      <c r="IK6" s="102"/>
      <c r="IL6" s="102"/>
      <c r="IM6" s="102"/>
      <c r="IN6" s="102"/>
      <c r="IO6" s="102"/>
      <c r="IP6" s="102"/>
      <c r="IQ6" s="102"/>
      <c r="IR6" s="102"/>
      <c r="IS6" s="102"/>
      <c r="IT6" s="102"/>
      <c r="IU6" s="102"/>
      <c r="IV6" s="102"/>
    </row>
    <row r="7" spans="1:256" s="127" customFormat="1" ht="45" customHeight="1" thickBot="1">
      <c r="A7" s="100"/>
      <c r="B7" s="100"/>
      <c r="C7" s="121" t="s">
        <v>65</v>
      </c>
      <c r="D7" s="122"/>
      <c r="E7" s="123"/>
      <c r="F7" s="124"/>
      <c r="G7" s="197"/>
      <c r="H7" s="197"/>
      <c r="I7" s="197"/>
      <c r="J7" s="197"/>
      <c r="K7" s="198" t="s">
        <v>66</v>
      </c>
      <c r="L7" s="198" t="s">
        <v>67</v>
      </c>
      <c r="M7" s="101"/>
      <c r="N7" s="125"/>
      <c r="O7" s="125"/>
      <c r="P7" s="203" t="s">
        <v>68</v>
      </c>
      <c r="Q7" s="204"/>
      <c r="R7" s="204"/>
      <c r="S7" s="204"/>
      <c r="T7" s="205"/>
      <c r="U7" s="126"/>
      <c r="V7" s="113"/>
      <c r="W7" s="113"/>
      <c r="X7" s="113"/>
      <c r="Y7" s="113"/>
      <c r="Z7" s="113"/>
      <c r="AA7" s="113"/>
      <c r="AB7" s="113"/>
      <c r="AC7" s="113"/>
      <c r="AD7" s="113"/>
      <c r="AE7" s="113"/>
      <c r="AF7" s="113"/>
      <c r="AG7" s="113"/>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5"/>
      <c r="EG7" s="125"/>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5"/>
      <c r="HS7" s="125"/>
      <c r="HT7" s="125"/>
      <c r="HU7" s="125"/>
      <c r="HV7" s="125"/>
      <c r="HW7" s="125"/>
      <c r="HX7" s="125"/>
      <c r="HY7" s="125"/>
      <c r="HZ7" s="125"/>
      <c r="IA7" s="125"/>
      <c r="IB7" s="125"/>
      <c r="IC7" s="125"/>
      <c r="ID7" s="125"/>
      <c r="IE7" s="125"/>
      <c r="IF7" s="125"/>
      <c r="IG7" s="125"/>
      <c r="IH7" s="125"/>
      <c r="II7" s="125"/>
      <c r="IJ7" s="125"/>
      <c r="IK7" s="125"/>
      <c r="IL7" s="125"/>
      <c r="IM7" s="125"/>
      <c r="IN7" s="125"/>
      <c r="IO7" s="125"/>
      <c r="IP7" s="125"/>
      <c r="IQ7" s="125"/>
      <c r="IR7" s="125"/>
      <c r="IS7" s="125"/>
      <c r="IT7" s="125"/>
      <c r="IU7" s="125"/>
      <c r="IV7" s="125"/>
    </row>
    <row r="8" spans="1:256" s="135" customFormat="1" ht="40.5" customHeight="1">
      <c r="A8" s="100"/>
      <c r="B8" s="100"/>
      <c r="C8" s="128" t="s">
        <v>7</v>
      </c>
      <c r="D8" s="129" t="s">
        <v>8</v>
      </c>
      <c r="E8" s="129" t="s">
        <v>9</v>
      </c>
      <c r="F8" s="129" t="s">
        <v>2</v>
      </c>
      <c r="G8" s="197"/>
      <c r="H8" s="197"/>
      <c r="I8" s="197"/>
      <c r="J8" s="197"/>
      <c r="K8" s="198"/>
      <c r="L8" s="198"/>
      <c r="M8" s="101"/>
      <c r="N8" s="130" t="s">
        <v>69</v>
      </c>
      <c r="O8" s="131"/>
      <c r="P8" s="132" t="s">
        <v>7</v>
      </c>
      <c r="Q8" s="132" t="s">
        <v>8</v>
      </c>
      <c r="R8" s="132" t="s">
        <v>9</v>
      </c>
      <c r="S8" s="132" t="s">
        <v>2</v>
      </c>
      <c r="T8" s="133"/>
      <c r="U8" s="133"/>
      <c r="V8" s="133"/>
      <c r="W8" s="133"/>
      <c r="X8" s="132"/>
      <c r="Y8" s="132" t="s">
        <v>7</v>
      </c>
      <c r="Z8" s="132" t="s">
        <v>8</v>
      </c>
      <c r="AA8" s="132" t="s">
        <v>9</v>
      </c>
      <c r="AB8" s="132" t="s">
        <v>2</v>
      </c>
      <c r="AC8" s="132"/>
      <c r="AD8" s="132"/>
      <c r="AE8" s="132"/>
      <c r="AF8" s="132"/>
      <c r="AG8" s="134" t="s">
        <v>70</v>
      </c>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1"/>
      <c r="IT8" s="131"/>
      <c r="IU8" s="131"/>
      <c r="IV8" s="131"/>
    </row>
    <row r="9" spans="1:256" ht="72" customHeight="1">
      <c r="A9" s="136">
        <v>1</v>
      </c>
      <c r="B9" s="137">
        <v>1</v>
      </c>
      <c r="C9" s="138">
        <f>UPPER(IF($A9="","",VLOOKUP($A9,'[3]m round robin žrebna lista'!$A$7:$R$128,2)))</f>
      </c>
      <c r="D9" s="139" t="s">
        <v>121</v>
      </c>
      <c r="E9" s="139" t="s">
        <v>122</v>
      </c>
      <c r="F9" s="140" t="s">
        <v>123</v>
      </c>
      <c r="G9" s="141"/>
      <c r="H9" s="142" t="s">
        <v>130</v>
      </c>
      <c r="I9" s="142" t="s">
        <v>131</v>
      </c>
      <c r="J9" s="142" t="s">
        <v>20</v>
      </c>
      <c r="K9" s="143">
        <v>1</v>
      </c>
      <c r="L9" s="143">
        <v>3</v>
      </c>
      <c r="M9" s="144">
        <f>IF($A9="","",VLOOKUP($A9,'[3]m round robin žrebna lista'!$A$7:$R$128,14))</f>
        <v>0</v>
      </c>
      <c r="N9" s="143">
        <f>IF(L9="","",IF(L9=1,8,IF(L9=2,6,IF(L9=3,4,2))))</f>
        <v>4</v>
      </c>
      <c r="O9" s="103"/>
      <c r="P9" s="145">
        <f>UPPER(IF($A9="","",VLOOKUP($A9,'[3]m round robin žrebna lista'!$A$7:$R$128,2)))</f>
      </c>
      <c r="Q9" s="145">
        <f>UPPER(IF($A9="","",VLOOKUP($A9,'[3]m round robin žrebna lista'!$A$7:$R$128,3)))</f>
      </c>
      <c r="R9" s="145">
        <f>PROPER(IF($A9="","",VLOOKUP($A9,'[3]m round robin žrebna lista'!$A$7:$R$128,4)))</f>
      </c>
      <c r="S9" s="145">
        <f>UPPER(IF($A9="","",VLOOKUP($A9,'[3]m round robin žrebna lista'!$A$7:$R$128,5)))</f>
      </c>
      <c r="T9" s="146"/>
      <c r="U9" s="147"/>
      <c r="V9" s="147"/>
      <c r="W9" s="147"/>
      <c r="X9" s="110"/>
      <c r="Y9" s="145">
        <f>UPPER(IF($A9="","",VLOOKUP($A9,'[3]m round robin žrebna lista'!$A$7:$R$128,2)))</f>
      </c>
      <c r="Z9" s="145">
        <f>UPPER(IF($A9="","",VLOOKUP($A9,'[3]m round robin žrebna lista'!$A$7:$R$128,3)))</f>
      </c>
      <c r="AA9" s="145">
        <f>PROPER(IF($A9="","",VLOOKUP($A9,'[3]m round robin žrebna lista'!$A$7:$R$128,4)))</f>
      </c>
      <c r="AB9" s="145">
        <f>UPPER(IF($A9="","",VLOOKUP($A9,'[3]m round robin žrebna lista'!$A$7:$R$128,5)))</f>
      </c>
      <c r="AC9" s="146"/>
      <c r="AD9" s="148">
        <f>IF(U9="","",IF(U9="1bb","1bb",IF(U9="2bb","2bb",IF(U9=1,$M10,0))))</f>
      </c>
      <c r="AE9" s="148">
        <f>IF(V9="","",IF(V9="1bb","1bb",IF(V9="3bb","3bb",IF(V9=1,$M11,0))))</f>
      </c>
      <c r="AF9" s="148">
        <f>IF(W9="","",IF(W9="1bb","1bb",IF(W9="4bb","4bb",IF(W9=1,$M12,0))))</f>
      </c>
      <c r="AG9" s="149">
        <f>SUM(AD9:AF9)</f>
        <v>0</v>
      </c>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s="102"/>
      <c r="BQ9" s="102"/>
      <c r="BR9" s="102"/>
      <c r="BS9" s="102"/>
      <c r="BT9" s="102"/>
      <c r="BU9" s="102"/>
      <c r="BV9" s="102"/>
      <c r="BW9" s="102"/>
      <c r="BX9" s="102"/>
      <c r="BY9" s="102"/>
      <c r="BZ9" s="102"/>
      <c r="CA9" s="102"/>
      <c r="CB9" s="102"/>
      <c r="CC9" s="102"/>
      <c r="CD9" s="102"/>
      <c r="CE9" s="102"/>
      <c r="CF9" s="102"/>
      <c r="CG9" s="102"/>
      <c r="CH9" s="102"/>
      <c r="CI9" s="102"/>
      <c r="CJ9" s="102"/>
      <c r="CK9" s="102"/>
      <c r="CL9" s="102"/>
      <c r="CM9" s="102"/>
      <c r="CN9" s="102"/>
      <c r="CO9" s="102"/>
      <c r="CP9" s="102"/>
      <c r="CQ9" s="102"/>
      <c r="CR9" s="102"/>
      <c r="CS9" s="102"/>
      <c r="CT9" s="102"/>
      <c r="CU9" s="102"/>
      <c r="CV9" s="102"/>
      <c r="CW9" s="102"/>
      <c r="CX9" s="102"/>
      <c r="CY9" s="102"/>
      <c r="CZ9" s="102"/>
      <c r="DA9" s="102"/>
      <c r="DB9" s="102"/>
      <c r="DC9" s="102"/>
      <c r="DD9" s="102"/>
      <c r="DE9" s="102"/>
      <c r="DF9" s="102"/>
      <c r="DG9" s="102"/>
      <c r="DH9" s="102"/>
      <c r="DI9" s="102"/>
      <c r="DJ9" s="102"/>
      <c r="DK9" s="102"/>
      <c r="DL9" s="102"/>
      <c r="DM9" s="102"/>
      <c r="DN9" s="102"/>
      <c r="DO9" s="102"/>
      <c r="DP9" s="102"/>
      <c r="DQ9" s="102"/>
      <c r="DR9" s="102"/>
      <c r="DS9" s="102"/>
      <c r="DT9" s="102"/>
      <c r="DU9" s="102"/>
      <c r="DV9" s="102"/>
      <c r="DW9" s="102"/>
      <c r="DX9" s="102"/>
      <c r="DY9" s="102"/>
      <c r="DZ9" s="102"/>
      <c r="EA9" s="102"/>
      <c r="EB9" s="102"/>
      <c r="EC9" s="102"/>
      <c r="ED9" s="102"/>
      <c r="EE9" s="102"/>
      <c r="EF9" s="102"/>
      <c r="EG9" s="102"/>
      <c r="EH9" s="102"/>
      <c r="EI9" s="102"/>
      <c r="EJ9" s="102"/>
      <c r="EK9" s="102"/>
      <c r="EL9" s="102"/>
      <c r="EM9" s="102"/>
      <c r="EN9" s="102"/>
      <c r="EO9" s="102"/>
      <c r="EP9" s="102"/>
      <c r="EQ9" s="102"/>
      <c r="ER9" s="102"/>
      <c r="ES9" s="102"/>
      <c r="ET9" s="102"/>
      <c r="EU9" s="102"/>
      <c r="EV9" s="102"/>
      <c r="EW9" s="102"/>
      <c r="EX9" s="102"/>
      <c r="EY9" s="102"/>
      <c r="EZ9" s="102"/>
      <c r="FA9" s="102"/>
      <c r="FB9" s="102"/>
      <c r="FC9" s="102"/>
      <c r="FD9" s="102"/>
      <c r="FE9" s="102"/>
      <c r="FF9" s="102"/>
      <c r="FG9" s="102"/>
      <c r="FH9" s="102"/>
      <c r="FI9" s="102"/>
      <c r="FJ9" s="102"/>
      <c r="FK9" s="102"/>
      <c r="FL9" s="102"/>
      <c r="FM9" s="102"/>
      <c r="FN9" s="102"/>
      <c r="FO9" s="102"/>
      <c r="FP9" s="102"/>
      <c r="FQ9" s="102"/>
      <c r="FR9" s="102"/>
      <c r="FS9" s="102"/>
      <c r="FT9" s="102"/>
      <c r="FU9" s="102"/>
      <c r="FV9" s="102"/>
      <c r="FW9" s="102"/>
      <c r="FX9" s="102"/>
      <c r="FY9" s="102"/>
      <c r="FZ9" s="102"/>
      <c r="GA9" s="102"/>
      <c r="GB9" s="102"/>
      <c r="GC9" s="102"/>
      <c r="GD9" s="102"/>
      <c r="GE9" s="102"/>
      <c r="GF9" s="102"/>
      <c r="GG9" s="102"/>
      <c r="GH9" s="102"/>
      <c r="GI9" s="102"/>
      <c r="GJ9" s="102"/>
      <c r="GK9" s="102"/>
      <c r="GL9" s="102"/>
      <c r="GM9" s="102"/>
      <c r="GN9" s="102"/>
      <c r="GO9" s="102"/>
      <c r="GP9" s="102"/>
      <c r="GQ9" s="102"/>
      <c r="GR9" s="102"/>
      <c r="GS9" s="102"/>
      <c r="GT9" s="102"/>
      <c r="GU9" s="102"/>
      <c r="GV9" s="102"/>
      <c r="GW9" s="102"/>
      <c r="GX9" s="102"/>
      <c r="GY9" s="102"/>
      <c r="GZ9" s="102"/>
      <c r="HA9" s="102"/>
      <c r="HB9" s="102"/>
      <c r="HC9" s="102"/>
      <c r="HD9" s="102"/>
      <c r="HE9" s="102"/>
      <c r="HF9" s="102"/>
      <c r="HG9" s="102"/>
      <c r="HH9" s="102"/>
      <c r="HI9" s="102"/>
      <c r="HJ9" s="102"/>
      <c r="HK9" s="102"/>
      <c r="HL9" s="102"/>
      <c r="HM9" s="102"/>
      <c r="HN9" s="102"/>
      <c r="HO9" s="102"/>
      <c r="HP9" s="102"/>
      <c r="HQ9" s="102"/>
      <c r="HR9" s="102"/>
      <c r="HS9" s="102"/>
      <c r="HT9" s="102"/>
      <c r="HU9" s="102"/>
      <c r="HV9" s="102"/>
      <c r="HW9" s="102"/>
      <c r="HX9" s="102"/>
      <c r="HY9" s="102"/>
      <c r="HZ9" s="102"/>
      <c r="IA9" s="102"/>
      <c r="IB9" s="102"/>
      <c r="IC9" s="102"/>
      <c r="ID9" s="102"/>
      <c r="IE9" s="102"/>
      <c r="IF9" s="102"/>
      <c r="IG9" s="102"/>
      <c r="IH9" s="102"/>
      <c r="II9" s="102"/>
      <c r="IJ9" s="102"/>
      <c r="IK9" s="102"/>
      <c r="IL9" s="102"/>
      <c r="IM9" s="102"/>
      <c r="IN9" s="102"/>
      <c r="IO9" s="102"/>
      <c r="IP9" s="102"/>
      <c r="IQ9" s="102"/>
      <c r="IR9" s="102"/>
      <c r="IS9" s="102"/>
      <c r="IT9" s="102"/>
      <c r="IU9" s="102"/>
      <c r="IV9" s="102"/>
    </row>
    <row r="10" spans="1:256" ht="72" customHeight="1">
      <c r="A10" s="136">
        <v>2</v>
      </c>
      <c r="B10" s="137">
        <v>2</v>
      </c>
      <c r="C10" s="138">
        <f>UPPER(IF($A10="","",VLOOKUP($A10,'[3]m round robin žrebna lista'!$A$7:$R$128,2)))</f>
      </c>
      <c r="D10" s="139" t="s">
        <v>125</v>
      </c>
      <c r="E10" s="139" t="s">
        <v>124</v>
      </c>
      <c r="F10" s="140" t="s">
        <v>97</v>
      </c>
      <c r="G10" s="142" t="s">
        <v>131</v>
      </c>
      <c r="H10" s="141"/>
      <c r="I10" s="142" t="s">
        <v>132</v>
      </c>
      <c r="J10" s="142" t="s">
        <v>132</v>
      </c>
      <c r="K10" s="143">
        <v>3</v>
      </c>
      <c r="L10" s="143">
        <v>1</v>
      </c>
      <c r="M10" s="144">
        <f>IF($A10="","",VLOOKUP($A10,'[3]m round robin žrebna lista'!$A$7:$R$128,14))</f>
        <v>0</v>
      </c>
      <c r="N10" s="143">
        <f>IF(L10="","",IF(L10=1,8,IF(L10=2,6,IF(L10=3,4,2))))</f>
        <v>8</v>
      </c>
      <c r="O10" s="103"/>
      <c r="P10" s="145">
        <f>UPPER(IF($A10="","",VLOOKUP($A10,'[3]m round robin žrebna lista'!$A$7:$R$128,2)))</f>
      </c>
      <c r="Q10" s="145">
        <f>UPPER(IF($A10="","",VLOOKUP($A10,'[3]m round robin žrebna lista'!$A$7:$R$128,3)))</f>
      </c>
      <c r="R10" s="145">
        <f>PROPER(IF($A10="","",VLOOKUP($A10,'[3]m round robin žrebna lista'!$A$7:$R$128,4)))</f>
      </c>
      <c r="S10" s="145">
        <f>UPPER(IF($A10="","",VLOOKUP($A10,'[3]m round robin žrebna lista'!$A$7:$R$128,5)))</f>
      </c>
      <c r="T10" s="147"/>
      <c r="U10" s="146"/>
      <c r="V10" s="147"/>
      <c r="W10" s="147"/>
      <c r="X10" s="110"/>
      <c r="Y10" s="145">
        <f>UPPER(IF($A10="","",VLOOKUP($A10,'[3]m round robin žrebna lista'!$A$7:$R$128,2)))</f>
      </c>
      <c r="Z10" s="145">
        <f>UPPER(IF($A10="","",VLOOKUP($A10,'[3]m round robin žrebna lista'!$A$7:$R$128,3)))</f>
      </c>
      <c r="AA10" s="145">
        <f>PROPER(IF($A10="","",VLOOKUP($A10,'[3]m round robin žrebna lista'!$A$7:$R$128,4)))</f>
      </c>
      <c r="AB10" s="145">
        <f>UPPER(IF($A10="","",VLOOKUP($A10,'[3]m round robin žrebna lista'!$A$7:$R$128,5)))</f>
      </c>
      <c r="AC10" s="148">
        <f>IF(T10="","",IF(T10="1bb","1bb",IF(T10="2bb","2bb",IF(T10=1,0,M9))))</f>
      </c>
      <c r="AD10" s="146"/>
      <c r="AE10" s="148">
        <f>IF(V10="","",IF(V10="2bb","2bb",IF(V10="3bb","3bb",IF(V10=2,M11,0))))</f>
      </c>
      <c r="AF10" s="148">
        <f>IF(W10="","",IF(W10="2bb","2bb",IF(W10="4bb","4bb",IF(W10=2,M12,0))))</f>
      </c>
      <c r="AG10" s="149">
        <f>SUM(AC10:AF10)</f>
        <v>0</v>
      </c>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102"/>
      <c r="FL10" s="102"/>
      <c r="FM10" s="102"/>
      <c r="FN10" s="102"/>
      <c r="FO10" s="102"/>
      <c r="FP10" s="102"/>
      <c r="FQ10" s="102"/>
      <c r="FR10" s="102"/>
      <c r="FS10" s="102"/>
      <c r="FT10" s="102"/>
      <c r="FU10" s="102"/>
      <c r="FV10" s="102"/>
      <c r="FW10" s="102"/>
      <c r="FX10" s="102"/>
      <c r="FY10" s="102"/>
      <c r="FZ10" s="102"/>
      <c r="GA10" s="102"/>
      <c r="GB10" s="102"/>
      <c r="GC10" s="102"/>
      <c r="GD10" s="102"/>
      <c r="GE10" s="102"/>
      <c r="GF10" s="102"/>
      <c r="GG10" s="102"/>
      <c r="GH10" s="102"/>
      <c r="GI10" s="102"/>
      <c r="GJ10" s="102"/>
      <c r="GK10" s="102"/>
      <c r="GL10" s="102"/>
      <c r="GM10" s="102"/>
      <c r="GN10" s="102"/>
      <c r="GO10" s="102"/>
      <c r="GP10" s="102"/>
      <c r="GQ10" s="102"/>
      <c r="GR10" s="102"/>
      <c r="GS10" s="102"/>
      <c r="GT10" s="102"/>
      <c r="GU10" s="102"/>
      <c r="GV10" s="102"/>
      <c r="GW10" s="102"/>
      <c r="GX10" s="102"/>
      <c r="GY10" s="102"/>
      <c r="GZ10" s="102"/>
      <c r="HA10" s="102"/>
      <c r="HB10" s="102"/>
      <c r="HC10" s="102"/>
      <c r="HD10" s="102"/>
      <c r="HE10" s="102"/>
      <c r="HF10" s="102"/>
      <c r="HG10" s="102"/>
      <c r="HH10" s="102"/>
      <c r="HI10" s="102"/>
      <c r="HJ10" s="102"/>
      <c r="HK10" s="102"/>
      <c r="HL10" s="102"/>
      <c r="HM10" s="102"/>
      <c r="HN10" s="102"/>
      <c r="HO10" s="102"/>
      <c r="HP10" s="102"/>
      <c r="HQ10" s="102"/>
      <c r="HR10" s="102"/>
      <c r="HS10" s="102"/>
      <c r="HT10" s="102"/>
      <c r="HU10" s="102"/>
      <c r="HV10" s="102"/>
      <c r="HW10" s="102"/>
      <c r="HX10" s="102"/>
      <c r="HY10" s="102"/>
      <c r="HZ10" s="102"/>
      <c r="IA10" s="102"/>
      <c r="IB10" s="102"/>
      <c r="IC10" s="102"/>
      <c r="ID10" s="102"/>
      <c r="IE10" s="102"/>
      <c r="IF10" s="102"/>
      <c r="IG10" s="102"/>
      <c r="IH10" s="102"/>
      <c r="II10" s="102"/>
      <c r="IJ10" s="102"/>
      <c r="IK10" s="102"/>
      <c r="IL10" s="102"/>
      <c r="IM10" s="102"/>
      <c r="IN10" s="102"/>
      <c r="IO10" s="102"/>
      <c r="IP10" s="102"/>
      <c r="IQ10" s="102"/>
      <c r="IR10" s="102"/>
      <c r="IS10" s="102"/>
      <c r="IT10" s="102"/>
      <c r="IU10" s="102"/>
      <c r="IV10" s="102"/>
    </row>
    <row r="11" spans="1:256" ht="72" customHeight="1">
      <c r="A11" s="136">
        <v>3</v>
      </c>
      <c r="B11" s="150">
        <v>3</v>
      </c>
      <c r="C11" s="138">
        <f>UPPER(IF($A11="","",VLOOKUP($A11,'[3]m round robin žrebna lista'!$A$7:$R$128,2)))</f>
      </c>
      <c r="D11" s="139" t="s">
        <v>126</v>
      </c>
      <c r="E11" s="139" t="s">
        <v>127</v>
      </c>
      <c r="F11" s="140" t="s">
        <v>49</v>
      </c>
      <c r="G11" s="142" t="s">
        <v>130</v>
      </c>
      <c r="H11" s="142" t="s">
        <v>20</v>
      </c>
      <c r="I11" s="141"/>
      <c r="J11" s="142" t="s">
        <v>130</v>
      </c>
      <c r="K11" s="143">
        <v>0</v>
      </c>
      <c r="L11" s="143">
        <v>4</v>
      </c>
      <c r="M11" s="144">
        <f>IF($A11="","",VLOOKUP($A11,'[3]m round robin žrebna lista'!$A$7:$R$128,14))</f>
        <v>0</v>
      </c>
      <c r="N11" s="143">
        <f>IF(L11="","",IF(L11=1,8,IF(L11=2,6,IF(L11=3,4,2))))</f>
        <v>2</v>
      </c>
      <c r="O11" s="103"/>
      <c r="P11" s="145">
        <f>UPPER(IF($A11="","",VLOOKUP($A11,'[3]m round robin žrebna lista'!$A$7:$R$128,2)))</f>
      </c>
      <c r="Q11" s="145">
        <f>UPPER(IF($A11="","",VLOOKUP($A11,'[3]m round robin žrebna lista'!$A$7:$R$128,3)))</f>
      </c>
      <c r="R11" s="145">
        <f>PROPER(IF($A11="","",VLOOKUP($A11,'[3]m round robin žrebna lista'!$A$7:$R$128,4)))</f>
      </c>
      <c r="S11" s="145">
        <f>UPPER(IF($A11="","",VLOOKUP($A11,'[3]m round robin žrebna lista'!$A$7:$R$128,5)))</f>
      </c>
      <c r="T11" s="147"/>
      <c r="U11" s="147"/>
      <c r="V11" s="146"/>
      <c r="W11" s="147"/>
      <c r="X11" s="110"/>
      <c r="Y11" s="145">
        <f>UPPER(IF($A11="","",VLOOKUP($A11,'[3]m round robin žrebna lista'!$A$7:$R$128,2)))</f>
      </c>
      <c r="Z11" s="145">
        <f>UPPER(IF($A11="","",VLOOKUP($A11,'[3]m round robin žrebna lista'!$A$7:$R$128,3)))</f>
      </c>
      <c r="AA11" s="145">
        <f>PROPER(IF($A11="","",VLOOKUP($A11,'[3]m round robin žrebna lista'!$A$7:$R$128,4)))</f>
      </c>
      <c r="AB11" s="145">
        <f>UPPER(IF($A11="","",VLOOKUP($A11,'[3]m round robin žrebna lista'!$A$7:$R$128,5)))</f>
      </c>
      <c r="AC11" s="148">
        <f>IF(T11="","",IF(T11="1bb","1bb",IF(T11="3bb","3bb",IF(T11=1,0,M9))))</f>
      </c>
      <c r="AD11" s="148">
        <f>IF(U11="","",IF(U11="2bb","2bb",IF(U11="3bb","3bb",IF(U11=2,0,M10))))</f>
      </c>
      <c r="AE11" s="146"/>
      <c r="AF11" s="148">
        <f>IF(W11="","",IF(W11="3bb","3bb",IF(W11="4bb","4bb",IF(W11=3,M12,0))))</f>
      </c>
      <c r="AG11" s="149">
        <f>SUM(AC11:AF11)</f>
        <v>0</v>
      </c>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02"/>
      <c r="FE11" s="102"/>
      <c r="FF11" s="102"/>
      <c r="FG11" s="102"/>
      <c r="FH11" s="102"/>
      <c r="FI11" s="102"/>
      <c r="FJ11" s="102"/>
      <c r="FK11" s="102"/>
      <c r="FL11" s="102"/>
      <c r="FM11" s="102"/>
      <c r="FN11" s="102"/>
      <c r="FO11" s="102"/>
      <c r="FP11" s="102"/>
      <c r="FQ11" s="102"/>
      <c r="FR11" s="102"/>
      <c r="FS11" s="102"/>
      <c r="FT11" s="102"/>
      <c r="FU11" s="102"/>
      <c r="FV11" s="102"/>
      <c r="FW11" s="102"/>
      <c r="FX11" s="102"/>
      <c r="FY11" s="102"/>
      <c r="FZ11" s="102"/>
      <c r="GA11" s="102"/>
      <c r="GB11" s="102"/>
      <c r="GC11" s="102"/>
      <c r="GD11" s="102"/>
      <c r="GE11" s="102"/>
      <c r="GF11" s="102"/>
      <c r="GG11" s="102"/>
      <c r="GH11" s="102"/>
      <c r="GI11" s="102"/>
      <c r="GJ11" s="102"/>
      <c r="GK11" s="102"/>
      <c r="GL11" s="102"/>
      <c r="GM11" s="102"/>
      <c r="GN11" s="102"/>
      <c r="GO11" s="102"/>
      <c r="GP11" s="102"/>
      <c r="GQ11" s="102"/>
      <c r="GR11" s="102"/>
      <c r="GS11" s="102"/>
      <c r="GT11" s="102"/>
      <c r="GU11" s="102"/>
      <c r="GV11" s="102"/>
      <c r="GW11" s="102"/>
      <c r="GX11" s="102"/>
      <c r="GY11" s="102"/>
      <c r="GZ11" s="102"/>
      <c r="HA11" s="102"/>
      <c r="HB11" s="102"/>
      <c r="HC11" s="102"/>
      <c r="HD11" s="102"/>
      <c r="HE11" s="102"/>
      <c r="HF11" s="102"/>
      <c r="HG11" s="102"/>
      <c r="HH11" s="102"/>
      <c r="HI11" s="102"/>
      <c r="HJ11" s="102"/>
      <c r="HK11" s="102"/>
      <c r="HL11" s="102"/>
      <c r="HM11" s="102"/>
      <c r="HN11" s="102"/>
      <c r="HO11" s="102"/>
      <c r="HP11" s="102"/>
      <c r="HQ11" s="102"/>
      <c r="HR11" s="102"/>
      <c r="HS11" s="102"/>
      <c r="HT11" s="102"/>
      <c r="HU11" s="102"/>
      <c r="HV11" s="102"/>
      <c r="HW11" s="102"/>
      <c r="HX11" s="102"/>
      <c r="HY11" s="102"/>
      <c r="HZ11" s="102"/>
      <c r="IA11" s="102"/>
      <c r="IB11" s="102"/>
      <c r="IC11" s="102"/>
      <c r="ID11" s="102"/>
      <c r="IE11" s="102"/>
      <c r="IF11" s="102"/>
      <c r="IG11" s="102"/>
      <c r="IH11" s="102"/>
      <c r="II11" s="102"/>
      <c r="IJ11" s="102"/>
      <c r="IK11" s="102"/>
      <c r="IL11" s="102"/>
      <c r="IM11" s="102"/>
      <c r="IN11" s="102"/>
      <c r="IO11" s="102"/>
      <c r="IP11" s="102"/>
      <c r="IQ11" s="102"/>
      <c r="IR11" s="102"/>
      <c r="IS11" s="102"/>
      <c r="IT11" s="102"/>
      <c r="IU11" s="102"/>
      <c r="IV11" s="102"/>
    </row>
    <row r="12" spans="1:256" ht="72" customHeight="1">
      <c r="A12" s="136">
        <v>4</v>
      </c>
      <c r="B12" s="137">
        <v>4</v>
      </c>
      <c r="C12" s="138">
        <f>UPPER(IF($A12="","",VLOOKUP($A12,'[3]m round robin žrebna lista'!$A$7:$R$128,2)))</f>
      </c>
      <c r="D12" s="139" t="s">
        <v>129</v>
      </c>
      <c r="E12" s="139" t="s">
        <v>128</v>
      </c>
      <c r="F12" s="140" t="s">
        <v>97</v>
      </c>
      <c r="G12" s="142" t="s">
        <v>132</v>
      </c>
      <c r="H12" s="142" t="s">
        <v>20</v>
      </c>
      <c r="I12" s="142" t="s">
        <v>131</v>
      </c>
      <c r="J12" s="141"/>
      <c r="K12" s="143">
        <v>2</v>
      </c>
      <c r="L12" s="143">
        <v>2</v>
      </c>
      <c r="M12" s="144">
        <f>IF($A12="","",VLOOKUP($A12,'[3]m round robin žrebna lista'!$A$7:$R$128,14))</f>
        <v>0</v>
      </c>
      <c r="N12" s="143">
        <f>IF(L12="","",IF(L12=1,8,IF(L12=2,6,IF(L12=3,4,2))))</f>
        <v>6</v>
      </c>
      <c r="O12" s="103"/>
      <c r="P12" s="145">
        <f>UPPER(IF($A12="","",VLOOKUP($A12,'[3]m round robin žrebna lista'!$A$7:$R$128,2)))</f>
      </c>
      <c r="Q12" s="145">
        <f>UPPER(IF($A12="","",VLOOKUP($A12,'[3]m round robin žrebna lista'!$A$7:$R$128,3)))</f>
      </c>
      <c r="R12" s="145">
        <f>PROPER(IF($A12="","",VLOOKUP($A12,'[3]m round robin žrebna lista'!$A$7:$R$128,4)))</f>
      </c>
      <c r="S12" s="145">
        <f>UPPER(IF($A12="","",VLOOKUP($A12,'[3]m round robin žrebna lista'!$A$7:$R$128,5)))</f>
      </c>
      <c r="T12" s="147"/>
      <c r="U12" s="147"/>
      <c r="V12" s="147"/>
      <c r="W12" s="146"/>
      <c r="X12" s="110"/>
      <c r="Y12" s="145">
        <f>UPPER(IF($A12="","",VLOOKUP($A12,'[3]m round robin žrebna lista'!$A$7:$R$128,2)))</f>
      </c>
      <c r="Z12" s="145">
        <f>UPPER(IF($A12="","",VLOOKUP($A12,'[3]m round robin žrebna lista'!$A$7:$R$128,3)))</f>
      </c>
      <c r="AA12" s="145">
        <f>PROPER(IF($A12="","",VLOOKUP($A12,'[3]m round robin žrebna lista'!$A$7:$R$128,4)))</f>
      </c>
      <c r="AB12" s="145">
        <f>UPPER(IF($A12="","",VLOOKUP($A12,'[3]m round robin žrebna lista'!$A$7:$R$128,5)))</f>
      </c>
      <c r="AC12" s="148">
        <f>IF(T12="","",IF(T12="1bb","1bb",IF(T12="4bb","4bb",IF(T12=1,0,M9))))</f>
      </c>
      <c r="AD12" s="148">
        <f>IF(U12="","",IF(U12="2bb","2bb",IF(U12="4bb","4bb",IF(U12=2,0,M10))))</f>
      </c>
      <c r="AE12" s="148">
        <f>IF(V12="","",IF(V12="3bb","3bb",IF(V12="4bb","4bb",IF(V12=3,0,M11))))</f>
      </c>
      <c r="AF12" s="146"/>
      <c r="AG12" s="149">
        <f>SUM(AC12:AF12)</f>
        <v>0</v>
      </c>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c r="EP12" s="102"/>
      <c r="EQ12" s="102"/>
      <c r="ER12" s="102"/>
      <c r="ES12" s="102"/>
      <c r="ET12" s="102"/>
      <c r="EU12" s="102"/>
      <c r="EV12" s="102"/>
      <c r="EW12" s="102"/>
      <c r="EX12" s="102"/>
      <c r="EY12" s="102"/>
      <c r="EZ12" s="102"/>
      <c r="FA12" s="102"/>
      <c r="FB12" s="102"/>
      <c r="FC12" s="102"/>
      <c r="FD12" s="102"/>
      <c r="FE12" s="102"/>
      <c r="FF12" s="102"/>
      <c r="FG12" s="102"/>
      <c r="FH12" s="102"/>
      <c r="FI12" s="102"/>
      <c r="FJ12" s="102"/>
      <c r="FK12" s="102"/>
      <c r="FL12" s="102"/>
      <c r="FM12" s="102"/>
      <c r="FN12" s="102"/>
      <c r="FO12" s="102"/>
      <c r="FP12" s="102"/>
      <c r="FQ12" s="102"/>
      <c r="FR12" s="102"/>
      <c r="FS12" s="102"/>
      <c r="FT12" s="102"/>
      <c r="FU12" s="102"/>
      <c r="FV12" s="102"/>
      <c r="FW12" s="102"/>
      <c r="FX12" s="102"/>
      <c r="FY12" s="102"/>
      <c r="FZ12" s="102"/>
      <c r="GA12" s="102"/>
      <c r="GB12" s="102"/>
      <c r="GC12" s="102"/>
      <c r="GD12" s="102"/>
      <c r="GE12" s="102"/>
      <c r="GF12" s="102"/>
      <c r="GG12" s="102"/>
      <c r="GH12" s="102"/>
      <c r="GI12" s="102"/>
      <c r="GJ12" s="102"/>
      <c r="GK12" s="102"/>
      <c r="GL12" s="102"/>
      <c r="GM12" s="102"/>
      <c r="GN12" s="102"/>
      <c r="GO12" s="102"/>
      <c r="GP12" s="102"/>
      <c r="GQ12" s="102"/>
      <c r="GR12" s="102"/>
      <c r="GS12" s="102"/>
      <c r="GT12" s="102"/>
      <c r="GU12" s="102"/>
      <c r="GV12" s="102"/>
      <c r="GW12" s="102"/>
      <c r="GX12" s="102"/>
      <c r="GY12" s="102"/>
      <c r="GZ12" s="102"/>
      <c r="HA12" s="102"/>
      <c r="HB12" s="102"/>
      <c r="HC12" s="102"/>
      <c r="HD12" s="102"/>
      <c r="HE12" s="102"/>
      <c r="HF12" s="102"/>
      <c r="HG12" s="102"/>
      <c r="HH12" s="102"/>
      <c r="HI12" s="102"/>
      <c r="HJ12" s="102"/>
      <c r="HK12" s="102"/>
      <c r="HL12" s="102"/>
      <c r="HM12" s="102"/>
      <c r="HN12" s="102"/>
      <c r="HO12" s="102"/>
      <c r="HP12" s="102"/>
      <c r="HQ12" s="102"/>
      <c r="HR12" s="102"/>
      <c r="HS12" s="102"/>
      <c r="HT12" s="102"/>
      <c r="HU12" s="102"/>
      <c r="HV12" s="102"/>
      <c r="HW12" s="102"/>
      <c r="HX12" s="102"/>
      <c r="HY12" s="102"/>
      <c r="HZ12" s="102"/>
      <c r="IA12" s="102"/>
      <c r="IB12" s="102"/>
      <c r="IC12" s="102"/>
      <c r="ID12" s="102"/>
      <c r="IE12" s="102"/>
      <c r="IF12" s="102"/>
      <c r="IG12" s="102"/>
      <c r="IH12" s="102"/>
      <c r="II12" s="102"/>
      <c r="IJ12" s="102"/>
      <c r="IK12" s="102"/>
      <c r="IL12" s="102"/>
      <c r="IM12" s="102"/>
      <c r="IN12" s="102"/>
      <c r="IO12" s="102"/>
      <c r="IP12" s="102"/>
      <c r="IQ12" s="102"/>
      <c r="IR12" s="102"/>
      <c r="IS12" s="102"/>
      <c r="IT12" s="102"/>
      <c r="IU12" s="102"/>
      <c r="IV12" s="102"/>
    </row>
    <row r="13" spans="1:256" ht="30" customHeight="1" thickBot="1">
      <c r="A13" s="151"/>
      <c r="B13" s="152"/>
      <c r="C13" s="153"/>
      <c r="D13" s="154"/>
      <c r="E13" s="154"/>
      <c r="F13" s="155"/>
      <c r="G13" s="156"/>
      <c r="H13" s="156"/>
      <c r="I13" s="156"/>
      <c r="J13" s="157"/>
      <c r="K13" s="158"/>
      <c r="L13" s="158"/>
      <c r="M13" s="144"/>
      <c r="N13" s="158"/>
      <c r="O13" s="103"/>
      <c r="P13" s="159"/>
      <c r="Q13" s="159"/>
      <c r="R13" s="159"/>
      <c r="S13" s="159"/>
      <c r="T13" s="160"/>
      <c r="U13" s="160"/>
      <c r="V13" s="160"/>
      <c r="W13" s="161"/>
      <c r="X13" s="110"/>
      <c r="Y13" s="159"/>
      <c r="Z13" s="159"/>
      <c r="AA13" s="159"/>
      <c r="AB13" s="159"/>
      <c r="AC13" s="162"/>
      <c r="AD13" s="162"/>
      <c r="AE13" s="162"/>
      <c r="AF13" s="161"/>
      <c r="AG13" s="163"/>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02"/>
      <c r="FE13" s="102"/>
      <c r="FF13" s="102"/>
      <c r="FG13" s="102"/>
      <c r="FH13" s="102"/>
      <c r="FI13" s="102"/>
      <c r="FJ13" s="102"/>
      <c r="FK13" s="102"/>
      <c r="FL13" s="102"/>
      <c r="FM13" s="102"/>
      <c r="FN13" s="102"/>
      <c r="FO13" s="102"/>
      <c r="FP13" s="102"/>
      <c r="FQ13" s="102"/>
      <c r="FR13" s="102"/>
      <c r="FS13" s="102"/>
      <c r="FT13" s="102"/>
      <c r="FU13" s="102"/>
      <c r="FV13" s="102"/>
      <c r="FW13" s="102"/>
      <c r="FX13" s="102"/>
      <c r="FY13" s="102"/>
      <c r="FZ13" s="102"/>
      <c r="GA13" s="102"/>
      <c r="GB13" s="102"/>
      <c r="GC13" s="102"/>
      <c r="GD13" s="102"/>
      <c r="GE13" s="102"/>
      <c r="GF13" s="102"/>
      <c r="GG13" s="102"/>
      <c r="GH13" s="102"/>
      <c r="GI13" s="102"/>
      <c r="GJ13" s="102"/>
      <c r="GK13" s="102"/>
      <c r="GL13" s="102"/>
      <c r="GM13" s="102"/>
      <c r="GN13" s="102"/>
      <c r="GO13" s="102"/>
      <c r="GP13" s="102"/>
      <c r="GQ13" s="102"/>
      <c r="GR13" s="102"/>
      <c r="GS13" s="102"/>
      <c r="GT13" s="102"/>
      <c r="GU13" s="102"/>
      <c r="GV13" s="102"/>
      <c r="GW13" s="102"/>
      <c r="GX13" s="102"/>
      <c r="GY13" s="102"/>
      <c r="GZ13" s="102"/>
      <c r="HA13" s="102"/>
      <c r="HB13" s="102"/>
      <c r="HC13" s="102"/>
      <c r="HD13" s="102"/>
      <c r="HE13" s="102"/>
      <c r="HF13" s="102"/>
      <c r="HG13" s="102"/>
      <c r="HH13" s="102"/>
      <c r="HI13" s="102"/>
      <c r="HJ13" s="102"/>
      <c r="HK13" s="102"/>
      <c r="HL13" s="102"/>
      <c r="HM13" s="102"/>
      <c r="HN13" s="102"/>
      <c r="HO13" s="102"/>
      <c r="HP13" s="102"/>
      <c r="HQ13" s="102"/>
      <c r="HR13" s="102"/>
      <c r="HS13" s="102"/>
      <c r="HT13" s="102"/>
      <c r="HU13" s="102"/>
      <c r="HV13" s="102"/>
      <c r="HW13" s="102"/>
      <c r="HX13" s="102"/>
      <c r="HY13" s="102"/>
      <c r="HZ13" s="102"/>
      <c r="IA13" s="102"/>
      <c r="IB13" s="102"/>
      <c r="IC13" s="102"/>
      <c r="ID13" s="102"/>
      <c r="IE13" s="102"/>
      <c r="IF13" s="102"/>
      <c r="IG13" s="102"/>
      <c r="IH13" s="102"/>
      <c r="II13" s="102"/>
      <c r="IJ13" s="102"/>
      <c r="IK13" s="102"/>
      <c r="IL13" s="102"/>
      <c r="IM13" s="102"/>
      <c r="IN13" s="102"/>
      <c r="IO13" s="102"/>
      <c r="IP13" s="102"/>
      <c r="IQ13" s="102"/>
      <c r="IR13" s="102"/>
      <c r="IS13" s="102"/>
      <c r="IT13" s="102"/>
      <c r="IU13" s="102"/>
      <c r="IV13" s="102"/>
    </row>
    <row r="14" spans="1:256" ht="48" customHeight="1" thickBot="1">
      <c r="A14" s="164"/>
      <c r="B14" s="164"/>
      <c r="C14" s="121" t="s">
        <v>71</v>
      </c>
      <c r="D14" s="122"/>
      <c r="E14" s="123"/>
      <c r="F14" s="124"/>
      <c r="G14" s="197"/>
      <c r="H14" s="197"/>
      <c r="I14" s="197"/>
      <c r="J14" s="197"/>
      <c r="K14" s="198" t="s">
        <v>66</v>
      </c>
      <c r="L14" s="198" t="s">
        <v>67</v>
      </c>
      <c r="M14" s="101"/>
      <c r="N14" s="102"/>
      <c r="O14" s="102"/>
      <c r="P14" s="103"/>
      <c r="Q14" s="103"/>
      <c r="R14" s="103"/>
      <c r="S14" s="103"/>
      <c r="T14" s="103"/>
      <c r="U14" s="103"/>
      <c r="V14" s="103"/>
      <c r="W14" s="103"/>
      <c r="X14" s="103"/>
      <c r="Y14" s="103"/>
      <c r="Z14" s="103"/>
      <c r="AA14" s="103"/>
      <c r="AB14" s="103"/>
      <c r="AC14" s="103"/>
      <c r="AD14" s="103"/>
      <c r="AE14" s="103"/>
      <c r="AF14" s="103"/>
      <c r="AG14" s="103"/>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c r="CY14" s="102"/>
      <c r="CZ14" s="102"/>
      <c r="DA14" s="102"/>
      <c r="DB14" s="102"/>
      <c r="DC14" s="102"/>
      <c r="DD14" s="102"/>
      <c r="DE14" s="102"/>
      <c r="DF14" s="102"/>
      <c r="DG14" s="102"/>
      <c r="DH14" s="102"/>
      <c r="DI14" s="102"/>
      <c r="DJ14" s="102"/>
      <c r="DK14" s="102"/>
      <c r="DL14" s="102"/>
      <c r="DM14" s="102"/>
      <c r="DN14" s="102"/>
      <c r="DO14" s="102"/>
      <c r="DP14" s="102"/>
      <c r="DQ14" s="102"/>
      <c r="DR14" s="102"/>
      <c r="DS14" s="102"/>
      <c r="DT14" s="102"/>
      <c r="DU14" s="102"/>
      <c r="DV14" s="102"/>
      <c r="DW14" s="102"/>
      <c r="DX14" s="102"/>
      <c r="DY14" s="102"/>
      <c r="DZ14" s="102"/>
      <c r="EA14" s="102"/>
      <c r="EB14" s="102"/>
      <c r="EC14" s="102"/>
      <c r="ED14" s="102"/>
      <c r="EE14" s="102"/>
      <c r="EF14" s="102"/>
      <c r="EG14" s="102"/>
      <c r="EH14" s="102"/>
      <c r="EI14" s="102"/>
      <c r="EJ14" s="102"/>
      <c r="EK14" s="102"/>
      <c r="EL14" s="102"/>
      <c r="EM14" s="102"/>
      <c r="EN14" s="102"/>
      <c r="EO14" s="102"/>
      <c r="EP14" s="102"/>
      <c r="EQ14" s="102"/>
      <c r="ER14" s="102"/>
      <c r="ES14" s="102"/>
      <c r="ET14" s="102"/>
      <c r="EU14" s="102"/>
      <c r="EV14" s="102"/>
      <c r="EW14" s="102"/>
      <c r="EX14" s="102"/>
      <c r="EY14" s="102"/>
      <c r="EZ14" s="102"/>
      <c r="FA14" s="102"/>
      <c r="FB14" s="102"/>
      <c r="FC14" s="102"/>
      <c r="FD14" s="102"/>
      <c r="FE14" s="102"/>
      <c r="FF14" s="102"/>
      <c r="FG14" s="102"/>
      <c r="FH14" s="102"/>
      <c r="FI14" s="102"/>
      <c r="FJ14" s="102"/>
      <c r="FK14" s="102"/>
      <c r="FL14" s="102"/>
      <c r="FM14" s="102"/>
      <c r="FN14" s="102"/>
      <c r="FO14" s="102"/>
      <c r="FP14" s="102"/>
      <c r="FQ14" s="102"/>
      <c r="FR14" s="102"/>
      <c r="FS14" s="102"/>
      <c r="FT14" s="102"/>
      <c r="FU14" s="102"/>
      <c r="FV14" s="102"/>
      <c r="FW14" s="102"/>
      <c r="FX14" s="102"/>
      <c r="FY14" s="102"/>
      <c r="FZ14" s="102"/>
      <c r="GA14" s="102"/>
      <c r="GB14" s="102"/>
      <c r="GC14" s="102"/>
      <c r="GD14" s="102"/>
      <c r="GE14" s="102"/>
      <c r="GF14" s="102"/>
      <c r="GG14" s="102"/>
      <c r="GH14" s="102"/>
      <c r="GI14" s="102"/>
      <c r="GJ14" s="102"/>
      <c r="GK14" s="102"/>
      <c r="GL14" s="102"/>
      <c r="GM14" s="102"/>
      <c r="GN14" s="102"/>
      <c r="GO14" s="102"/>
      <c r="GP14" s="102"/>
      <c r="GQ14" s="102"/>
      <c r="GR14" s="102"/>
      <c r="GS14" s="102"/>
      <c r="GT14" s="102"/>
      <c r="GU14" s="102"/>
      <c r="GV14" s="102"/>
      <c r="GW14" s="102"/>
      <c r="GX14" s="102"/>
      <c r="GY14" s="102"/>
      <c r="GZ14" s="102"/>
      <c r="HA14" s="102"/>
      <c r="HB14" s="102"/>
      <c r="HC14" s="102"/>
      <c r="HD14" s="102"/>
      <c r="HE14" s="102"/>
      <c r="HF14" s="102"/>
      <c r="HG14" s="102"/>
      <c r="HH14" s="102"/>
      <c r="HI14" s="102"/>
      <c r="HJ14" s="102"/>
      <c r="HK14" s="102"/>
      <c r="HL14" s="102"/>
      <c r="HM14" s="102"/>
      <c r="HN14" s="102"/>
      <c r="HO14" s="102"/>
      <c r="HP14" s="102"/>
      <c r="HQ14" s="102"/>
      <c r="HR14" s="102"/>
      <c r="HS14" s="102"/>
      <c r="HT14" s="102"/>
      <c r="HU14" s="102"/>
      <c r="HV14" s="102"/>
      <c r="HW14" s="102"/>
      <c r="HX14" s="102"/>
      <c r="HY14" s="102"/>
      <c r="HZ14" s="102"/>
      <c r="IA14" s="102"/>
      <c r="IB14" s="102"/>
      <c r="IC14" s="102"/>
      <c r="ID14" s="102"/>
      <c r="IE14" s="102"/>
      <c r="IF14" s="102"/>
      <c r="IG14" s="102"/>
      <c r="IH14" s="102"/>
      <c r="II14" s="102"/>
      <c r="IJ14" s="102"/>
      <c r="IK14" s="102"/>
      <c r="IL14" s="102"/>
      <c r="IM14" s="102"/>
      <c r="IN14" s="102"/>
      <c r="IO14" s="102"/>
      <c r="IP14" s="102"/>
      <c r="IQ14" s="102"/>
      <c r="IR14" s="102"/>
      <c r="IS14" s="102"/>
      <c r="IT14" s="102"/>
      <c r="IU14" s="102"/>
      <c r="IV14" s="102"/>
    </row>
    <row r="15" spans="1:256" s="135" customFormat="1" ht="40.5" customHeight="1">
      <c r="A15" s="164"/>
      <c r="B15" s="164"/>
      <c r="C15" s="128" t="s">
        <v>7</v>
      </c>
      <c r="D15" s="129" t="s">
        <v>8</v>
      </c>
      <c r="E15" s="165" t="s">
        <v>9</v>
      </c>
      <c r="F15" s="129" t="s">
        <v>2</v>
      </c>
      <c r="G15" s="197"/>
      <c r="H15" s="197"/>
      <c r="I15" s="197"/>
      <c r="J15" s="197"/>
      <c r="K15" s="198"/>
      <c r="L15" s="198"/>
      <c r="M15" s="101"/>
      <c r="N15" s="130" t="s">
        <v>69</v>
      </c>
      <c r="O15" s="131"/>
      <c r="P15" s="132" t="s">
        <v>7</v>
      </c>
      <c r="Q15" s="132" t="s">
        <v>8</v>
      </c>
      <c r="R15" s="132" t="s">
        <v>9</v>
      </c>
      <c r="S15" s="132" t="s">
        <v>2</v>
      </c>
      <c r="T15" s="133"/>
      <c r="U15" s="130"/>
      <c r="V15" s="130"/>
      <c r="W15" s="130"/>
      <c r="X15" s="130"/>
      <c r="Y15" s="132" t="s">
        <v>7</v>
      </c>
      <c r="Z15" s="132" t="s">
        <v>8</v>
      </c>
      <c r="AA15" s="132" t="s">
        <v>9</v>
      </c>
      <c r="AB15" s="132" t="s">
        <v>2</v>
      </c>
      <c r="AC15" s="132"/>
      <c r="AD15" s="132"/>
      <c r="AE15" s="132"/>
      <c r="AF15" s="132"/>
      <c r="AG15" s="134" t="s">
        <v>70</v>
      </c>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1"/>
      <c r="BS15" s="131"/>
      <c r="BT15" s="131"/>
      <c r="BU15" s="131"/>
      <c r="BV15" s="131"/>
      <c r="BW15" s="131"/>
      <c r="BX15" s="131"/>
      <c r="BY15" s="131"/>
      <c r="BZ15" s="131"/>
      <c r="CA15" s="131"/>
      <c r="CB15" s="131"/>
      <c r="CC15" s="131"/>
      <c r="CD15" s="131"/>
      <c r="CE15" s="131"/>
      <c r="CF15" s="131"/>
      <c r="CG15" s="131"/>
      <c r="CH15" s="131"/>
      <c r="CI15" s="131"/>
      <c r="CJ15" s="131"/>
      <c r="CK15" s="131"/>
      <c r="CL15" s="131"/>
      <c r="CM15" s="131"/>
      <c r="CN15" s="131"/>
      <c r="CO15" s="131"/>
      <c r="CP15" s="131"/>
      <c r="CQ15" s="131"/>
      <c r="CR15" s="131"/>
      <c r="CS15" s="131"/>
      <c r="CT15" s="131"/>
      <c r="CU15" s="131"/>
      <c r="CV15" s="131"/>
      <c r="CW15" s="131"/>
      <c r="CX15" s="131"/>
      <c r="CY15" s="131"/>
      <c r="CZ15" s="131"/>
      <c r="DA15" s="131"/>
      <c r="DB15" s="131"/>
      <c r="DC15" s="131"/>
      <c r="DD15" s="131"/>
      <c r="DE15" s="131"/>
      <c r="DF15" s="131"/>
      <c r="DG15" s="131"/>
      <c r="DH15" s="131"/>
      <c r="DI15" s="131"/>
      <c r="DJ15" s="131"/>
      <c r="DK15" s="131"/>
      <c r="DL15" s="131"/>
      <c r="DM15" s="131"/>
      <c r="DN15" s="131"/>
      <c r="DO15" s="131"/>
      <c r="DP15" s="131"/>
      <c r="DQ15" s="131"/>
      <c r="DR15" s="131"/>
      <c r="DS15" s="131"/>
      <c r="DT15" s="131"/>
      <c r="DU15" s="131"/>
      <c r="DV15" s="131"/>
      <c r="DW15" s="131"/>
      <c r="DX15" s="131"/>
      <c r="DY15" s="131"/>
      <c r="DZ15" s="131"/>
      <c r="EA15" s="131"/>
      <c r="EB15" s="131"/>
      <c r="EC15" s="131"/>
      <c r="ED15" s="131"/>
      <c r="EE15" s="131"/>
      <c r="EF15" s="131"/>
      <c r="EG15" s="131"/>
      <c r="EH15" s="131"/>
      <c r="EI15" s="131"/>
      <c r="EJ15" s="131"/>
      <c r="EK15" s="131"/>
      <c r="EL15" s="131"/>
      <c r="EM15" s="131"/>
      <c r="EN15" s="131"/>
      <c r="EO15" s="131"/>
      <c r="EP15" s="131"/>
      <c r="EQ15" s="131"/>
      <c r="ER15" s="131"/>
      <c r="ES15" s="131"/>
      <c r="ET15" s="131"/>
      <c r="EU15" s="131"/>
      <c r="EV15" s="131"/>
      <c r="EW15" s="131"/>
      <c r="EX15" s="131"/>
      <c r="EY15" s="131"/>
      <c r="EZ15" s="131"/>
      <c r="FA15" s="131"/>
      <c r="FB15" s="131"/>
      <c r="FC15" s="131"/>
      <c r="FD15" s="131"/>
      <c r="FE15" s="131"/>
      <c r="FF15" s="131"/>
      <c r="FG15" s="131"/>
      <c r="FH15" s="131"/>
      <c r="FI15" s="131"/>
      <c r="FJ15" s="131"/>
      <c r="FK15" s="131"/>
      <c r="FL15" s="131"/>
      <c r="FM15" s="131"/>
      <c r="FN15" s="131"/>
      <c r="FO15" s="131"/>
      <c r="FP15" s="131"/>
      <c r="FQ15" s="131"/>
      <c r="FR15" s="131"/>
      <c r="FS15" s="131"/>
      <c r="FT15" s="131"/>
      <c r="FU15" s="131"/>
      <c r="FV15" s="131"/>
      <c r="FW15" s="131"/>
      <c r="FX15" s="131"/>
      <c r="FY15" s="131"/>
      <c r="FZ15" s="131"/>
      <c r="GA15" s="131"/>
      <c r="GB15" s="131"/>
      <c r="GC15" s="131"/>
      <c r="GD15" s="131"/>
      <c r="GE15" s="131"/>
      <c r="GF15" s="131"/>
      <c r="GG15" s="131"/>
      <c r="GH15" s="131"/>
      <c r="GI15" s="131"/>
      <c r="GJ15" s="131"/>
      <c r="GK15" s="131"/>
      <c r="GL15" s="131"/>
      <c r="GM15" s="131"/>
      <c r="GN15" s="131"/>
      <c r="GO15" s="131"/>
      <c r="GP15" s="131"/>
      <c r="GQ15" s="131"/>
      <c r="GR15" s="131"/>
      <c r="GS15" s="131"/>
      <c r="GT15" s="131"/>
      <c r="GU15" s="131"/>
      <c r="GV15" s="131"/>
      <c r="GW15" s="131"/>
      <c r="GX15" s="131"/>
      <c r="GY15" s="131"/>
      <c r="GZ15" s="131"/>
      <c r="HA15" s="131"/>
      <c r="HB15" s="131"/>
      <c r="HC15" s="131"/>
      <c r="HD15" s="131"/>
      <c r="HE15" s="131"/>
      <c r="HF15" s="131"/>
      <c r="HG15" s="131"/>
      <c r="HH15" s="131"/>
      <c r="HI15" s="131"/>
      <c r="HJ15" s="131"/>
      <c r="HK15" s="131"/>
      <c r="HL15" s="131"/>
      <c r="HM15" s="131"/>
      <c r="HN15" s="131"/>
      <c r="HO15" s="131"/>
      <c r="HP15" s="131"/>
      <c r="HQ15" s="131"/>
      <c r="HR15" s="131"/>
      <c r="HS15" s="131"/>
      <c r="HT15" s="131"/>
      <c r="HU15" s="131"/>
      <c r="HV15" s="131"/>
      <c r="HW15" s="131"/>
      <c r="HX15" s="131"/>
      <c r="HY15" s="131"/>
      <c r="HZ15" s="131"/>
      <c r="IA15" s="131"/>
      <c r="IB15" s="131"/>
      <c r="IC15" s="131"/>
      <c r="ID15" s="131"/>
      <c r="IE15" s="131"/>
      <c r="IF15" s="131"/>
      <c r="IG15" s="131"/>
      <c r="IH15" s="131"/>
      <c r="II15" s="131"/>
      <c r="IJ15" s="131"/>
      <c r="IK15" s="131"/>
      <c r="IL15" s="131"/>
      <c r="IM15" s="131"/>
      <c r="IN15" s="131"/>
      <c r="IO15" s="131"/>
      <c r="IP15" s="131"/>
      <c r="IQ15" s="131"/>
      <c r="IR15" s="131"/>
      <c r="IS15" s="131"/>
      <c r="IT15" s="131"/>
      <c r="IU15" s="131"/>
      <c r="IV15" s="131"/>
    </row>
    <row r="16" spans="1:256" ht="72.75" customHeight="1">
      <c r="A16" s="136"/>
      <c r="B16" s="137">
        <v>1</v>
      </c>
      <c r="C16" s="138">
        <f>UPPER(IF($A16="","",VLOOKUP($A16,'[3]m round robin žrebna lista'!$A$7:$R$128,2)))</f>
      </c>
      <c r="D16" s="139">
        <f>UPPER(IF($A16="","",VLOOKUP($A16,'[3]m round robin žrebna lista'!$A$7:$R$128,3)))</f>
      </c>
      <c r="E16" s="139">
        <f>PROPER(IF($A16="","",VLOOKUP($A16,'[3]m round robin žrebna lista'!$A$7:$R$128,4)))</f>
      </c>
      <c r="F16" s="140">
        <f>UPPER(IF($A16="","",VLOOKUP($A16,'[3]m round robin žrebna lista'!$A$7:$R$128,5)))</f>
      </c>
      <c r="G16" s="141"/>
      <c r="H16" s="142"/>
      <c r="I16" s="142"/>
      <c r="J16" s="142"/>
      <c r="K16" s="143"/>
      <c r="L16" s="143"/>
      <c r="M16" s="144">
        <f>IF($A16="","",VLOOKUP($A16,'[3]m round robin žrebna lista'!$A$7:$R$128,14))</f>
      </c>
      <c r="N16" s="143">
        <f>IF(L16="","",IF(L16=1,8,IF(L16=2,6,IF(L16=3,4,2))))</f>
      </c>
      <c r="O16" s="103"/>
      <c r="P16" s="145">
        <f>UPPER(IF($A16="","",VLOOKUP($A16,'[3]m round robin žrebna lista'!$A$7:$R$128,2)))</f>
      </c>
      <c r="Q16" s="145">
        <f>UPPER(IF($A16="","",VLOOKUP($A16,'[3]m round robin žrebna lista'!$A$7:$R$128,3)))</f>
      </c>
      <c r="R16" s="145">
        <f>PROPER(IF($A16="","",VLOOKUP($A16,'[3]m round robin žrebna lista'!$A$7:$R$128,4)))</f>
      </c>
      <c r="S16" s="145">
        <f>UPPER(IF($A16="","",VLOOKUP($A16,'[3]m round robin žrebna lista'!$A$7:$R$128,5)))</f>
      </c>
      <c r="T16" s="146"/>
      <c r="U16" s="147"/>
      <c r="V16" s="147"/>
      <c r="W16" s="147"/>
      <c r="X16" s="103"/>
      <c r="Y16" s="145">
        <f>UPPER(IF($A16="","",VLOOKUP($A16,'[3]m round robin žrebna lista'!$A$7:$R$128,2)))</f>
      </c>
      <c r="Z16" s="145">
        <f>UPPER(IF($A16="","",VLOOKUP($A16,'[3]m round robin žrebna lista'!$A$7:$R$128,3)))</f>
      </c>
      <c r="AA16" s="145">
        <f>PROPER(IF($A16="","",VLOOKUP($A16,'[3]m round robin žrebna lista'!$A$7:$R$128,4)))</f>
      </c>
      <c r="AB16" s="145">
        <f>UPPER(IF($A16="","",VLOOKUP($A16,'[3]m round robin žrebna lista'!$A$7:$R$128,5)))</f>
      </c>
      <c r="AC16" s="146"/>
      <c r="AD16" s="147">
        <f>IF(U16="","",IF(U16="1bb","1bb",IF(U16="2bb","2bb",IF(U16=1,$M17,0))))</f>
      </c>
      <c r="AE16" s="147">
        <f>IF(V16="","",IF(V16="1bb","1bb",IF(V16="3bb","3bb",IF(V16=1,$M18,0))))</f>
      </c>
      <c r="AF16" s="147">
        <f>IF(W16="","",IF(W16="1bb","1bb",IF(W16="4bb","4bb",IF(W16=1,$M19,0))))</f>
      </c>
      <c r="AG16" s="166">
        <f>SUM(AD16:AF16)</f>
        <v>0</v>
      </c>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row>
    <row r="17" spans="1:256" ht="72.75" customHeight="1">
      <c r="A17" s="136"/>
      <c r="B17" s="137">
        <v>2</v>
      </c>
      <c r="C17" s="138">
        <f>UPPER(IF($A17="","",VLOOKUP($A17,'[3]m round robin žrebna lista'!$A$7:$R$128,2)))</f>
      </c>
      <c r="D17" s="139">
        <f>UPPER(IF($A17="","",VLOOKUP($A17,'[3]m round robin žrebna lista'!$A$7:$R$128,3)))</f>
      </c>
      <c r="E17" s="139">
        <f>PROPER(IF($A17="","",VLOOKUP($A17,'[3]m round robin žrebna lista'!$A$7:$R$128,4)))</f>
      </c>
      <c r="F17" s="140">
        <f>UPPER(IF($A17="","",VLOOKUP($A17,'[3]m round robin žrebna lista'!$A$7:$R$128,5)))</f>
      </c>
      <c r="G17" s="142"/>
      <c r="H17" s="141"/>
      <c r="I17" s="142"/>
      <c r="J17" s="142"/>
      <c r="K17" s="143"/>
      <c r="L17" s="143"/>
      <c r="M17" s="144">
        <f>IF($A17="","",VLOOKUP($A17,'[3]m round robin žrebna lista'!$A$7:$R$128,14))</f>
      </c>
      <c r="N17" s="143">
        <f>IF(L17="","",IF(L17=1,8,IF(L17=2,6,IF(L17=3,4,2))))</f>
      </c>
      <c r="O17" s="103"/>
      <c r="P17" s="145">
        <f>UPPER(IF($A17="","",VLOOKUP($A17,'[3]m round robin žrebna lista'!$A$7:$R$128,2)))</f>
      </c>
      <c r="Q17" s="145">
        <f>UPPER(IF($A17="","",VLOOKUP($A17,'[3]m round robin žrebna lista'!$A$7:$R$128,3)))</f>
      </c>
      <c r="R17" s="145">
        <f>PROPER(IF($A17="","",VLOOKUP($A17,'[3]m round robin žrebna lista'!$A$7:$R$128,4)))</f>
      </c>
      <c r="S17" s="145">
        <f>UPPER(IF($A17="","",VLOOKUP($A17,'[3]m round robin žrebna lista'!$A$7:$R$128,5)))</f>
      </c>
      <c r="T17" s="147"/>
      <c r="U17" s="146"/>
      <c r="V17" s="147"/>
      <c r="W17" s="147"/>
      <c r="X17" s="103"/>
      <c r="Y17" s="145">
        <f>UPPER(IF($A17="","",VLOOKUP($A17,'[3]m round robin žrebna lista'!$A$7:$R$128,2)))</f>
      </c>
      <c r="Z17" s="145">
        <f>UPPER(IF($A17="","",VLOOKUP($A17,'[3]m round robin žrebna lista'!$A$7:$R$128,3)))</f>
      </c>
      <c r="AA17" s="145">
        <f>PROPER(IF($A17="","",VLOOKUP($A17,'[3]m round robin žrebna lista'!$A$7:$R$128,4)))</f>
      </c>
      <c r="AB17" s="145">
        <f>UPPER(IF($A17="","",VLOOKUP($A17,'[3]m round robin žrebna lista'!$A$7:$R$128,5)))</f>
      </c>
      <c r="AC17" s="147">
        <f>IF(T17="","",IF(T17="1bb","1bb",IF(T17="2bb","2bb",IF(T17=1,0,M16))))</f>
      </c>
      <c r="AD17" s="146"/>
      <c r="AE17" s="147">
        <f>IF(V17="","",IF(V17="2bb","2bb",IF(V17="3bb","3bb",IF(V17=2,M18,0))))</f>
      </c>
      <c r="AF17" s="147">
        <f>IF(W17="","",IF(W17="2bb","2bb",IF(W17="4bb","4bb",IF(W17=2,M19,0))))</f>
      </c>
      <c r="AG17" s="166">
        <f>SUM(AC17:AF17)</f>
        <v>0</v>
      </c>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102"/>
      <c r="CO17" s="102"/>
      <c r="CP17" s="102"/>
      <c r="CQ17" s="102"/>
      <c r="CR17" s="102"/>
      <c r="CS17" s="102"/>
      <c r="CT17" s="102"/>
      <c r="CU17" s="102"/>
      <c r="CV17" s="102"/>
      <c r="CW17" s="102"/>
      <c r="CX17" s="102"/>
      <c r="CY17" s="102"/>
      <c r="CZ17" s="102"/>
      <c r="DA17" s="102"/>
      <c r="DB17" s="102"/>
      <c r="DC17" s="102"/>
      <c r="DD17" s="102"/>
      <c r="DE17" s="102"/>
      <c r="DF17" s="102"/>
      <c r="DG17" s="102"/>
      <c r="DH17" s="102"/>
      <c r="DI17" s="102"/>
      <c r="DJ17" s="102"/>
      <c r="DK17" s="102"/>
      <c r="DL17" s="102"/>
      <c r="DM17" s="102"/>
      <c r="DN17" s="102"/>
      <c r="DO17" s="102"/>
      <c r="DP17" s="102"/>
      <c r="DQ17" s="102"/>
      <c r="DR17" s="102"/>
      <c r="DS17" s="102"/>
      <c r="DT17" s="102"/>
      <c r="DU17" s="102"/>
      <c r="DV17" s="102"/>
      <c r="DW17" s="102"/>
      <c r="DX17" s="102"/>
      <c r="DY17" s="102"/>
      <c r="DZ17" s="102"/>
      <c r="EA17" s="102"/>
      <c r="EB17" s="102"/>
      <c r="EC17" s="102"/>
      <c r="ED17" s="102"/>
      <c r="EE17" s="102"/>
      <c r="EF17" s="102"/>
      <c r="EG17" s="102"/>
      <c r="EH17" s="102"/>
      <c r="EI17" s="102"/>
      <c r="EJ17" s="102"/>
      <c r="EK17" s="102"/>
      <c r="EL17" s="102"/>
      <c r="EM17" s="102"/>
      <c r="EN17" s="102"/>
      <c r="EO17" s="102"/>
      <c r="EP17" s="102"/>
      <c r="EQ17" s="102"/>
      <c r="ER17" s="102"/>
      <c r="ES17" s="102"/>
      <c r="ET17" s="102"/>
      <c r="EU17" s="102"/>
      <c r="EV17" s="102"/>
      <c r="EW17" s="102"/>
      <c r="EX17" s="102"/>
      <c r="EY17" s="102"/>
      <c r="EZ17" s="102"/>
      <c r="FA17" s="102"/>
      <c r="FB17" s="102"/>
      <c r="FC17" s="102"/>
      <c r="FD17" s="102"/>
      <c r="FE17" s="102"/>
      <c r="FF17" s="102"/>
      <c r="FG17" s="102"/>
      <c r="FH17" s="102"/>
      <c r="FI17" s="102"/>
      <c r="FJ17" s="102"/>
      <c r="FK17" s="102"/>
      <c r="FL17" s="102"/>
      <c r="FM17" s="102"/>
      <c r="FN17" s="102"/>
      <c r="FO17" s="102"/>
      <c r="FP17" s="102"/>
      <c r="FQ17" s="102"/>
      <c r="FR17" s="102"/>
      <c r="FS17" s="102"/>
      <c r="FT17" s="102"/>
      <c r="FU17" s="102"/>
      <c r="FV17" s="102"/>
      <c r="FW17" s="102"/>
      <c r="FX17" s="102"/>
      <c r="FY17" s="102"/>
      <c r="FZ17" s="102"/>
      <c r="GA17" s="102"/>
      <c r="GB17" s="102"/>
      <c r="GC17" s="102"/>
      <c r="GD17" s="102"/>
      <c r="GE17" s="102"/>
      <c r="GF17" s="102"/>
      <c r="GG17" s="102"/>
      <c r="GH17" s="102"/>
      <c r="GI17" s="102"/>
      <c r="GJ17" s="102"/>
      <c r="GK17" s="102"/>
      <c r="GL17" s="102"/>
      <c r="GM17" s="102"/>
      <c r="GN17" s="102"/>
      <c r="GO17" s="102"/>
      <c r="GP17" s="102"/>
      <c r="GQ17" s="102"/>
      <c r="GR17" s="102"/>
      <c r="GS17" s="102"/>
      <c r="GT17" s="102"/>
      <c r="GU17" s="102"/>
      <c r="GV17" s="102"/>
      <c r="GW17" s="102"/>
      <c r="GX17" s="102"/>
      <c r="GY17" s="102"/>
      <c r="GZ17" s="102"/>
      <c r="HA17" s="102"/>
      <c r="HB17" s="102"/>
      <c r="HC17" s="102"/>
      <c r="HD17" s="102"/>
      <c r="HE17" s="102"/>
      <c r="HF17" s="102"/>
      <c r="HG17" s="102"/>
      <c r="HH17" s="102"/>
      <c r="HI17" s="102"/>
      <c r="HJ17" s="102"/>
      <c r="HK17" s="102"/>
      <c r="HL17" s="102"/>
      <c r="HM17" s="102"/>
      <c r="HN17" s="102"/>
      <c r="HO17" s="102"/>
      <c r="HP17" s="102"/>
      <c r="HQ17" s="102"/>
      <c r="HR17" s="102"/>
      <c r="HS17" s="102"/>
      <c r="HT17" s="102"/>
      <c r="HU17" s="102"/>
      <c r="HV17" s="102"/>
      <c r="HW17" s="102"/>
      <c r="HX17" s="102"/>
      <c r="HY17" s="102"/>
      <c r="HZ17" s="102"/>
      <c r="IA17" s="102"/>
      <c r="IB17" s="102"/>
      <c r="IC17" s="102"/>
      <c r="ID17" s="102"/>
      <c r="IE17" s="102"/>
      <c r="IF17" s="102"/>
      <c r="IG17" s="102"/>
      <c r="IH17" s="102"/>
      <c r="II17" s="102"/>
      <c r="IJ17" s="102"/>
      <c r="IK17" s="102"/>
      <c r="IL17" s="102"/>
      <c r="IM17" s="102"/>
      <c r="IN17" s="102"/>
      <c r="IO17" s="102"/>
      <c r="IP17" s="102"/>
      <c r="IQ17" s="102"/>
      <c r="IR17" s="102"/>
      <c r="IS17" s="102"/>
      <c r="IT17" s="102"/>
      <c r="IU17" s="102"/>
      <c r="IV17" s="102"/>
    </row>
    <row r="18" spans="1:256" ht="72.75" customHeight="1">
      <c r="A18" s="136"/>
      <c r="B18" s="137">
        <v>3</v>
      </c>
      <c r="C18" s="138">
        <f>UPPER(IF($A18="","",VLOOKUP($A18,'[3]m round robin žrebna lista'!$A$7:$R$128,2)))</f>
      </c>
      <c r="D18" s="139">
        <f>UPPER(IF($A18="","",VLOOKUP($A18,'[3]m round robin žrebna lista'!$A$7:$R$128,3)))</f>
      </c>
      <c r="E18" s="139">
        <f>PROPER(IF($A18="","",VLOOKUP($A18,'[3]m round robin žrebna lista'!$A$7:$R$128,4)))</f>
      </c>
      <c r="F18" s="140">
        <f>UPPER(IF($A18="","",VLOOKUP($A18,'[3]m round robin žrebna lista'!$A$7:$R$128,5)))</f>
      </c>
      <c r="G18" s="142"/>
      <c r="H18" s="142"/>
      <c r="I18" s="141"/>
      <c r="J18" s="142"/>
      <c r="K18" s="143"/>
      <c r="L18" s="143"/>
      <c r="M18" s="144">
        <f>IF($A18="","",VLOOKUP($A18,'[3]m round robin žrebna lista'!$A$7:$R$128,14))</f>
      </c>
      <c r="N18" s="143">
        <f>IF(L18="","",IF(L18=1,8,IF(L18=2,6,IF(L18=3,4,2))))</f>
      </c>
      <c r="O18" s="103"/>
      <c r="P18" s="145">
        <f>UPPER(IF($A18="","",VLOOKUP($A18,'[3]m round robin žrebna lista'!$A$7:$R$128,2)))</f>
      </c>
      <c r="Q18" s="145">
        <f>UPPER(IF($A18="","",VLOOKUP($A18,'[3]m round robin žrebna lista'!$A$7:$R$128,3)))</f>
      </c>
      <c r="R18" s="145">
        <f>PROPER(IF($A18="","",VLOOKUP($A18,'[3]m round robin žrebna lista'!$A$7:$R$128,4)))</f>
      </c>
      <c r="S18" s="145">
        <f>UPPER(IF($A18="","",VLOOKUP($A18,'[3]m round robin žrebna lista'!$A$7:$R$128,5)))</f>
      </c>
      <c r="T18" s="147"/>
      <c r="U18" s="147"/>
      <c r="V18" s="146"/>
      <c r="W18" s="147"/>
      <c r="X18" s="103"/>
      <c r="Y18" s="145">
        <f>UPPER(IF($A18="","",VLOOKUP($A18,'[3]m round robin žrebna lista'!$A$7:$R$128,2)))</f>
      </c>
      <c r="Z18" s="145">
        <f>UPPER(IF($A18="","",VLOOKUP($A18,'[3]m round robin žrebna lista'!$A$7:$R$128,3)))</f>
      </c>
      <c r="AA18" s="145">
        <f>PROPER(IF($A18="","",VLOOKUP($A18,'[3]m round robin žrebna lista'!$A$7:$R$128,4)))</f>
      </c>
      <c r="AB18" s="145">
        <f>UPPER(IF($A18="","",VLOOKUP($A18,'[3]m round robin žrebna lista'!$A$7:$R$128,5)))</f>
      </c>
      <c r="AC18" s="147">
        <f>IF(T18="","",IF(T18="1bb","1bb",IF(T18="3bb","3bb",IF(T18=1,0,M16))))</f>
      </c>
      <c r="AD18" s="147">
        <f>IF(U18="","",IF(U18="2bb","2bb",IF(U18="3bb","3bb",IF(U18=2,0,M17))))</f>
      </c>
      <c r="AE18" s="146"/>
      <c r="AF18" s="147">
        <f>IF(W18="","",IF(W18="3bb","3bb",IF(W18="4bb","4bb",IF(W18=3,M19,0))))</f>
      </c>
      <c r="AG18" s="166">
        <f>SUM(AC18:AF18)</f>
        <v>0</v>
      </c>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c r="DA18" s="102"/>
      <c r="DB18" s="102"/>
      <c r="DC18" s="102"/>
      <c r="DD18" s="102"/>
      <c r="DE18" s="102"/>
      <c r="DF18" s="102"/>
      <c r="DG18" s="102"/>
      <c r="DH18" s="102"/>
      <c r="DI18" s="102"/>
      <c r="DJ18" s="102"/>
      <c r="DK18" s="102"/>
      <c r="DL18" s="102"/>
      <c r="DM18" s="102"/>
      <c r="DN18" s="102"/>
      <c r="DO18" s="102"/>
      <c r="DP18" s="102"/>
      <c r="DQ18" s="102"/>
      <c r="DR18" s="102"/>
      <c r="DS18" s="102"/>
      <c r="DT18" s="102"/>
      <c r="DU18" s="102"/>
      <c r="DV18" s="102"/>
      <c r="DW18" s="102"/>
      <c r="DX18" s="102"/>
      <c r="DY18" s="102"/>
      <c r="DZ18" s="102"/>
      <c r="EA18" s="102"/>
      <c r="EB18" s="102"/>
      <c r="EC18" s="102"/>
      <c r="ED18" s="102"/>
      <c r="EE18" s="102"/>
      <c r="EF18" s="102"/>
      <c r="EG18" s="102"/>
      <c r="EH18" s="102"/>
      <c r="EI18" s="102"/>
      <c r="EJ18" s="102"/>
      <c r="EK18" s="102"/>
      <c r="EL18" s="102"/>
      <c r="EM18" s="102"/>
      <c r="EN18" s="102"/>
      <c r="EO18" s="102"/>
      <c r="EP18" s="102"/>
      <c r="EQ18" s="102"/>
      <c r="ER18" s="102"/>
      <c r="ES18" s="102"/>
      <c r="ET18" s="102"/>
      <c r="EU18" s="102"/>
      <c r="EV18" s="102"/>
      <c r="EW18" s="102"/>
      <c r="EX18" s="102"/>
      <c r="EY18" s="102"/>
      <c r="EZ18" s="102"/>
      <c r="FA18" s="102"/>
      <c r="FB18" s="102"/>
      <c r="FC18" s="102"/>
      <c r="FD18" s="102"/>
      <c r="FE18" s="102"/>
      <c r="FF18" s="102"/>
      <c r="FG18" s="102"/>
      <c r="FH18" s="102"/>
      <c r="FI18" s="102"/>
      <c r="FJ18" s="102"/>
      <c r="FK18" s="102"/>
      <c r="FL18" s="102"/>
      <c r="FM18" s="102"/>
      <c r="FN18" s="102"/>
      <c r="FO18" s="102"/>
      <c r="FP18" s="102"/>
      <c r="FQ18" s="102"/>
      <c r="FR18" s="102"/>
      <c r="FS18" s="102"/>
      <c r="FT18" s="102"/>
      <c r="FU18" s="102"/>
      <c r="FV18" s="102"/>
      <c r="FW18" s="102"/>
      <c r="FX18" s="102"/>
      <c r="FY18" s="102"/>
      <c r="FZ18" s="102"/>
      <c r="GA18" s="102"/>
      <c r="GB18" s="102"/>
      <c r="GC18" s="102"/>
      <c r="GD18" s="102"/>
      <c r="GE18" s="102"/>
      <c r="GF18" s="102"/>
      <c r="GG18" s="102"/>
      <c r="GH18" s="102"/>
      <c r="GI18" s="102"/>
      <c r="GJ18" s="102"/>
      <c r="GK18" s="102"/>
      <c r="GL18" s="102"/>
      <c r="GM18" s="102"/>
      <c r="GN18" s="102"/>
      <c r="GO18" s="102"/>
      <c r="GP18" s="102"/>
      <c r="GQ18" s="102"/>
      <c r="GR18" s="102"/>
      <c r="GS18" s="102"/>
      <c r="GT18" s="102"/>
      <c r="GU18" s="102"/>
      <c r="GV18" s="102"/>
      <c r="GW18" s="102"/>
      <c r="GX18" s="102"/>
      <c r="GY18" s="102"/>
      <c r="GZ18" s="102"/>
      <c r="HA18" s="102"/>
      <c r="HB18" s="102"/>
      <c r="HC18" s="102"/>
      <c r="HD18" s="102"/>
      <c r="HE18" s="102"/>
      <c r="HF18" s="102"/>
      <c r="HG18" s="102"/>
      <c r="HH18" s="102"/>
      <c r="HI18" s="102"/>
      <c r="HJ18" s="102"/>
      <c r="HK18" s="102"/>
      <c r="HL18" s="102"/>
      <c r="HM18" s="102"/>
      <c r="HN18" s="102"/>
      <c r="HO18" s="102"/>
      <c r="HP18" s="102"/>
      <c r="HQ18" s="102"/>
      <c r="HR18" s="102"/>
      <c r="HS18" s="102"/>
      <c r="HT18" s="102"/>
      <c r="HU18" s="102"/>
      <c r="HV18" s="102"/>
      <c r="HW18" s="102"/>
      <c r="HX18" s="102"/>
      <c r="HY18" s="102"/>
      <c r="HZ18" s="102"/>
      <c r="IA18" s="102"/>
      <c r="IB18" s="102"/>
      <c r="IC18" s="102"/>
      <c r="ID18" s="102"/>
      <c r="IE18" s="102"/>
      <c r="IF18" s="102"/>
      <c r="IG18" s="102"/>
      <c r="IH18" s="102"/>
      <c r="II18" s="102"/>
      <c r="IJ18" s="102"/>
      <c r="IK18" s="102"/>
      <c r="IL18" s="102"/>
      <c r="IM18" s="102"/>
      <c r="IN18" s="102"/>
      <c r="IO18" s="102"/>
      <c r="IP18" s="102"/>
      <c r="IQ18" s="102"/>
      <c r="IR18" s="102"/>
      <c r="IS18" s="102"/>
      <c r="IT18" s="102"/>
      <c r="IU18" s="102"/>
      <c r="IV18" s="102"/>
    </row>
    <row r="19" spans="1:256" ht="72.75" customHeight="1">
      <c r="A19" s="136"/>
      <c r="B19" s="137">
        <v>4</v>
      </c>
      <c r="C19" s="138">
        <f>UPPER(IF($A19="","",VLOOKUP($A19,'[3]m round robin žrebna lista'!$A$7:$R$128,2)))</f>
      </c>
      <c r="D19" s="139">
        <f>UPPER(IF($A19="","",VLOOKUP($A19,'[3]m round robin žrebna lista'!$A$7:$R$128,3)))</f>
      </c>
      <c r="E19" s="139">
        <f>PROPER(IF($A19="","",VLOOKUP($A19,'[3]m round robin žrebna lista'!$A$7:$R$128,4)))</f>
      </c>
      <c r="F19" s="140">
        <f>UPPER(IF($A19="","",VLOOKUP($A19,'[3]m round robin žrebna lista'!$A$7:$R$128,5)))</f>
      </c>
      <c r="G19" s="142"/>
      <c r="H19" s="142"/>
      <c r="I19" s="142"/>
      <c r="J19" s="141"/>
      <c r="K19" s="143"/>
      <c r="L19" s="143"/>
      <c r="M19" s="144">
        <f>IF($A19="","",VLOOKUP($A19,'[3]m round robin žrebna lista'!$A$7:$R$128,14))</f>
      </c>
      <c r="N19" s="143">
        <f>IF(L19="","",IF(L19=1,8,IF(L19=2,6,IF(L19=3,4,2))))</f>
      </c>
      <c r="O19" s="103"/>
      <c r="P19" s="145">
        <f>UPPER(IF($A19="","",VLOOKUP($A19,'[3]m round robin žrebna lista'!$A$7:$R$128,2)))</f>
      </c>
      <c r="Q19" s="145">
        <f>UPPER(IF($A19="","",VLOOKUP($A19,'[3]m round robin žrebna lista'!$A$7:$R$128,3)))</f>
      </c>
      <c r="R19" s="145">
        <f>PROPER(IF($A19="","",VLOOKUP($A19,'[3]m round robin žrebna lista'!$A$7:$R$128,4)))</f>
      </c>
      <c r="S19" s="145">
        <f>UPPER(IF($A19="","",VLOOKUP($A19,'[3]m round robin žrebna lista'!$A$7:$R$128,5)))</f>
      </c>
      <c r="T19" s="147"/>
      <c r="U19" s="147"/>
      <c r="V19" s="147"/>
      <c r="W19" s="146"/>
      <c r="X19" s="103"/>
      <c r="Y19" s="145">
        <f>UPPER(IF($A19="","",VLOOKUP($A19,'[3]m round robin žrebna lista'!$A$7:$R$128,2)))</f>
      </c>
      <c r="Z19" s="145">
        <f>UPPER(IF($A19="","",VLOOKUP($A19,'[3]m round robin žrebna lista'!$A$7:$R$128,3)))</f>
      </c>
      <c r="AA19" s="145">
        <f>PROPER(IF($A19="","",VLOOKUP($A19,'[3]m round robin žrebna lista'!$A$7:$R$128,4)))</f>
      </c>
      <c r="AB19" s="145">
        <f>UPPER(IF($A19="","",VLOOKUP($A19,'[3]m round robin žrebna lista'!$A$7:$R$128,5)))</f>
      </c>
      <c r="AC19" s="147">
        <f>IF(T19="","",IF(T19="1bb","1bb",IF(T19="4bb","4bb",IF(T19=1,0,M16))))</f>
      </c>
      <c r="AD19" s="147">
        <f>IF(U19="","",IF(U19="2bb","2bb",IF(U19="4bb","4bb",IF(U19=2,0,M17))))</f>
      </c>
      <c r="AE19" s="147">
        <f>IF(V19="","",IF(V19="3bb","3bb",IF(V19="4bb","4bb",IF(V19=3,0,M18))))</f>
      </c>
      <c r="AF19" s="146"/>
      <c r="AG19" s="166">
        <f>SUM(AC19:AE19)</f>
        <v>0</v>
      </c>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2"/>
      <c r="BU19" s="102"/>
      <c r="BV19" s="102"/>
      <c r="BW19" s="102"/>
      <c r="BX19" s="102"/>
      <c r="BY19" s="102"/>
      <c r="BZ19" s="102"/>
      <c r="CA19" s="102"/>
      <c r="CB19" s="102"/>
      <c r="CC19" s="102"/>
      <c r="CD19" s="102"/>
      <c r="CE19" s="102"/>
      <c r="CF19" s="102"/>
      <c r="CG19" s="102"/>
      <c r="CH19" s="102"/>
      <c r="CI19" s="102"/>
      <c r="CJ19" s="102"/>
      <c r="CK19" s="102"/>
      <c r="CL19" s="102"/>
      <c r="CM19" s="102"/>
      <c r="CN19" s="102"/>
      <c r="CO19" s="102"/>
      <c r="CP19" s="102"/>
      <c r="CQ19" s="102"/>
      <c r="CR19" s="102"/>
      <c r="CS19" s="102"/>
      <c r="CT19" s="102"/>
      <c r="CU19" s="102"/>
      <c r="CV19" s="102"/>
      <c r="CW19" s="102"/>
      <c r="CX19" s="102"/>
      <c r="CY19" s="102"/>
      <c r="CZ19" s="102"/>
      <c r="DA19" s="102"/>
      <c r="DB19" s="102"/>
      <c r="DC19" s="102"/>
      <c r="DD19" s="102"/>
      <c r="DE19" s="102"/>
      <c r="DF19" s="102"/>
      <c r="DG19" s="102"/>
      <c r="DH19" s="102"/>
      <c r="DI19" s="102"/>
      <c r="DJ19" s="102"/>
      <c r="DK19" s="102"/>
      <c r="DL19" s="102"/>
      <c r="DM19" s="102"/>
      <c r="DN19" s="102"/>
      <c r="DO19" s="102"/>
      <c r="DP19" s="102"/>
      <c r="DQ19" s="102"/>
      <c r="DR19" s="102"/>
      <c r="DS19" s="102"/>
      <c r="DT19" s="102"/>
      <c r="DU19" s="102"/>
      <c r="DV19" s="102"/>
      <c r="DW19" s="102"/>
      <c r="DX19" s="102"/>
      <c r="DY19" s="102"/>
      <c r="DZ19" s="102"/>
      <c r="EA19" s="102"/>
      <c r="EB19" s="102"/>
      <c r="EC19" s="102"/>
      <c r="ED19" s="102"/>
      <c r="EE19" s="102"/>
      <c r="EF19" s="102"/>
      <c r="EG19" s="102"/>
      <c r="EH19" s="102"/>
      <c r="EI19" s="102"/>
      <c r="EJ19" s="102"/>
      <c r="EK19" s="102"/>
      <c r="EL19" s="102"/>
      <c r="EM19" s="102"/>
      <c r="EN19" s="102"/>
      <c r="EO19" s="102"/>
      <c r="EP19" s="102"/>
      <c r="EQ19" s="102"/>
      <c r="ER19" s="102"/>
      <c r="ES19" s="102"/>
      <c r="ET19" s="102"/>
      <c r="EU19" s="102"/>
      <c r="EV19" s="102"/>
      <c r="EW19" s="102"/>
      <c r="EX19" s="102"/>
      <c r="EY19" s="102"/>
      <c r="EZ19" s="102"/>
      <c r="FA19" s="102"/>
      <c r="FB19" s="102"/>
      <c r="FC19" s="102"/>
      <c r="FD19" s="102"/>
      <c r="FE19" s="102"/>
      <c r="FF19" s="102"/>
      <c r="FG19" s="102"/>
      <c r="FH19" s="102"/>
      <c r="FI19" s="102"/>
      <c r="FJ19" s="102"/>
      <c r="FK19" s="102"/>
      <c r="FL19" s="102"/>
      <c r="FM19" s="102"/>
      <c r="FN19" s="102"/>
      <c r="FO19" s="102"/>
      <c r="FP19" s="102"/>
      <c r="FQ19" s="102"/>
      <c r="FR19" s="102"/>
      <c r="FS19" s="102"/>
      <c r="FT19" s="102"/>
      <c r="FU19" s="102"/>
      <c r="FV19" s="102"/>
      <c r="FW19" s="102"/>
      <c r="FX19" s="102"/>
      <c r="FY19" s="102"/>
      <c r="FZ19" s="102"/>
      <c r="GA19" s="102"/>
      <c r="GB19" s="102"/>
      <c r="GC19" s="102"/>
      <c r="GD19" s="102"/>
      <c r="GE19" s="102"/>
      <c r="GF19" s="102"/>
      <c r="GG19" s="102"/>
      <c r="GH19" s="102"/>
      <c r="GI19" s="102"/>
      <c r="GJ19" s="102"/>
      <c r="GK19" s="102"/>
      <c r="GL19" s="102"/>
      <c r="GM19" s="102"/>
      <c r="GN19" s="102"/>
      <c r="GO19" s="102"/>
      <c r="GP19" s="102"/>
      <c r="GQ19" s="102"/>
      <c r="GR19" s="102"/>
      <c r="GS19" s="102"/>
      <c r="GT19" s="102"/>
      <c r="GU19" s="102"/>
      <c r="GV19" s="102"/>
      <c r="GW19" s="102"/>
      <c r="GX19" s="102"/>
      <c r="GY19" s="102"/>
      <c r="GZ19" s="102"/>
      <c r="HA19" s="102"/>
      <c r="HB19" s="102"/>
      <c r="HC19" s="102"/>
      <c r="HD19" s="102"/>
      <c r="HE19" s="102"/>
      <c r="HF19" s="102"/>
      <c r="HG19" s="102"/>
      <c r="HH19" s="102"/>
      <c r="HI19" s="102"/>
      <c r="HJ19" s="102"/>
      <c r="HK19" s="102"/>
      <c r="HL19" s="102"/>
      <c r="HM19" s="102"/>
      <c r="HN19" s="102"/>
      <c r="HO19" s="102"/>
      <c r="HP19" s="102"/>
      <c r="HQ19" s="102"/>
      <c r="HR19" s="102"/>
      <c r="HS19" s="102"/>
      <c r="HT19" s="102"/>
      <c r="HU19" s="102"/>
      <c r="HV19" s="102"/>
      <c r="HW19" s="102"/>
      <c r="HX19" s="102"/>
      <c r="HY19" s="102"/>
      <c r="HZ19" s="102"/>
      <c r="IA19" s="102"/>
      <c r="IB19" s="102"/>
      <c r="IC19" s="102"/>
      <c r="ID19" s="102"/>
      <c r="IE19" s="102"/>
      <c r="IF19" s="102"/>
      <c r="IG19" s="102"/>
      <c r="IH19" s="102"/>
      <c r="II19" s="102"/>
      <c r="IJ19" s="102"/>
      <c r="IK19" s="102"/>
      <c r="IL19" s="102"/>
      <c r="IM19" s="102"/>
      <c r="IN19" s="102"/>
      <c r="IO19" s="102"/>
      <c r="IP19" s="102"/>
      <c r="IQ19" s="102"/>
      <c r="IR19" s="102"/>
      <c r="IS19" s="102"/>
      <c r="IT19" s="102"/>
      <c r="IU19" s="102"/>
      <c r="IV19" s="102"/>
    </row>
    <row r="20" spans="1:256" ht="27.75" customHeight="1" thickBot="1">
      <c r="A20" s="151"/>
      <c r="B20" s="152"/>
      <c r="C20" s="153"/>
      <c r="D20" s="154"/>
      <c r="E20" s="154"/>
      <c r="F20" s="155"/>
      <c r="G20" s="156"/>
      <c r="H20" s="156"/>
      <c r="I20" s="156"/>
      <c r="J20" s="157"/>
      <c r="K20" s="158"/>
      <c r="L20" s="158"/>
      <c r="M20" s="144"/>
      <c r="N20" s="158"/>
      <c r="O20" s="103"/>
      <c r="P20" s="159"/>
      <c r="Q20" s="159"/>
      <c r="R20" s="159"/>
      <c r="S20" s="159"/>
      <c r="T20" s="160"/>
      <c r="U20" s="160"/>
      <c r="V20" s="160"/>
      <c r="W20" s="161"/>
      <c r="X20" s="103"/>
      <c r="Y20" s="159"/>
      <c r="Z20" s="159"/>
      <c r="AA20" s="159"/>
      <c r="AB20" s="159"/>
      <c r="AC20" s="160"/>
      <c r="AD20" s="160"/>
      <c r="AE20" s="160"/>
      <c r="AF20" s="161"/>
      <c r="AG20" s="167"/>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102"/>
      <c r="CT20" s="102"/>
      <c r="CU20" s="102"/>
      <c r="CV20" s="102"/>
      <c r="CW20" s="102"/>
      <c r="CX20" s="102"/>
      <c r="CY20" s="102"/>
      <c r="CZ20" s="102"/>
      <c r="DA20" s="102"/>
      <c r="DB20" s="102"/>
      <c r="DC20" s="102"/>
      <c r="DD20" s="102"/>
      <c r="DE20" s="102"/>
      <c r="DF20" s="102"/>
      <c r="DG20" s="102"/>
      <c r="DH20" s="102"/>
      <c r="DI20" s="102"/>
      <c r="DJ20" s="102"/>
      <c r="DK20" s="102"/>
      <c r="DL20" s="102"/>
      <c r="DM20" s="102"/>
      <c r="DN20" s="102"/>
      <c r="DO20" s="102"/>
      <c r="DP20" s="102"/>
      <c r="DQ20" s="102"/>
      <c r="DR20" s="102"/>
      <c r="DS20" s="102"/>
      <c r="DT20" s="102"/>
      <c r="DU20" s="102"/>
      <c r="DV20" s="102"/>
      <c r="DW20" s="102"/>
      <c r="DX20" s="102"/>
      <c r="DY20" s="102"/>
      <c r="DZ20" s="102"/>
      <c r="EA20" s="102"/>
      <c r="EB20" s="102"/>
      <c r="EC20" s="102"/>
      <c r="ED20" s="102"/>
      <c r="EE20" s="102"/>
      <c r="EF20" s="102"/>
      <c r="EG20" s="102"/>
      <c r="EH20" s="102"/>
      <c r="EI20" s="102"/>
      <c r="EJ20" s="102"/>
      <c r="EK20" s="102"/>
      <c r="EL20" s="102"/>
      <c r="EM20" s="102"/>
      <c r="EN20" s="102"/>
      <c r="EO20" s="102"/>
      <c r="EP20" s="102"/>
      <c r="EQ20" s="102"/>
      <c r="ER20" s="102"/>
      <c r="ES20" s="102"/>
      <c r="ET20" s="102"/>
      <c r="EU20" s="102"/>
      <c r="EV20" s="102"/>
      <c r="EW20" s="102"/>
      <c r="EX20" s="102"/>
      <c r="EY20" s="102"/>
      <c r="EZ20" s="102"/>
      <c r="FA20" s="102"/>
      <c r="FB20" s="102"/>
      <c r="FC20" s="102"/>
      <c r="FD20" s="102"/>
      <c r="FE20" s="102"/>
      <c r="FF20" s="102"/>
      <c r="FG20" s="102"/>
      <c r="FH20" s="102"/>
      <c r="FI20" s="102"/>
      <c r="FJ20" s="102"/>
      <c r="FK20" s="102"/>
      <c r="FL20" s="102"/>
      <c r="FM20" s="102"/>
      <c r="FN20" s="102"/>
      <c r="FO20" s="102"/>
      <c r="FP20" s="102"/>
      <c r="FQ20" s="102"/>
      <c r="FR20" s="102"/>
      <c r="FS20" s="102"/>
      <c r="FT20" s="102"/>
      <c r="FU20" s="102"/>
      <c r="FV20" s="102"/>
      <c r="FW20" s="102"/>
      <c r="FX20" s="102"/>
      <c r="FY20" s="102"/>
      <c r="FZ20" s="102"/>
      <c r="GA20" s="102"/>
      <c r="GB20" s="102"/>
      <c r="GC20" s="102"/>
      <c r="GD20" s="102"/>
      <c r="GE20" s="102"/>
      <c r="GF20" s="102"/>
      <c r="GG20" s="102"/>
      <c r="GH20" s="102"/>
      <c r="GI20" s="102"/>
      <c r="GJ20" s="102"/>
      <c r="GK20" s="102"/>
      <c r="GL20" s="102"/>
      <c r="GM20" s="102"/>
      <c r="GN20" s="102"/>
      <c r="GO20" s="102"/>
      <c r="GP20" s="102"/>
      <c r="GQ20" s="102"/>
      <c r="GR20" s="102"/>
      <c r="GS20" s="102"/>
      <c r="GT20" s="102"/>
      <c r="GU20" s="102"/>
      <c r="GV20" s="102"/>
      <c r="GW20" s="102"/>
      <c r="GX20" s="102"/>
      <c r="GY20" s="102"/>
      <c r="GZ20" s="102"/>
      <c r="HA20" s="102"/>
      <c r="HB20" s="102"/>
      <c r="HC20" s="102"/>
      <c r="HD20" s="102"/>
      <c r="HE20" s="102"/>
      <c r="HF20" s="102"/>
      <c r="HG20" s="102"/>
      <c r="HH20" s="102"/>
      <c r="HI20" s="102"/>
      <c r="HJ20" s="102"/>
      <c r="HK20" s="102"/>
      <c r="HL20" s="102"/>
      <c r="HM20" s="102"/>
      <c r="HN20" s="102"/>
      <c r="HO20" s="102"/>
      <c r="HP20" s="102"/>
      <c r="HQ20" s="102"/>
      <c r="HR20" s="102"/>
      <c r="HS20" s="102"/>
      <c r="HT20" s="102"/>
      <c r="HU20" s="102"/>
      <c r="HV20" s="102"/>
      <c r="HW20" s="102"/>
      <c r="HX20" s="102"/>
      <c r="HY20" s="102"/>
      <c r="HZ20" s="102"/>
      <c r="IA20" s="102"/>
      <c r="IB20" s="102"/>
      <c r="IC20" s="102"/>
      <c r="ID20" s="102"/>
      <c r="IE20" s="102"/>
      <c r="IF20" s="102"/>
      <c r="IG20" s="102"/>
      <c r="IH20" s="102"/>
      <c r="II20" s="102"/>
      <c r="IJ20" s="102"/>
      <c r="IK20" s="102"/>
      <c r="IL20" s="102"/>
      <c r="IM20" s="102"/>
      <c r="IN20" s="102"/>
      <c r="IO20" s="102"/>
      <c r="IP20" s="102"/>
      <c r="IQ20" s="102"/>
      <c r="IR20" s="102"/>
      <c r="IS20" s="102"/>
      <c r="IT20" s="102"/>
      <c r="IU20" s="102"/>
      <c r="IV20" s="102"/>
    </row>
    <row r="21" spans="1:256" ht="46.5" customHeight="1" thickBot="1">
      <c r="A21" s="196"/>
      <c r="B21" s="196"/>
      <c r="C21" s="121" t="s">
        <v>72</v>
      </c>
      <c r="D21" s="122"/>
      <c r="E21" s="123"/>
      <c r="F21" s="124"/>
      <c r="G21" s="197"/>
      <c r="H21" s="197"/>
      <c r="I21" s="197"/>
      <c r="J21" s="197"/>
      <c r="K21" s="198" t="s">
        <v>66</v>
      </c>
      <c r="L21" s="198" t="s">
        <v>67</v>
      </c>
      <c r="M21" s="101"/>
      <c r="N21" s="102"/>
      <c r="O21" s="102"/>
      <c r="P21" s="103"/>
      <c r="Q21" s="103"/>
      <c r="R21" s="103"/>
      <c r="S21" s="103"/>
      <c r="T21" s="103"/>
      <c r="U21" s="103"/>
      <c r="V21" s="103"/>
      <c r="W21" s="103"/>
      <c r="X21" s="103"/>
      <c r="Y21" s="103"/>
      <c r="Z21" s="103"/>
      <c r="AA21" s="103"/>
      <c r="AB21" s="103"/>
      <c r="AC21" s="103"/>
      <c r="AD21" s="103"/>
      <c r="AE21" s="103"/>
      <c r="AF21" s="103"/>
      <c r="AG21" s="103"/>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BU21" s="102"/>
      <c r="BV21" s="102"/>
      <c r="BW21" s="102"/>
      <c r="BX21" s="102"/>
      <c r="BY21" s="102"/>
      <c r="BZ21" s="102"/>
      <c r="CA21" s="102"/>
      <c r="CB21" s="102"/>
      <c r="CC21" s="102"/>
      <c r="CD21" s="102"/>
      <c r="CE21" s="102"/>
      <c r="CF21" s="102"/>
      <c r="CG21" s="102"/>
      <c r="CH21" s="102"/>
      <c r="CI21" s="102"/>
      <c r="CJ21" s="102"/>
      <c r="CK21" s="102"/>
      <c r="CL21" s="102"/>
      <c r="CM21" s="102"/>
      <c r="CN21" s="102"/>
      <c r="CO21" s="102"/>
      <c r="CP21" s="102"/>
      <c r="CQ21" s="102"/>
      <c r="CR21" s="102"/>
      <c r="CS21" s="102"/>
      <c r="CT21" s="102"/>
      <c r="CU21" s="102"/>
      <c r="CV21" s="102"/>
      <c r="CW21" s="102"/>
      <c r="CX21" s="102"/>
      <c r="CY21" s="102"/>
      <c r="CZ21" s="102"/>
      <c r="DA21" s="102"/>
      <c r="DB21" s="102"/>
      <c r="DC21" s="102"/>
      <c r="DD21" s="102"/>
      <c r="DE21" s="102"/>
      <c r="DF21" s="102"/>
      <c r="DG21" s="102"/>
      <c r="DH21" s="102"/>
      <c r="DI21" s="102"/>
      <c r="DJ21" s="102"/>
      <c r="DK21" s="102"/>
      <c r="DL21" s="102"/>
      <c r="DM21" s="102"/>
      <c r="DN21" s="102"/>
      <c r="DO21" s="102"/>
      <c r="DP21" s="102"/>
      <c r="DQ21" s="102"/>
      <c r="DR21" s="102"/>
      <c r="DS21" s="102"/>
      <c r="DT21" s="102"/>
      <c r="DU21" s="102"/>
      <c r="DV21" s="102"/>
      <c r="DW21" s="102"/>
      <c r="DX21" s="102"/>
      <c r="DY21" s="102"/>
      <c r="DZ21" s="102"/>
      <c r="EA21" s="102"/>
      <c r="EB21" s="102"/>
      <c r="EC21" s="102"/>
      <c r="ED21" s="102"/>
      <c r="EE21" s="102"/>
      <c r="EF21" s="102"/>
      <c r="EG21" s="102"/>
      <c r="EH21" s="102"/>
      <c r="EI21" s="102"/>
      <c r="EJ21" s="102"/>
      <c r="EK21" s="102"/>
      <c r="EL21" s="102"/>
      <c r="EM21" s="102"/>
      <c r="EN21" s="102"/>
      <c r="EO21" s="102"/>
      <c r="EP21" s="102"/>
      <c r="EQ21" s="102"/>
      <c r="ER21" s="102"/>
      <c r="ES21" s="102"/>
      <c r="ET21" s="102"/>
      <c r="EU21" s="102"/>
      <c r="EV21" s="102"/>
      <c r="EW21" s="102"/>
      <c r="EX21" s="102"/>
      <c r="EY21" s="102"/>
      <c r="EZ21" s="102"/>
      <c r="FA21" s="102"/>
      <c r="FB21" s="102"/>
      <c r="FC21" s="102"/>
      <c r="FD21" s="102"/>
      <c r="FE21" s="102"/>
      <c r="FF21" s="102"/>
      <c r="FG21" s="102"/>
      <c r="FH21" s="102"/>
      <c r="FI21" s="102"/>
      <c r="FJ21" s="102"/>
      <c r="FK21" s="102"/>
      <c r="FL21" s="102"/>
      <c r="FM21" s="102"/>
      <c r="FN21" s="102"/>
      <c r="FO21" s="102"/>
      <c r="FP21" s="102"/>
      <c r="FQ21" s="102"/>
      <c r="FR21" s="102"/>
      <c r="FS21" s="102"/>
      <c r="FT21" s="102"/>
      <c r="FU21" s="102"/>
      <c r="FV21" s="102"/>
      <c r="FW21" s="102"/>
      <c r="FX21" s="102"/>
      <c r="FY21" s="102"/>
      <c r="FZ21" s="102"/>
      <c r="GA21" s="102"/>
      <c r="GB21" s="102"/>
      <c r="GC21" s="102"/>
      <c r="GD21" s="102"/>
      <c r="GE21" s="102"/>
      <c r="GF21" s="102"/>
      <c r="GG21" s="102"/>
      <c r="GH21" s="102"/>
      <c r="GI21" s="102"/>
      <c r="GJ21" s="102"/>
      <c r="GK21" s="102"/>
      <c r="GL21" s="102"/>
      <c r="GM21" s="102"/>
      <c r="GN21" s="102"/>
      <c r="GO21" s="102"/>
      <c r="GP21" s="102"/>
      <c r="GQ21" s="102"/>
      <c r="GR21" s="102"/>
      <c r="GS21" s="102"/>
      <c r="GT21" s="102"/>
      <c r="GU21" s="102"/>
      <c r="GV21" s="102"/>
      <c r="GW21" s="102"/>
      <c r="GX21" s="102"/>
      <c r="GY21" s="102"/>
      <c r="GZ21" s="102"/>
      <c r="HA21" s="102"/>
      <c r="HB21" s="102"/>
      <c r="HC21" s="102"/>
      <c r="HD21" s="102"/>
      <c r="HE21" s="102"/>
      <c r="HF21" s="102"/>
      <c r="HG21" s="102"/>
      <c r="HH21" s="102"/>
      <c r="HI21" s="102"/>
      <c r="HJ21" s="102"/>
      <c r="HK21" s="102"/>
      <c r="HL21" s="102"/>
      <c r="HM21" s="102"/>
      <c r="HN21" s="102"/>
      <c r="HO21" s="102"/>
      <c r="HP21" s="102"/>
      <c r="HQ21" s="102"/>
      <c r="HR21" s="102"/>
      <c r="HS21" s="102"/>
      <c r="HT21" s="102"/>
      <c r="HU21" s="102"/>
      <c r="HV21" s="102"/>
      <c r="HW21" s="102"/>
      <c r="HX21" s="102"/>
      <c r="HY21" s="102"/>
      <c r="HZ21" s="102"/>
      <c r="IA21" s="102"/>
      <c r="IB21" s="102"/>
      <c r="IC21" s="102"/>
      <c r="ID21" s="102"/>
      <c r="IE21" s="102"/>
      <c r="IF21" s="102"/>
      <c r="IG21" s="102"/>
      <c r="IH21" s="102"/>
      <c r="II21" s="102"/>
      <c r="IJ21" s="102"/>
      <c r="IK21" s="102"/>
      <c r="IL21" s="102"/>
      <c r="IM21" s="102"/>
      <c r="IN21" s="102"/>
      <c r="IO21" s="102"/>
      <c r="IP21" s="102"/>
      <c r="IQ21" s="102"/>
      <c r="IR21" s="102"/>
      <c r="IS21" s="102"/>
      <c r="IT21" s="102"/>
      <c r="IU21" s="102"/>
      <c r="IV21" s="102"/>
    </row>
    <row r="22" spans="1:256" s="135" customFormat="1" ht="40.5" customHeight="1">
      <c r="A22" s="196"/>
      <c r="B22" s="196"/>
      <c r="C22" s="128" t="s">
        <v>7</v>
      </c>
      <c r="D22" s="129" t="s">
        <v>8</v>
      </c>
      <c r="E22" s="165" t="s">
        <v>9</v>
      </c>
      <c r="F22" s="129" t="s">
        <v>2</v>
      </c>
      <c r="G22" s="197"/>
      <c r="H22" s="197"/>
      <c r="I22" s="197"/>
      <c r="J22" s="197"/>
      <c r="K22" s="198"/>
      <c r="L22" s="198"/>
      <c r="M22" s="101"/>
      <c r="N22" s="130" t="s">
        <v>69</v>
      </c>
      <c r="O22" s="131"/>
      <c r="P22" s="132" t="s">
        <v>7</v>
      </c>
      <c r="Q22" s="132" t="s">
        <v>8</v>
      </c>
      <c r="R22" s="132" t="s">
        <v>9</v>
      </c>
      <c r="S22" s="132" t="s">
        <v>2</v>
      </c>
      <c r="T22" s="133"/>
      <c r="U22" s="130"/>
      <c r="V22" s="130"/>
      <c r="W22" s="130"/>
      <c r="X22" s="130"/>
      <c r="Y22" s="132" t="s">
        <v>7</v>
      </c>
      <c r="Z22" s="132" t="s">
        <v>8</v>
      </c>
      <c r="AA22" s="132" t="s">
        <v>9</v>
      </c>
      <c r="AB22" s="132" t="s">
        <v>2</v>
      </c>
      <c r="AC22" s="132"/>
      <c r="AD22" s="132"/>
      <c r="AE22" s="132"/>
      <c r="AF22" s="132"/>
      <c r="AG22" s="134" t="s">
        <v>70</v>
      </c>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c r="BH22" s="131"/>
      <c r="BI22" s="131"/>
      <c r="BJ22" s="131"/>
      <c r="BK22" s="131"/>
      <c r="BL22" s="131"/>
      <c r="BM22" s="131"/>
      <c r="BN22" s="131"/>
      <c r="BO22" s="131"/>
      <c r="BP22" s="131"/>
      <c r="BQ22" s="131"/>
      <c r="BR22" s="131"/>
      <c r="BS22" s="131"/>
      <c r="BT22" s="131"/>
      <c r="BU22" s="131"/>
      <c r="BV22" s="131"/>
      <c r="BW22" s="131"/>
      <c r="BX22" s="131"/>
      <c r="BY22" s="131"/>
      <c r="BZ22" s="131"/>
      <c r="CA22" s="131"/>
      <c r="CB22" s="131"/>
      <c r="CC22" s="131"/>
      <c r="CD22" s="131"/>
      <c r="CE22" s="131"/>
      <c r="CF22" s="131"/>
      <c r="CG22" s="131"/>
      <c r="CH22" s="131"/>
      <c r="CI22" s="131"/>
      <c r="CJ22" s="131"/>
      <c r="CK22" s="131"/>
      <c r="CL22" s="131"/>
      <c r="CM22" s="131"/>
      <c r="CN22" s="131"/>
      <c r="CO22" s="131"/>
      <c r="CP22" s="131"/>
      <c r="CQ22" s="131"/>
      <c r="CR22" s="131"/>
      <c r="CS22" s="131"/>
      <c r="CT22" s="131"/>
      <c r="CU22" s="131"/>
      <c r="CV22" s="131"/>
      <c r="CW22" s="131"/>
      <c r="CX22" s="131"/>
      <c r="CY22" s="131"/>
      <c r="CZ22" s="131"/>
      <c r="DA22" s="131"/>
      <c r="DB22" s="131"/>
      <c r="DC22" s="131"/>
      <c r="DD22" s="131"/>
      <c r="DE22" s="131"/>
      <c r="DF22" s="131"/>
      <c r="DG22" s="131"/>
      <c r="DH22" s="131"/>
      <c r="DI22" s="131"/>
      <c r="DJ22" s="131"/>
      <c r="DK22" s="131"/>
      <c r="DL22" s="131"/>
      <c r="DM22" s="131"/>
      <c r="DN22" s="131"/>
      <c r="DO22" s="131"/>
      <c r="DP22" s="131"/>
      <c r="DQ22" s="131"/>
      <c r="DR22" s="131"/>
      <c r="DS22" s="131"/>
      <c r="DT22" s="131"/>
      <c r="DU22" s="131"/>
      <c r="DV22" s="131"/>
      <c r="DW22" s="131"/>
      <c r="DX22" s="131"/>
      <c r="DY22" s="131"/>
      <c r="DZ22" s="131"/>
      <c r="EA22" s="131"/>
      <c r="EB22" s="131"/>
      <c r="EC22" s="131"/>
      <c r="ED22" s="131"/>
      <c r="EE22" s="131"/>
      <c r="EF22" s="131"/>
      <c r="EG22" s="131"/>
      <c r="EH22" s="131"/>
      <c r="EI22" s="131"/>
      <c r="EJ22" s="131"/>
      <c r="EK22" s="131"/>
      <c r="EL22" s="131"/>
      <c r="EM22" s="131"/>
      <c r="EN22" s="131"/>
      <c r="EO22" s="131"/>
      <c r="EP22" s="131"/>
      <c r="EQ22" s="131"/>
      <c r="ER22" s="131"/>
      <c r="ES22" s="131"/>
      <c r="ET22" s="131"/>
      <c r="EU22" s="131"/>
      <c r="EV22" s="131"/>
      <c r="EW22" s="131"/>
      <c r="EX22" s="131"/>
      <c r="EY22" s="131"/>
      <c r="EZ22" s="131"/>
      <c r="FA22" s="131"/>
      <c r="FB22" s="131"/>
      <c r="FC22" s="131"/>
      <c r="FD22" s="131"/>
      <c r="FE22" s="131"/>
      <c r="FF22" s="131"/>
      <c r="FG22" s="131"/>
      <c r="FH22" s="131"/>
      <c r="FI22" s="131"/>
      <c r="FJ22" s="131"/>
      <c r="FK22" s="131"/>
      <c r="FL22" s="131"/>
      <c r="FM22" s="131"/>
      <c r="FN22" s="131"/>
      <c r="FO22" s="131"/>
      <c r="FP22" s="131"/>
      <c r="FQ22" s="131"/>
      <c r="FR22" s="131"/>
      <c r="FS22" s="131"/>
      <c r="FT22" s="131"/>
      <c r="FU22" s="131"/>
      <c r="FV22" s="131"/>
      <c r="FW22" s="131"/>
      <c r="FX22" s="131"/>
      <c r="FY22" s="131"/>
      <c r="FZ22" s="131"/>
      <c r="GA22" s="131"/>
      <c r="GB22" s="131"/>
      <c r="GC22" s="131"/>
      <c r="GD22" s="131"/>
      <c r="GE22" s="131"/>
      <c r="GF22" s="131"/>
      <c r="GG22" s="131"/>
      <c r="GH22" s="131"/>
      <c r="GI22" s="131"/>
      <c r="GJ22" s="131"/>
      <c r="GK22" s="131"/>
      <c r="GL22" s="131"/>
      <c r="GM22" s="131"/>
      <c r="GN22" s="131"/>
      <c r="GO22" s="131"/>
      <c r="GP22" s="131"/>
      <c r="GQ22" s="131"/>
      <c r="GR22" s="131"/>
      <c r="GS22" s="131"/>
      <c r="GT22" s="131"/>
      <c r="GU22" s="131"/>
      <c r="GV22" s="131"/>
      <c r="GW22" s="131"/>
      <c r="GX22" s="131"/>
      <c r="GY22" s="131"/>
      <c r="GZ22" s="131"/>
      <c r="HA22" s="131"/>
      <c r="HB22" s="131"/>
      <c r="HC22" s="131"/>
      <c r="HD22" s="131"/>
      <c r="HE22" s="131"/>
      <c r="HF22" s="131"/>
      <c r="HG22" s="131"/>
      <c r="HH22" s="131"/>
      <c r="HI22" s="131"/>
      <c r="HJ22" s="131"/>
      <c r="HK22" s="131"/>
      <c r="HL22" s="131"/>
      <c r="HM22" s="131"/>
      <c r="HN22" s="131"/>
      <c r="HO22" s="131"/>
      <c r="HP22" s="131"/>
      <c r="HQ22" s="131"/>
      <c r="HR22" s="131"/>
      <c r="HS22" s="131"/>
      <c r="HT22" s="131"/>
      <c r="HU22" s="131"/>
      <c r="HV22" s="131"/>
      <c r="HW22" s="131"/>
      <c r="HX22" s="131"/>
      <c r="HY22" s="131"/>
      <c r="HZ22" s="131"/>
      <c r="IA22" s="131"/>
      <c r="IB22" s="131"/>
      <c r="IC22" s="131"/>
      <c r="ID22" s="131"/>
      <c r="IE22" s="131"/>
      <c r="IF22" s="131"/>
      <c r="IG22" s="131"/>
      <c r="IH22" s="131"/>
      <c r="II22" s="131"/>
      <c r="IJ22" s="131"/>
      <c r="IK22" s="131"/>
      <c r="IL22" s="131"/>
      <c r="IM22" s="131"/>
      <c r="IN22" s="131"/>
      <c r="IO22" s="131"/>
      <c r="IP22" s="131"/>
      <c r="IQ22" s="131"/>
      <c r="IR22" s="131"/>
      <c r="IS22" s="131"/>
      <c r="IT22" s="131"/>
      <c r="IU22" s="131"/>
      <c r="IV22" s="131"/>
    </row>
    <row r="23" spans="1:256" ht="72.75" customHeight="1">
      <c r="A23" s="136"/>
      <c r="B23" s="137">
        <v>1</v>
      </c>
      <c r="C23" s="138">
        <f>UPPER(IF($A23="","",VLOOKUP($A23,'[3]m round robin žrebna lista'!$A$7:$R$128,2)))</f>
      </c>
      <c r="D23" s="139">
        <f>UPPER(IF($A23="","",VLOOKUP($A23,'[3]m round robin žrebna lista'!$A$7:$R$128,3)))</f>
      </c>
      <c r="E23" s="139">
        <f>PROPER(IF($A23="","",VLOOKUP($A23,'[3]m round robin žrebna lista'!$A$7:$R$128,4)))</f>
      </c>
      <c r="F23" s="140">
        <f>UPPER(IF($A23="","",VLOOKUP($A23,'[3]m round robin žrebna lista'!$A$7:$R$128,5)))</f>
      </c>
      <c r="G23" s="141"/>
      <c r="H23" s="142"/>
      <c r="I23" s="142"/>
      <c r="J23" s="142"/>
      <c r="K23" s="143"/>
      <c r="L23" s="143"/>
      <c r="M23" s="144">
        <f>IF($A23="","",VLOOKUP($A23,'[3]m round robin žrebna lista'!$A$7:$R$128,14))</f>
      </c>
      <c r="N23" s="143">
        <f>IF(L23="","",IF(L23=1,8,IF(L23=2,6,IF(L23=3,4,2))))</f>
      </c>
      <c r="O23" s="103"/>
      <c r="P23" s="145">
        <f>UPPER(IF($A23="","",VLOOKUP($A23,'[3]m round robin žrebna lista'!$A$7:$R$128,2)))</f>
      </c>
      <c r="Q23" s="145">
        <f>UPPER(IF($A23="","",VLOOKUP($A23,'[3]m round robin žrebna lista'!$A$7:$R$128,3)))</f>
      </c>
      <c r="R23" s="145">
        <f>PROPER(IF($A23="","",VLOOKUP($A23,'[3]m round robin žrebna lista'!$A$7:$R$128,4)))</f>
      </c>
      <c r="S23" s="145">
        <f>UPPER(IF($A23="","",VLOOKUP($A23,'[3]m round robin žrebna lista'!$A$7:$R$128,5)))</f>
      </c>
      <c r="T23" s="146"/>
      <c r="U23" s="147"/>
      <c r="V23" s="147"/>
      <c r="W23" s="147"/>
      <c r="X23" s="103"/>
      <c r="Y23" s="145">
        <f>UPPER(IF($A23="","",VLOOKUP($A23,'[3]m round robin žrebna lista'!$A$7:$R$128,2)))</f>
      </c>
      <c r="Z23" s="145">
        <f>UPPER(IF($A23="","",VLOOKUP($A23,'[3]m round robin žrebna lista'!$A$7:$R$128,3)))</f>
      </c>
      <c r="AA23" s="145">
        <f>PROPER(IF($A23="","",VLOOKUP($A23,'[3]m round robin žrebna lista'!$A$7:$R$128,4)))</f>
      </c>
      <c r="AB23" s="145">
        <f>UPPER(IF($A23="","",VLOOKUP($A23,'[3]m round robin žrebna lista'!$A$7:$R$128,5)))</f>
      </c>
      <c r="AC23" s="146"/>
      <c r="AD23" s="147">
        <f>IF(U23="","",IF(U23="1bb","1bb",IF(U23="2bb","2bb",IF(U23=1,$M24,0))))</f>
      </c>
      <c r="AE23" s="147">
        <f>IF(V23="","",IF(V23="1bb","1bb",IF(V23="3bb","3bb",IF(V23=1,$M25,0))))</f>
      </c>
      <c r="AF23" s="147">
        <f>IF(W23="","",IF(W23="1bb","1bb",IF(W23="4bb","4bb",IF(W23=1,$M26,0))))</f>
      </c>
      <c r="AG23" s="166">
        <f>SUM(AD23:AF23)</f>
        <v>0</v>
      </c>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c r="BZ23" s="102"/>
      <c r="CA23" s="102"/>
      <c r="CB23" s="102"/>
      <c r="CC23" s="102"/>
      <c r="CD23" s="102"/>
      <c r="CE23" s="102"/>
      <c r="CF23" s="102"/>
      <c r="CG23" s="102"/>
      <c r="CH23" s="102"/>
      <c r="CI23" s="102"/>
      <c r="CJ23" s="102"/>
      <c r="CK23" s="102"/>
      <c r="CL23" s="102"/>
      <c r="CM23" s="102"/>
      <c r="CN23" s="102"/>
      <c r="CO23" s="102"/>
      <c r="CP23" s="102"/>
      <c r="CQ23" s="102"/>
      <c r="CR23" s="102"/>
      <c r="CS23" s="102"/>
      <c r="CT23" s="102"/>
      <c r="CU23" s="102"/>
      <c r="CV23" s="102"/>
      <c r="CW23" s="102"/>
      <c r="CX23" s="102"/>
      <c r="CY23" s="102"/>
      <c r="CZ23" s="102"/>
      <c r="DA23" s="102"/>
      <c r="DB23" s="102"/>
      <c r="DC23" s="102"/>
      <c r="DD23" s="102"/>
      <c r="DE23" s="102"/>
      <c r="DF23" s="102"/>
      <c r="DG23" s="102"/>
      <c r="DH23" s="102"/>
      <c r="DI23" s="102"/>
      <c r="DJ23" s="102"/>
      <c r="DK23" s="102"/>
      <c r="DL23" s="102"/>
      <c r="DM23" s="102"/>
      <c r="DN23" s="102"/>
      <c r="DO23" s="102"/>
      <c r="DP23" s="102"/>
      <c r="DQ23" s="102"/>
      <c r="DR23" s="102"/>
      <c r="DS23" s="102"/>
      <c r="DT23" s="102"/>
      <c r="DU23" s="102"/>
      <c r="DV23" s="102"/>
      <c r="DW23" s="102"/>
      <c r="DX23" s="102"/>
      <c r="DY23" s="102"/>
      <c r="DZ23" s="102"/>
      <c r="EA23" s="102"/>
      <c r="EB23" s="102"/>
      <c r="EC23" s="102"/>
      <c r="ED23" s="102"/>
      <c r="EE23" s="102"/>
      <c r="EF23" s="102"/>
      <c r="EG23" s="102"/>
      <c r="EH23" s="102"/>
      <c r="EI23" s="102"/>
      <c r="EJ23" s="102"/>
      <c r="EK23" s="102"/>
      <c r="EL23" s="102"/>
      <c r="EM23" s="102"/>
      <c r="EN23" s="102"/>
      <c r="EO23" s="102"/>
      <c r="EP23" s="102"/>
      <c r="EQ23" s="102"/>
      <c r="ER23" s="102"/>
      <c r="ES23" s="102"/>
      <c r="ET23" s="102"/>
      <c r="EU23" s="102"/>
      <c r="EV23" s="102"/>
      <c r="EW23" s="102"/>
      <c r="EX23" s="102"/>
      <c r="EY23" s="102"/>
      <c r="EZ23" s="102"/>
      <c r="FA23" s="102"/>
      <c r="FB23" s="102"/>
      <c r="FC23" s="102"/>
      <c r="FD23" s="102"/>
      <c r="FE23" s="102"/>
      <c r="FF23" s="102"/>
      <c r="FG23" s="102"/>
      <c r="FH23" s="102"/>
      <c r="FI23" s="102"/>
      <c r="FJ23" s="102"/>
      <c r="FK23" s="102"/>
      <c r="FL23" s="102"/>
      <c r="FM23" s="102"/>
      <c r="FN23" s="102"/>
      <c r="FO23" s="102"/>
      <c r="FP23" s="102"/>
      <c r="FQ23" s="102"/>
      <c r="FR23" s="102"/>
      <c r="FS23" s="102"/>
      <c r="FT23" s="102"/>
      <c r="FU23" s="102"/>
      <c r="FV23" s="102"/>
      <c r="FW23" s="102"/>
      <c r="FX23" s="102"/>
      <c r="FY23" s="102"/>
      <c r="FZ23" s="102"/>
      <c r="GA23" s="102"/>
      <c r="GB23" s="102"/>
      <c r="GC23" s="102"/>
      <c r="GD23" s="102"/>
      <c r="GE23" s="102"/>
      <c r="GF23" s="102"/>
      <c r="GG23" s="102"/>
      <c r="GH23" s="102"/>
      <c r="GI23" s="102"/>
      <c r="GJ23" s="102"/>
      <c r="GK23" s="102"/>
      <c r="GL23" s="102"/>
      <c r="GM23" s="102"/>
      <c r="GN23" s="102"/>
      <c r="GO23" s="102"/>
      <c r="GP23" s="102"/>
      <c r="GQ23" s="102"/>
      <c r="GR23" s="102"/>
      <c r="GS23" s="102"/>
      <c r="GT23" s="102"/>
      <c r="GU23" s="102"/>
      <c r="GV23" s="102"/>
      <c r="GW23" s="102"/>
      <c r="GX23" s="102"/>
      <c r="GY23" s="102"/>
      <c r="GZ23" s="102"/>
      <c r="HA23" s="102"/>
      <c r="HB23" s="102"/>
      <c r="HC23" s="102"/>
      <c r="HD23" s="102"/>
      <c r="HE23" s="102"/>
      <c r="HF23" s="102"/>
      <c r="HG23" s="102"/>
      <c r="HH23" s="102"/>
      <c r="HI23" s="102"/>
      <c r="HJ23" s="102"/>
      <c r="HK23" s="102"/>
      <c r="HL23" s="102"/>
      <c r="HM23" s="102"/>
      <c r="HN23" s="102"/>
      <c r="HO23" s="102"/>
      <c r="HP23" s="102"/>
      <c r="HQ23" s="102"/>
      <c r="HR23" s="102"/>
      <c r="HS23" s="102"/>
      <c r="HT23" s="102"/>
      <c r="HU23" s="102"/>
      <c r="HV23" s="102"/>
      <c r="HW23" s="102"/>
      <c r="HX23" s="102"/>
      <c r="HY23" s="102"/>
      <c r="HZ23" s="102"/>
      <c r="IA23" s="102"/>
      <c r="IB23" s="102"/>
      <c r="IC23" s="102"/>
      <c r="ID23" s="102"/>
      <c r="IE23" s="102"/>
      <c r="IF23" s="102"/>
      <c r="IG23" s="102"/>
      <c r="IH23" s="102"/>
      <c r="II23" s="102"/>
      <c r="IJ23" s="102"/>
      <c r="IK23" s="102"/>
      <c r="IL23" s="102"/>
      <c r="IM23" s="102"/>
      <c r="IN23" s="102"/>
      <c r="IO23" s="102"/>
      <c r="IP23" s="102"/>
      <c r="IQ23" s="102"/>
      <c r="IR23" s="102"/>
      <c r="IS23" s="102"/>
      <c r="IT23" s="102"/>
      <c r="IU23" s="102"/>
      <c r="IV23" s="102"/>
    </row>
    <row r="24" spans="1:256" ht="72.75" customHeight="1">
      <c r="A24" s="136"/>
      <c r="B24" s="137">
        <v>2</v>
      </c>
      <c r="C24" s="138">
        <f>UPPER(IF($A24="","",VLOOKUP($A24,'[3]m round robin žrebna lista'!$A$7:$R$128,2)))</f>
      </c>
      <c r="D24" s="139">
        <f>UPPER(IF($A24="","",VLOOKUP($A24,'[3]m round robin žrebna lista'!$A$7:$R$128,3)))</f>
      </c>
      <c r="E24" s="139">
        <f>PROPER(IF($A24="","",VLOOKUP($A24,'[3]m round robin žrebna lista'!$A$7:$R$128,4)))</f>
      </c>
      <c r="F24" s="140">
        <f>UPPER(IF($A24="","",VLOOKUP($A24,'[3]m round robin žrebna lista'!$A$7:$R$128,5)))</f>
      </c>
      <c r="G24" s="142"/>
      <c r="H24" s="141"/>
      <c r="I24" s="142"/>
      <c r="J24" s="142"/>
      <c r="K24" s="143"/>
      <c r="L24" s="143"/>
      <c r="M24" s="144">
        <f>IF($A24="","",VLOOKUP($A24,'[3]m round robin žrebna lista'!$A$7:$R$128,14))</f>
      </c>
      <c r="N24" s="143">
        <f>IF(L24="","",IF(L24=1,8,IF(L24=2,6,IF(L24=3,4,2))))</f>
      </c>
      <c r="O24" s="103"/>
      <c r="P24" s="145">
        <f>UPPER(IF($A24="","",VLOOKUP($A24,'[3]m round robin žrebna lista'!$A$7:$R$128,2)))</f>
      </c>
      <c r="Q24" s="145">
        <f>UPPER(IF($A24="","",VLOOKUP($A24,'[3]m round robin žrebna lista'!$A$7:$R$128,3)))</f>
      </c>
      <c r="R24" s="145">
        <f>PROPER(IF($A24="","",VLOOKUP($A24,'[3]m round robin žrebna lista'!$A$7:$R$128,4)))</f>
      </c>
      <c r="S24" s="145">
        <f>UPPER(IF($A24="","",VLOOKUP($A24,'[3]m round robin žrebna lista'!$A$7:$R$128,5)))</f>
      </c>
      <c r="T24" s="147"/>
      <c r="U24" s="146"/>
      <c r="V24" s="147"/>
      <c r="W24" s="147"/>
      <c r="X24" s="103"/>
      <c r="Y24" s="145">
        <f>UPPER(IF($A24="","",VLOOKUP($A24,'[3]m round robin žrebna lista'!$A$7:$R$128,2)))</f>
      </c>
      <c r="Z24" s="145">
        <f>UPPER(IF($A24="","",VLOOKUP($A24,'[3]m round robin žrebna lista'!$A$7:$R$128,3)))</f>
      </c>
      <c r="AA24" s="145">
        <f>PROPER(IF($A24="","",VLOOKUP($A24,'[3]m round robin žrebna lista'!$A$7:$R$128,4)))</f>
      </c>
      <c r="AB24" s="145">
        <f>UPPER(IF($A24="","",VLOOKUP($A24,'[3]m round robin žrebna lista'!$A$7:$R$128,5)))</f>
      </c>
      <c r="AC24" s="147">
        <f>IF(T24="","",IF(T24="1bb","1bb",IF(T24="2bb","2bb",IF(T24=1,0,M23))))</f>
      </c>
      <c r="AD24" s="146"/>
      <c r="AE24" s="147">
        <f>IF(V24="","",IF(V24="2bb","2bb",IF(V24="3bb","3bb",IF(V24=2,M25,0))))</f>
      </c>
      <c r="AF24" s="147">
        <f>IF(W24="","",IF(W24="2bb","2bb",IF(W24="4bb","4bb",IF(W24=2,M26,0))))</f>
      </c>
      <c r="AG24" s="166">
        <f>SUM(AC24:AF24)</f>
        <v>0</v>
      </c>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102"/>
      <c r="CO24" s="102"/>
      <c r="CP24" s="102"/>
      <c r="CQ24" s="102"/>
      <c r="CR24" s="102"/>
      <c r="CS24" s="102"/>
      <c r="CT24" s="102"/>
      <c r="CU24" s="102"/>
      <c r="CV24" s="102"/>
      <c r="CW24" s="102"/>
      <c r="CX24" s="102"/>
      <c r="CY24" s="102"/>
      <c r="CZ24" s="102"/>
      <c r="DA24" s="102"/>
      <c r="DB24" s="102"/>
      <c r="DC24" s="102"/>
      <c r="DD24" s="102"/>
      <c r="DE24" s="102"/>
      <c r="DF24" s="102"/>
      <c r="DG24" s="102"/>
      <c r="DH24" s="102"/>
      <c r="DI24" s="102"/>
      <c r="DJ24" s="102"/>
      <c r="DK24" s="102"/>
      <c r="DL24" s="102"/>
      <c r="DM24" s="102"/>
      <c r="DN24" s="102"/>
      <c r="DO24" s="102"/>
      <c r="DP24" s="102"/>
      <c r="DQ24" s="102"/>
      <c r="DR24" s="102"/>
      <c r="DS24" s="102"/>
      <c r="DT24" s="102"/>
      <c r="DU24" s="102"/>
      <c r="DV24" s="102"/>
      <c r="DW24" s="102"/>
      <c r="DX24" s="102"/>
      <c r="DY24" s="102"/>
      <c r="DZ24" s="102"/>
      <c r="EA24" s="102"/>
      <c r="EB24" s="102"/>
      <c r="EC24" s="102"/>
      <c r="ED24" s="102"/>
      <c r="EE24" s="102"/>
      <c r="EF24" s="102"/>
      <c r="EG24" s="102"/>
      <c r="EH24" s="102"/>
      <c r="EI24" s="102"/>
      <c r="EJ24" s="102"/>
      <c r="EK24" s="102"/>
      <c r="EL24" s="102"/>
      <c r="EM24" s="102"/>
      <c r="EN24" s="102"/>
      <c r="EO24" s="102"/>
      <c r="EP24" s="102"/>
      <c r="EQ24" s="102"/>
      <c r="ER24" s="102"/>
      <c r="ES24" s="102"/>
      <c r="ET24" s="102"/>
      <c r="EU24" s="102"/>
      <c r="EV24" s="102"/>
      <c r="EW24" s="102"/>
      <c r="EX24" s="102"/>
      <c r="EY24" s="102"/>
      <c r="EZ24" s="102"/>
      <c r="FA24" s="102"/>
      <c r="FB24" s="102"/>
      <c r="FC24" s="102"/>
      <c r="FD24" s="102"/>
      <c r="FE24" s="102"/>
      <c r="FF24" s="102"/>
      <c r="FG24" s="102"/>
      <c r="FH24" s="102"/>
      <c r="FI24" s="102"/>
      <c r="FJ24" s="102"/>
      <c r="FK24" s="102"/>
      <c r="FL24" s="102"/>
      <c r="FM24" s="102"/>
      <c r="FN24" s="102"/>
      <c r="FO24" s="102"/>
      <c r="FP24" s="102"/>
      <c r="FQ24" s="102"/>
      <c r="FR24" s="102"/>
      <c r="FS24" s="102"/>
      <c r="FT24" s="102"/>
      <c r="FU24" s="102"/>
      <c r="FV24" s="102"/>
      <c r="FW24" s="102"/>
      <c r="FX24" s="102"/>
      <c r="FY24" s="102"/>
      <c r="FZ24" s="102"/>
      <c r="GA24" s="102"/>
      <c r="GB24" s="102"/>
      <c r="GC24" s="102"/>
      <c r="GD24" s="102"/>
      <c r="GE24" s="102"/>
      <c r="GF24" s="102"/>
      <c r="GG24" s="102"/>
      <c r="GH24" s="102"/>
      <c r="GI24" s="102"/>
      <c r="GJ24" s="102"/>
      <c r="GK24" s="102"/>
      <c r="GL24" s="102"/>
      <c r="GM24" s="102"/>
      <c r="GN24" s="102"/>
      <c r="GO24" s="102"/>
      <c r="GP24" s="102"/>
      <c r="GQ24" s="102"/>
      <c r="GR24" s="102"/>
      <c r="GS24" s="102"/>
      <c r="GT24" s="102"/>
      <c r="GU24" s="102"/>
      <c r="GV24" s="102"/>
      <c r="GW24" s="102"/>
      <c r="GX24" s="102"/>
      <c r="GY24" s="102"/>
      <c r="GZ24" s="102"/>
      <c r="HA24" s="102"/>
      <c r="HB24" s="102"/>
      <c r="HC24" s="102"/>
      <c r="HD24" s="102"/>
      <c r="HE24" s="102"/>
      <c r="HF24" s="102"/>
      <c r="HG24" s="102"/>
      <c r="HH24" s="102"/>
      <c r="HI24" s="102"/>
      <c r="HJ24" s="102"/>
      <c r="HK24" s="102"/>
      <c r="HL24" s="102"/>
      <c r="HM24" s="102"/>
      <c r="HN24" s="102"/>
      <c r="HO24" s="102"/>
      <c r="HP24" s="102"/>
      <c r="HQ24" s="102"/>
      <c r="HR24" s="102"/>
      <c r="HS24" s="102"/>
      <c r="HT24" s="102"/>
      <c r="HU24" s="102"/>
      <c r="HV24" s="102"/>
      <c r="HW24" s="102"/>
      <c r="HX24" s="102"/>
      <c r="HY24" s="102"/>
      <c r="HZ24" s="102"/>
      <c r="IA24" s="102"/>
      <c r="IB24" s="102"/>
      <c r="IC24" s="102"/>
      <c r="ID24" s="102"/>
      <c r="IE24" s="102"/>
      <c r="IF24" s="102"/>
      <c r="IG24" s="102"/>
      <c r="IH24" s="102"/>
      <c r="II24" s="102"/>
      <c r="IJ24" s="102"/>
      <c r="IK24" s="102"/>
      <c r="IL24" s="102"/>
      <c r="IM24" s="102"/>
      <c r="IN24" s="102"/>
      <c r="IO24" s="102"/>
      <c r="IP24" s="102"/>
      <c r="IQ24" s="102"/>
      <c r="IR24" s="102"/>
      <c r="IS24" s="102"/>
      <c r="IT24" s="102"/>
      <c r="IU24" s="102"/>
      <c r="IV24" s="102"/>
    </row>
    <row r="25" spans="1:256" ht="72.75" customHeight="1">
      <c r="A25" s="136"/>
      <c r="B25" s="137">
        <v>3</v>
      </c>
      <c r="C25" s="138">
        <f>UPPER(IF($A25="","",VLOOKUP($A25,'[3]m round robin žrebna lista'!$A$7:$R$128,2)))</f>
      </c>
      <c r="D25" s="139">
        <f>UPPER(IF($A25="","",VLOOKUP($A25,'[3]m round robin žrebna lista'!$A$7:$R$128,3)))</f>
      </c>
      <c r="E25" s="139">
        <f>PROPER(IF($A25="","",VLOOKUP($A25,'[3]m round robin žrebna lista'!$A$7:$R$128,4)))</f>
      </c>
      <c r="F25" s="140">
        <f>UPPER(IF($A25="","",VLOOKUP($A25,'[3]m round robin žrebna lista'!$A$7:$R$128,5)))</f>
      </c>
      <c r="G25" s="142"/>
      <c r="H25" s="142"/>
      <c r="I25" s="141"/>
      <c r="J25" s="142"/>
      <c r="K25" s="143"/>
      <c r="L25" s="143"/>
      <c r="M25" s="144">
        <f>IF($A25="","",VLOOKUP($A25,'[3]m round robin žrebna lista'!$A$7:$R$128,14))</f>
      </c>
      <c r="N25" s="143">
        <f>IF(L25="","",IF(L25=1,8,IF(L25=2,6,IF(L25=3,4,2))))</f>
      </c>
      <c r="O25" s="103"/>
      <c r="P25" s="145">
        <f>UPPER(IF($A25="","",VLOOKUP($A25,'[3]m round robin žrebna lista'!$A$7:$R$128,2)))</f>
      </c>
      <c r="Q25" s="145">
        <f>UPPER(IF($A25="","",VLOOKUP($A25,'[3]m round robin žrebna lista'!$A$7:$R$128,3)))</f>
      </c>
      <c r="R25" s="145">
        <f>PROPER(IF($A25="","",VLOOKUP($A25,'[3]m round robin žrebna lista'!$A$7:$R$128,4)))</f>
      </c>
      <c r="S25" s="145">
        <f>UPPER(IF($A25="","",VLOOKUP($A25,'[3]m round robin žrebna lista'!$A$7:$R$128,5)))</f>
      </c>
      <c r="T25" s="147"/>
      <c r="U25" s="147"/>
      <c r="V25" s="146"/>
      <c r="W25" s="147"/>
      <c r="X25" s="103"/>
      <c r="Y25" s="145">
        <f>UPPER(IF($A25="","",VLOOKUP($A25,'[3]m round robin žrebna lista'!$A$7:$R$128,2)))</f>
      </c>
      <c r="Z25" s="145">
        <f>UPPER(IF($A25="","",VLOOKUP($A25,'[3]m round robin žrebna lista'!$A$7:$R$128,3)))</f>
      </c>
      <c r="AA25" s="145">
        <f>PROPER(IF($A25="","",VLOOKUP($A25,'[3]m round robin žrebna lista'!$A$7:$R$128,4)))</f>
      </c>
      <c r="AB25" s="145">
        <f>UPPER(IF($A25="","",VLOOKUP($A25,'[3]m round robin žrebna lista'!$A$7:$R$128,5)))</f>
      </c>
      <c r="AC25" s="147">
        <f>IF(T25="","",IF(T25="1bb","1bb",IF(T25="3bb","3bb",IF(T25=1,0,M23))))</f>
      </c>
      <c r="AD25" s="147">
        <f>IF(U25="","",IF(U25="2bb","2bb",IF(U25="3bb","3bb",IF(U25=2,0,M24))))</f>
      </c>
      <c r="AE25" s="146"/>
      <c r="AF25" s="147">
        <f>IF(W25="","",IF(W25="3bb","3bb",IF(W25="4bb","4bb",IF(W25=3,M26,0))))</f>
      </c>
      <c r="AG25" s="166">
        <f>SUM(AC25:AF25)</f>
        <v>0</v>
      </c>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02"/>
      <c r="BQ25" s="102"/>
      <c r="BR25" s="102"/>
      <c r="BS25" s="102"/>
      <c r="BT25" s="102"/>
      <c r="BU25" s="102"/>
      <c r="BV25" s="102"/>
      <c r="BW25" s="102"/>
      <c r="BX25" s="102"/>
      <c r="BY25" s="102"/>
      <c r="BZ25" s="102"/>
      <c r="CA25" s="102"/>
      <c r="CB25" s="102"/>
      <c r="CC25" s="102"/>
      <c r="CD25" s="102"/>
      <c r="CE25" s="102"/>
      <c r="CF25" s="102"/>
      <c r="CG25" s="102"/>
      <c r="CH25" s="102"/>
      <c r="CI25" s="102"/>
      <c r="CJ25" s="102"/>
      <c r="CK25" s="102"/>
      <c r="CL25" s="102"/>
      <c r="CM25" s="102"/>
      <c r="CN25" s="102"/>
      <c r="CO25" s="102"/>
      <c r="CP25" s="102"/>
      <c r="CQ25" s="102"/>
      <c r="CR25" s="102"/>
      <c r="CS25" s="102"/>
      <c r="CT25" s="102"/>
      <c r="CU25" s="102"/>
      <c r="CV25" s="102"/>
      <c r="CW25" s="102"/>
      <c r="CX25" s="102"/>
      <c r="CY25" s="102"/>
      <c r="CZ25" s="102"/>
      <c r="DA25" s="102"/>
      <c r="DB25" s="102"/>
      <c r="DC25" s="102"/>
      <c r="DD25" s="102"/>
      <c r="DE25" s="102"/>
      <c r="DF25" s="102"/>
      <c r="DG25" s="102"/>
      <c r="DH25" s="102"/>
      <c r="DI25" s="102"/>
      <c r="DJ25" s="102"/>
      <c r="DK25" s="102"/>
      <c r="DL25" s="102"/>
      <c r="DM25" s="102"/>
      <c r="DN25" s="102"/>
      <c r="DO25" s="102"/>
      <c r="DP25" s="102"/>
      <c r="DQ25" s="102"/>
      <c r="DR25" s="102"/>
      <c r="DS25" s="102"/>
      <c r="DT25" s="102"/>
      <c r="DU25" s="102"/>
      <c r="DV25" s="102"/>
      <c r="DW25" s="102"/>
      <c r="DX25" s="102"/>
      <c r="DY25" s="102"/>
      <c r="DZ25" s="102"/>
      <c r="EA25" s="102"/>
      <c r="EB25" s="102"/>
      <c r="EC25" s="102"/>
      <c r="ED25" s="102"/>
      <c r="EE25" s="102"/>
      <c r="EF25" s="102"/>
      <c r="EG25" s="102"/>
      <c r="EH25" s="102"/>
      <c r="EI25" s="102"/>
      <c r="EJ25" s="102"/>
      <c r="EK25" s="102"/>
      <c r="EL25" s="102"/>
      <c r="EM25" s="102"/>
      <c r="EN25" s="102"/>
      <c r="EO25" s="102"/>
      <c r="EP25" s="102"/>
      <c r="EQ25" s="102"/>
      <c r="ER25" s="102"/>
      <c r="ES25" s="102"/>
      <c r="ET25" s="102"/>
      <c r="EU25" s="102"/>
      <c r="EV25" s="102"/>
      <c r="EW25" s="102"/>
      <c r="EX25" s="102"/>
      <c r="EY25" s="102"/>
      <c r="EZ25" s="102"/>
      <c r="FA25" s="102"/>
      <c r="FB25" s="102"/>
      <c r="FC25" s="102"/>
      <c r="FD25" s="102"/>
      <c r="FE25" s="102"/>
      <c r="FF25" s="102"/>
      <c r="FG25" s="102"/>
      <c r="FH25" s="102"/>
      <c r="FI25" s="102"/>
      <c r="FJ25" s="102"/>
      <c r="FK25" s="102"/>
      <c r="FL25" s="102"/>
      <c r="FM25" s="102"/>
      <c r="FN25" s="102"/>
      <c r="FO25" s="102"/>
      <c r="FP25" s="102"/>
      <c r="FQ25" s="102"/>
      <c r="FR25" s="102"/>
      <c r="FS25" s="102"/>
      <c r="FT25" s="102"/>
      <c r="FU25" s="102"/>
      <c r="FV25" s="102"/>
      <c r="FW25" s="102"/>
      <c r="FX25" s="102"/>
      <c r="FY25" s="102"/>
      <c r="FZ25" s="102"/>
      <c r="GA25" s="102"/>
      <c r="GB25" s="102"/>
      <c r="GC25" s="102"/>
      <c r="GD25" s="102"/>
      <c r="GE25" s="102"/>
      <c r="GF25" s="102"/>
      <c r="GG25" s="102"/>
      <c r="GH25" s="102"/>
      <c r="GI25" s="102"/>
      <c r="GJ25" s="102"/>
      <c r="GK25" s="102"/>
      <c r="GL25" s="102"/>
      <c r="GM25" s="102"/>
      <c r="GN25" s="102"/>
      <c r="GO25" s="102"/>
      <c r="GP25" s="102"/>
      <c r="GQ25" s="102"/>
      <c r="GR25" s="102"/>
      <c r="GS25" s="102"/>
      <c r="GT25" s="102"/>
      <c r="GU25" s="102"/>
      <c r="GV25" s="102"/>
      <c r="GW25" s="102"/>
      <c r="GX25" s="102"/>
      <c r="GY25" s="102"/>
      <c r="GZ25" s="102"/>
      <c r="HA25" s="102"/>
      <c r="HB25" s="102"/>
      <c r="HC25" s="102"/>
      <c r="HD25" s="102"/>
      <c r="HE25" s="102"/>
      <c r="HF25" s="102"/>
      <c r="HG25" s="102"/>
      <c r="HH25" s="102"/>
      <c r="HI25" s="102"/>
      <c r="HJ25" s="102"/>
      <c r="HK25" s="102"/>
      <c r="HL25" s="102"/>
      <c r="HM25" s="102"/>
      <c r="HN25" s="102"/>
      <c r="HO25" s="102"/>
      <c r="HP25" s="102"/>
      <c r="HQ25" s="102"/>
      <c r="HR25" s="102"/>
      <c r="HS25" s="102"/>
      <c r="HT25" s="102"/>
      <c r="HU25" s="102"/>
      <c r="HV25" s="102"/>
      <c r="HW25" s="102"/>
      <c r="HX25" s="102"/>
      <c r="HY25" s="102"/>
      <c r="HZ25" s="102"/>
      <c r="IA25" s="102"/>
      <c r="IB25" s="102"/>
      <c r="IC25" s="102"/>
      <c r="ID25" s="102"/>
      <c r="IE25" s="102"/>
      <c r="IF25" s="102"/>
      <c r="IG25" s="102"/>
      <c r="IH25" s="102"/>
      <c r="II25" s="102"/>
      <c r="IJ25" s="102"/>
      <c r="IK25" s="102"/>
      <c r="IL25" s="102"/>
      <c r="IM25" s="102"/>
      <c r="IN25" s="102"/>
      <c r="IO25" s="102"/>
      <c r="IP25" s="102"/>
      <c r="IQ25" s="102"/>
      <c r="IR25" s="102"/>
      <c r="IS25" s="102"/>
      <c r="IT25" s="102"/>
      <c r="IU25" s="102"/>
      <c r="IV25" s="102"/>
    </row>
    <row r="26" spans="1:256" ht="72.75" customHeight="1">
      <c r="A26" s="136"/>
      <c r="B26" s="137">
        <v>4</v>
      </c>
      <c r="C26" s="138">
        <f>UPPER(IF($A26="","",VLOOKUP($A26,'[3]m round robin žrebna lista'!$A$7:$R$128,2)))</f>
      </c>
      <c r="D26" s="139">
        <f>UPPER(IF($A26="","",VLOOKUP($A26,'[3]m round robin žrebna lista'!$A$7:$R$128,3)))</f>
      </c>
      <c r="E26" s="139">
        <f>PROPER(IF($A26="","",VLOOKUP($A26,'[3]m round robin žrebna lista'!$A$7:$R$128,4)))</f>
      </c>
      <c r="F26" s="140">
        <f>UPPER(IF($A26="","",VLOOKUP($A26,'[3]m round robin žrebna lista'!$A$7:$R$128,5)))</f>
      </c>
      <c r="G26" s="142"/>
      <c r="H26" s="142"/>
      <c r="I26" s="142"/>
      <c r="J26" s="141"/>
      <c r="K26" s="143"/>
      <c r="L26" s="143"/>
      <c r="M26" s="144">
        <f>IF($A26="","",VLOOKUP($A26,'[3]m round robin žrebna lista'!$A$7:$R$128,14))</f>
      </c>
      <c r="N26" s="143">
        <f>IF(L26="","",IF(L26=1,8,IF(L26=2,6,IF(L26=3,4,2))))</f>
      </c>
      <c r="O26" s="103"/>
      <c r="P26" s="145">
        <f>UPPER(IF($A26="","",VLOOKUP($A26,'[3]m round robin žrebna lista'!$A$7:$R$128,2)))</f>
      </c>
      <c r="Q26" s="145">
        <f>UPPER(IF($A26="","",VLOOKUP($A26,'[3]m round robin žrebna lista'!$A$7:$R$128,3)))</f>
      </c>
      <c r="R26" s="145">
        <f>PROPER(IF($A26="","",VLOOKUP($A26,'[3]m round robin žrebna lista'!$A$7:$R$128,4)))</f>
      </c>
      <c r="S26" s="145">
        <f>UPPER(IF($A26="","",VLOOKUP($A26,'[3]m round robin žrebna lista'!$A$7:$R$128,5)))</f>
      </c>
      <c r="T26" s="147"/>
      <c r="U26" s="147"/>
      <c r="V26" s="147"/>
      <c r="W26" s="146"/>
      <c r="X26" s="103"/>
      <c r="Y26" s="145">
        <f>UPPER(IF($A26="","",VLOOKUP($A26,'[3]m round robin žrebna lista'!$A$7:$R$128,2)))</f>
      </c>
      <c r="Z26" s="145">
        <f>UPPER(IF($A26="","",VLOOKUP($A26,'[3]m round robin žrebna lista'!$A$7:$R$128,3)))</f>
      </c>
      <c r="AA26" s="145">
        <f>PROPER(IF($A26="","",VLOOKUP($A26,'[3]m round robin žrebna lista'!$A$7:$R$128,4)))</f>
      </c>
      <c r="AB26" s="145">
        <f>UPPER(IF($A26="","",VLOOKUP($A26,'[3]m round robin žrebna lista'!$A$7:$R$128,5)))</f>
      </c>
      <c r="AC26" s="147">
        <f>IF(T26="","",IF(T26="1bb","1bb",IF(T26="4bb","4bb",IF(T26=1,0,M23))))</f>
      </c>
      <c r="AD26" s="147">
        <f>IF(U26="","",IF(U26="2bb","2bb",IF(U26="4bb","4bb",IF(U26=2,0,M24))))</f>
      </c>
      <c r="AE26" s="147">
        <f>IF(V26="","",IF(V26="3bb","3bb",IF(V26="4bb","4bb",IF(V26=3,0,M25))))</f>
      </c>
      <c r="AF26" s="146"/>
      <c r="AG26" s="166">
        <f>SUM(AC26:AE26)</f>
        <v>0</v>
      </c>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c r="BZ26" s="102"/>
      <c r="CA26" s="102"/>
      <c r="CB26" s="102"/>
      <c r="CC26" s="102"/>
      <c r="CD26" s="102"/>
      <c r="CE26" s="102"/>
      <c r="CF26" s="102"/>
      <c r="CG26" s="102"/>
      <c r="CH26" s="102"/>
      <c r="CI26" s="102"/>
      <c r="CJ26" s="102"/>
      <c r="CK26" s="102"/>
      <c r="CL26" s="102"/>
      <c r="CM26" s="102"/>
      <c r="CN26" s="102"/>
      <c r="CO26" s="102"/>
      <c r="CP26" s="102"/>
      <c r="CQ26" s="102"/>
      <c r="CR26" s="102"/>
      <c r="CS26" s="102"/>
      <c r="CT26" s="102"/>
      <c r="CU26" s="102"/>
      <c r="CV26" s="102"/>
      <c r="CW26" s="102"/>
      <c r="CX26" s="102"/>
      <c r="CY26" s="102"/>
      <c r="CZ26" s="102"/>
      <c r="DA26" s="102"/>
      <c r="DB26" s="102"/>
      <c r="DC26" s="102"/>
      <c r="DD26" s="102"/>
      <c r="DE26" s="102"/>
      <c r="DF26" s="102"/>
      <c r="DG26" s="102"/>
      <c r="DH26" s="102"/>
      <c r="DI26" s="102"/>
      <c r="DJ26" s="102"/>
      <c r="DK26" s="102"/>
      <c r="DL26" s="102"/>
      <c r="DM26" s="102"/>
      <c r="DN26" s="102"/>
      <c r="DO26" s="102"/>
      <c r="DP26" s="102"/>
      <c r="DQ26" s="102"/>
      <c r="DR26" s="102"/>
      <c r="DS26" s="102"/>
      <c r="DT26" s="102"/>
      <c r="DU26" s="102"/>
      <c r="DV26" s="102"/>
      <c r="DW26" s="102"/>
      <c r="DX26" s="102"/>
      <c r="DY26" s="102"/>
      <c r="DZ26" s="102"/>
      <c r="EA26" s="102"/>
      <c r="EB26" s="102"/>
      <c r="EC26" s="102"/>
      <c r="ED26" s="102"/>
      <c r="EE26" s="102"/>
      <c r="EF26" s="102"/>
      <c r="EG26" s="102"/>
      <c r="EH26" s="102"/>
      <c r="EI26" s="102"/>
      <c r="EJ26" s="102"/>
      <c r="EK26" s="102"/>
      <c r="EL26" s="102"/>
      <c r="EM26" s="102"/>
      <c r="EN26" s="102"/>
      <c r="EO26" s="102"/>
      <c r="EP26" s="102"/>
      <c r="EQ26" s="102"/>
      <c r="ER26" s="102"/>
      <c r="ES26" s="102"/>
      <c r="ET26" s="102"/>
      <c r="EU26" s="102"/>
      <c r="EV26" s="102"/>
      <c r="EW26" s="102"/>
      <c r="EX26" s="102"/>
      <c r="EY26" s="102"/>
      <c r="EZ26" s="102"/>
      <c r="FA26" s="102"/>
      <c r="FB26" s="102"/>
      <c r="FC26" s="102"/>
      <c r="FD26" s="102"/>
      <c r="FE26" s="102"/>
      <c r="FF26" s="102"/>
      <c r="FG26" s="102"/>
      <c r="FH26" s="102"/>
      <c r="FI26" s="102"/>
      <c r="FJ26" s="102"/>
      <c r="FK26" s="102"/>
      <c r="FL26" s="102"/>
      <c r="FM26" s="102"/>
      <c r="FN26" s="102"/>
      <c r="FO26" s="102"/>
      <c r="FP26" s="102"/>
      <c r="FQ26" s="102"/>
      <c r="FR26" s="102"/>
      <c r="FS26" s="102"/>
      <c r="FT26" s="102"/>
      <c r="FU26" s="102"/>
      <c r="FV26" s="102"/>
      <c r="FW26" s="102"/>
      <c r="FX26" s="102"/>
      <c r="FY26" s="102"/>
      <c r="FZ26" s="102"/>
      <c r="GA26" s="102"/>
      <c r="GB26" s="102"/>
      <c r="GC26" s="102"/>
      <c r="GD26" s="102"/>
      <c r="GE26" s="102"/>
      <c r="GF26" s="102"/>
      <c r="GG26" s="102"/>
      <c r="GH26" s="102"/>
      <c r="GI26" s="102"/>
      <c r="GJ26" s="102"/>
      <c r="GK26" s="102"/>
      <c r="GL26" s="102"/>
      <c r="GM26" s="102"/>
      <c r="GN26" s="102"/>
      <c r="GO26" s="102"/>
      <c r="GP26" s="102"/>
      <c r="GQ26" s="102"/>
      <c r="GR26" s="102"/>
      <c r="GS26" s="102"/>
      <c r="GT26" s="102"/>
      <c r="GU26" s="102"/>
      <c r="GV26" s="102"/>
      <c r="GW26" s="102"/>
      <c r="GX26" s="102"/>
      <c r="GY26" s="102"/>
      <c r="GZ26" s="102"/>
      <c r="HA26" s="102"/>
      <c r="HB26" s="102"/>
      <c r="HC26" s="102"/>
      <c r="HD26" s="102"/>
      <c r="HE26" s="102"/>
      <c r="HF26" s="102"/>
      <c r="HG26" s="102"/>
      <c r="HH26" s="102"/>
      <c r="HI26" s="102"/>
      <c r="HJ26" s="102"/>
      <c r="HK26" s="102"/>
      <c r="HL26" s="102"/>
      <c r="HM26" s="102"/>
      <c r="HN26" s="102"/>
      <c r="HO26" s="102"/>
      <c r="HP26" s="102"/>
      <c r="HQ26" s="102"/>
      <c r="HR26" s="102"/>
      <c r="HS26" s="102"/>
      <c r="HT26" s="102"/>
      <c r="HU26" s="102"/>
      <c r="HV26" s="102"/>
      <c r="HW26" s="102"/>
      <c r="HX26" s="102"/>
      <c r="HY26" s="102"/>
      <c r="HZ26" s="102"/>
      <c r="IA26" s="102"/>
      <c r="IB26" s="102"/>
      <c r="IC26" s="102"/>
      <c r="ID26" s="102"/>
      <c r="IE26" s="102"/>
      <c r="IF26" s="102"/>
      <c r="IG26" s="102"/>
      <c r="IH26" s="102"/>
      <c r="II26" s="102"/>
      <c r="IJ26" s="102"/>
      <c r="IK26" s="102"/>
      <c r="IL26" s="102"/>
      <c r="IM26" s="102"/>
      <c r="IN26" s="102"/>
      <c r="IO26" s="102"/>
      <c r="IP26" s="102"/>
      <c r="IQ26" s="102"/>
      <c r="IR26" s="102"/>
      <c r="IS26" s="102"/>
      <c r="IT26" s="102"/>
      <c r="IU26" s="102"/>
      <c r="IV26" s="102"/>
    </row>
    <row r="27" spans="1:256" ht="112.5" customHeight="1">
      <c r="A27" s="199"/>
      <c r="B27" s="199"/>
      <c r="C27" s="200"/>
      <c r="D27" s="200"/>
      <c r="E27" s="168"/>
      <c r="F27" s="169" t="s">
        <v>73</v>
      </c>
      <c r="G27" s="170"/>
      <c r="H27" s="170"/>
      <c r="I27" s="170"/>
      <c r="J27" s="171" t="s">
        <v>74</v>
      </c>
      <c r="K27" s="201"/>
      <c r="L27" s="201"/>
      <c r="M27" s="101"/>
      <c r="N27" s="102"/>
      <c r="O27" s="102"/>
      <c r="P27" s="103"/>
      <c r="Q27" s="103"/>
      <c r="R27" s="103"/>
      <c r="S27" s="103"/>
      <c r="T27" s="103"/>
      <c r="U27" s="103"/>
      <c r="V27" s="103"/>
      <c r="W27" s="103"/>
      <c r="X27" s="103"/>
      <c r="Y27" s="103"/>
      <c r="Z27" s="103"/>
      <c r="AA27" s="103"/>
      <c r="AB27" s="103"/>
      <c r="AC27" s="103"/>
      <c r="AD27" s="103"/>
      <c r="AE27" s="103"/>
      <c r="AF27" s="103"/>
      <c r="AG27" s="103"/>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c r="BV27" s="102"/>
      <c r="BW27" s="102"/>
      <c r="BX27" s="102"/>
      <c r="BY27" s="102"/>
      <c r="BZ27" s="102"/>
      <c r="CA27" s="102"/>
      <c r="CB27" s="102"/>
      <c r="CC27" s="102"/>
      <c r="CD27" s="102"/>
      <c r="CE27" s="102"/>
      <c r="CF27" s="102"/>
      <c r="CG27" s="102"/>
      <c r="CH27" s="102"/>
      <c r="CI27" s="102"/>
      <c r="CJ27" s="102"/>
      <c r="CK27" s="102"/>
      <c r="CL27" s="102"/>
      <c r="CM27" s="102"/>
      <c r="CN27" s="102"/>
      <c r="CO27" s="102"/>
      <c r="CP27" s="102"/>
      <c r="CQ27" s="102"/>
      <c r="CR27" s="102"/>
      <c r="CS27" s="102"/>
      <c r="CT27" s="102"/>
      <c r="CU27" s="102"/>
      <c r="CV27" s="102"/>
      <c r="CW27" s="102"/>
      <c r="CX27" s="102"/>
      <c r="CY27" s="102"/>
      <c r="CZ27" s="102"/>
      <c r="DA27" s="102"/>
      <c r="DB27" s="102"/>
      <c r="DC27" s="102"/>
      <c r="DD27" s="102"/>
      <c r="DE27" s="102"/>
      <c r="DF27" s="102"/>
      <c r="DG27" s="102"/>
      <c r="DH27" s="102"/>
      <c r="DI27" s="102"/>
      <c r="DJ27" s="102"/>
      <c r="DK27" s="102"/>
      <c r="DL27" s="102"/>
      <c r="DM27" s="102"/>
      <c r="DN27" s="102"/>
      <c r="DO27" s="102"/>
      <c r="DP27" s="102"/>
      <c r="DQ27" s="102"/>
      <c r="DR27" s="102"/>
      <c r="DS27" s="102"/>
      <c r="DT27" s="102"/>
      <c r="DU27" s="102"/>
      <c r="DV27" s="102"/>
      <c r="DW27" s="102"/>
      <c r="DX27" s="102"/>
      <c r="DY27" s="102"/>
      <c r="DZ27" s="102"/>
      <c r="EA27" s="102"/>
      <c r="EB27" s="102"/>
      <c r="EC27" s="102"/>
      <c r="ED27" s="102"/>
      <c r="EE27" s="102"/>
      <c r="EF27" s="102"/>
      <c r="EG27" s="102"/>
      <c r="EH27" s="102"/>
      <c r="EI27" s="102"/>
      <c r="EJ27" s="102"/>
      <c r="EK27" s="102"/>
      <c r="EL27" s="102"/>
      <c r="EM27" s="102"/>
      <c r="EN27" s="102"/>
      <c r="EO27" s="102"/>
      <c r="EP27" s="102"/>
      <c r="EQ27" s="102"/>
      <c r="ER27" s="102"/>
      <c r="ES27" s="102"/>
      <c r="ET27" s="102"/>
      <c r="EU27" s="102"/>
      <c r="EV27" s="102"/>
      <c r="EW27" s="102"/>
      <c r="EX27" s="102"/>
      <c r="EY27" s="102"/>
      <c r="EZ27" s="102"/>
      <c r="FA27" s="102"/>
      <c r="FB27" s="102"/>
      <c r="FC27" s="102"/>
      <c r="FD27" s="102"/>
      <c r="FE27" s="102"/>
      <c r="FF27" s="102"/>
      <c r="FG27" s="102"/>
      <c r="FH27" s="102"/>
      <c r="FI27" s="102"/>
      <c r="FJ27" s="102"/>
      <c r="FK27" s="102"/>
      <c r="FL27" s="102"/>
      <c r="FM27" s="102"/>
      <c r="FN27" s="102"/>
      <c r="FO27" s="102"/>
      <c r="FP27" s="102"/>
      <c r="FQ27" s="102"/>
      <c r="FR27" s="102"/>
      <c r="FS27" s="102"/>
      <c r="FT27" s="102"/>
      <c r="FU27" s="102"/>
      <c r="FV27" s="102"/>
      <c r="FW27" s="102"/>
      <c r="FX27" s="102"/>
      <c r="FY27" s="102"/>
      <c r="FZ27" s="102"/>
      <c r="GA27" s="102"/>
      <c r="GB27" s="102"/>
      <c r="GC27" s="102"/>
      <c r="GD27" s="102"/>
      <c r="GE27" s="102"/>
      <c r="GF27" s="102"/>
      <c r="GG27" s="102"/>
      <c r="GH27" s="102"/>
      <c r="GI27" s="102"/>
      <c r="GJ27" s="102"/>
      <c r="GK27" s="102"/>
      <c r="GL27" s="102"/>
      <c r="GM27" s="102"/>
      <c r="GN27" s="102"/>
      <c r="GO27" s="102"/>
      <c r="GP27" s="102"/>
      <c r="GQ27" s="102"/>
      <c r="GR27" s="102"/>
      <c r="GS27" s="102"/>
      <c r="GT27" s="102"/>
      <c r="GU27" s="102"/>
      <c r="GV27" s="102"/>
      <c r="GW27" s="102"/>
      <c r="GX27" s="102"/>
      <c r="GY27" s="102"/>
      <c r="GZ27" s="102"/>
      <c r="HA27" s="102"/>
      <c r="HB27" s="102"/>
      <c r="HC27" s="102"/>
      <c r="HD27" s="102"/>
      <c r="HE27" s="102"/>
      <c r="HF27" s="102"/>
      <c r="HG27" s="102"/>
      <c r="HH27" s="102"/>
      <c r="HI27" s="102"/>
      <c r="HJ27" s="102"/>
      <c r="HK27" s="102"/>
      <c r="HL27" s="102"/>
      <c r="HM27" s="102"/>
      <c r="HN27" s="102"/>
      <c r="HO27" s="102"/>
      <c r="HP27" s="102"/>
      <c r="HQ27" s="102"/>
      <c r="HR27" s="102"/>
      <c r="HS27" s="102"/>
      <c r="HT27" s="102"/>
      <c r="HU27" s="102"/>
      <c r="HV27" s="102"/>
      <c r="HW27" s="102"/>
      <c r="HX27" s="102"/>
      <c r="HY27" s="102"/>
      <c r="HZ27" s="102"/>
      <c r="IA27" s="102"/>
      <c r="IB27" s="102"/>
      <c r="IC27" s="102"/>
      <c r="ID27" s="102"/>
      <c r="IE27" s="102"/>
      <c r="IF27" s="102"/>
      <c r="IG27" s="102"/>
      <c r="IH27" s="102"/>
      <c r="II27" s="102"/>
      <c r="IJ27" s="102"/>
      <c r="IK27" s="102"/>
      <c r="IL27" s="102"/>
      <c r="IM27" s="102"/>
      <c r="IN27" s="102"/>
      <c r="IO27" s="102"/>
      <c r="IP27" s="102"/>
      <c r="IQ27" s="102"/>
      <c r="IR27" s="102"/>
      <c r="IS27" s="102"/>
      <c r="IT27" s="102"/>
      <c r="IU27" s="102"/>
      <c r="IV27" s="102"/>
    </row>
    <row r="28" spans="1:256" s="127" customFormat="1" ht="49.5" customHeight="1">
      <c r="A28" s="199"/>
      <c r="B28" s="199"/>
      <c r="C28" s="172" t="s">
        <v>75</v>
      </c>
      <c r="D28" s="173"/>
      <c r="E28" s="173"/>
      <c r="F28" s="174" t="s">
        <v>76</v>
      </c>
      <c r="G28" s="202">
        <f>'[3]vnos podatkov'!$E$10</f>
        <v>0</v>
      </c>
      <c r="H28" s="202">
        <f>'[3]vnos podatkov'!$E$10</f>
        <v>0</v>
      </c>
      <c r="I28" s="202">
        <f>'[3]vnos podatkov'!$E$10</f>
        <v>0</v>
      </c>
      <c r="J28" s="171" t="s">
        <v>74</v>
      </c>
      <c r="K28" s="194"/>
      <c r="L28" s="194"/>
      <c r="M28" s="101"/>
      <c r="N28" s="125"/>
      <c r="O28" s="125"/>
      <c r="P28" s="175"/>
      <c r="Q28" s="175"/>
      <c r="R28" s="175"/>
      <c r="S28" s="175"/>
      <c r="T28" s="175"/>
      <c r="U28" s="175"/>
      <c r="V28" s="175"/>
      <c r="W28" s="175"/>
      <c r="X28" s="175"/>
      <c r="Y28" s="175"/>
      <c r="Z28" s="175"/>
      <c r="AA28" s="175"/>
      <c r="AB28" s="175"/>
      <c r="AC28" s="175"/>
      <c r="AD28" s="175"/>
      <c r="AE28" s="175"/>
      <c r="AF28" s="175"/>
      <c r="AG28" s="17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5"/>
      <c r="BY28" s="125"/>
      <c r="BZ28" s="125"/>
      <c r="CA28" s="125"/>
      <c r="CB28" s="125"/>
      <c r="CC28" s="125"/>
      <c r="CD28" s="125"/>
      <c r="CE28" s="125"/>
      <c r="CF28" s="125"/>
      <c r="CG28" s="125"/>
      <c r="CH28" s="125"/>
      <c r="CI28" s="125"/>
      <c r="CJ28" s="125"/>
      <c r="CK28" s="125"/>
      <c r="CL28" s="125"/>
      <c r="CM28" s="125"/>
      <c r="CN28" s="125"/>
      <c r="CO28" s="125"/>
      <c r="CP28" s="125"/>
      <c r="CQ28" s="125"/>
      <c r="CR28" s="125"/>
      <c r="CS28" s="125"/>
      <c r="CT28" s="125"/>
      <c r="CU28" s="125"/>
      <c r="CV28" s="125"/>
      <c r="CW28" s="125"/>
      <c r="CX28" s="125"/>
      <c r="CY28" s="125"/>
      <c r="CZ28" s="125"/>
      <c r="DA28" s="125"/>
      <c r="DB28" s="125"/>
      <c r="DC28" s="125"/>
      <c r="DD28" s="125"/>
      <c r="DE28" s="125"/>
      <c r="DF28" s="125"/>
      <c r="DG28" s="125"/>
      <c r="DH28" s="125"/>
      <c r="DI28" s="125"/>
      <c r="DJ28" s="125"/>
      <c r="DK28" s="125"/>
      <c r="DL28" s="125"/>
      <c r="DM28" s="125"/>
      <c r="DN28" s="125"/>
      <c r="DO28" s="125"/>
      <c r="DP28" s="125"/>
      <c r="DQ28" s="125"/>
      <c r="DR28" s="125"/>
      <c r="DS28" s="125"/>
      <c r="DT28" s="125"/>
      <c r="DU28" s="125"/>
      <c r="DV28" s="125"/>
      <c r="DW28" s="125"/>
      <c r="DX28" s="125"/>
      <c r="DY28" s="125"/>
      <c r="DZ28" s="125"/>
      <c r="EA28" s="125"/>
      <c r="EB28" s="125"/>
      <c r="EC28" s="125"/>
      <c r="ED28" s="125"/>
      <c r="EE28" s="125"/>
      <c r="EF28" s="125"/>
      <c r="EG28" s="125"/>
      <c r="EH28" s="125"/>
      <c r="EI28" s="125"/>
      <c r="EJ28" s="125"/>
      <c r="EK28" s="125"/>
      <c r="EL28" s="125"/>
      <c r="EM28" s="125"/>
      <c r="EN28" s="125"/>
      <c r="EO28" s="125"/>
      <c r="EP28" s="125"/>
      <c r="EQ28" s="125"/>
      <c r="ER28" s="125"/>
      <c r="ES28" s="125"/>
      <c r="ET28" s="125"/>
      <c r="EU28" s="125"/>
      <c r="EV28" s="125"/>
      <c r="EW28" s="125"/>
      <c r="EX28" s="125"/>
      <c r="EY28" s="125"/>
      <c r="EZ28" s="125"/>
      <c r="FA28" s="125"/>
      <c r="FB28" s="125"/>
      <c r="FC28" s="125"/>
      <c r="FD28" s="125"/>
      <c r="FE28" s="125"/>
      <c r="FF28" s="125"/>
      <c r="FG28" s="125"/>
      <c r="FH28" s="125"/>
      <c r="FI28" s="125"/>
      <c r="FJ28" s="125"/>
      <c r="FK28" s="125"/>
      <c r="FL28" s="125"/>
      <c r="FM28" s="125"/>
      <c r="FN28" s="125"/>
      <c r="FO28" s="125"/>
      <c r="FP28" s="125"/>
      <c r="FQ28" s="125"/>
      <c r="FR28" s="125"/>
      <c r="FS28" s="125"/>
      <c r="FT28" s="125"/>
      <c r="FU28" s="125"/>
      <c r="FV28" s="125"/>
      <c r="FW28" s="125"/>
      <c r="FX28" s="125"/>
      <c r="FY28" s="125"/>
      <c r="FZ28" s="125"/>
      <c r="GA28" s="125"/>
      <c r="GB28" s="125"/>
      <c r="GC28" s="125"/>
      <c r="GD28" s="125"/>
      <c r="GE28" s="125"/>
      <c r="GF28" s="125"/>
      <c r="GG28" s="125"/>
      <c r="GH28" s="125"/>
      <c r="GI28" s="125"/>
      <c r="GJ28" s="125"/>
      <c r="GK28" s="125"/>
      <c r="GL28" s="125"/>
      <c r="GM28" s="125"/>
      <c r="GN28" s="125"/>
      <c r="GO28" s="125"/>
      <c r="GP28" s="125"/>
      <c r="GQ28" s="125"/>
      <c r="GR28" s="125"/>
      <c r="GS28" s="125"/>
      <c r="GT28" s="125"/>
      <c r="GU28" s="125"/>
      <c r="GV28" s="125"/>
      <c r="GW28" s="125"/>
      <c r="GX28" s="125"/>
      <c r="GY28" s="125"/>
      <c r="GZ28" s="125"/>
      <c r="HA28" s="125"/>
      <c r="HB28" s="125"/>
      <c r="HC28" s="125"/>
      <c r="HD28" s="125"/>
      <c r="HE28" s="125"/>
      <c r="HF28" s="125"/>
      <c r="HG28" s="125"/>
      <c r="HH28" s="125"/>
      <c r="HI28" s="125"/>
      <c r="HJ28" s="125"/>
      <c r="HK28" s="125"/>
      <c r="HL28" s="125"/>
      <c r="HM28" s="125"/>
      <c r="HN28" s="125"/>
      <c r="HO28" s="125"/>
      <c r="HP28" s="125"/>
      <c r="HQ28" s="125"/>
      <c r="HR28" s="125"/>
      <c r="HS28" s="125"/>
      <c r="HT28" s="125"/>
      <c r="HU28" s="125"/>
      <c r="HV28" s="125"/>
      <c r="HW28" s="125"/>
      <c r="HX28" s="125"/>
      <c r="HY28" s="125"/>
      <c r="HZ28" s="125"/>
      <c r="IA28" s="125"/>
      <c r="IB28" s="125"/>
      <c r="IC28" s="125"/>
      <c r="ID28" s="125"/>
      <c r="IE28" s="125"/>
      <c r="IF28" s="125"/>
      <c r="IG28" s="125"/>
      <c r="IH28" s="125"/>
      <c r="II28" s="125"/>
      <c r="IJ28" s="125"/>
      <c r="IK28" s="125"/>
      <c r="IL28" s="125"/>
      <c r="IM28" s="125"/>
      <c r="IN28" s="125"/>
      <c r="IO28" s="125"/>
      <c r="IP28" s="125"/>
      <c r="IQ28" s="125"/>
      <c r="IR28" s="125"/>
      <c r="IS28" s="125"/>
      <c r="IT28" s="125"/>
      <c r="IU28" s="125"/>
      <c r="IV28" s="125"/>
    </row>
    <row r="29" spans="1:13" ht="49.5" customHeight="1">
      <c r="A29" s="199"/>
      <c r="B29" s="199"/>
      <c r="C29" s="176" t="s">
        <v>77</v>
      </c>
      <c r="D29" s="173"/>
      <c r="E29" s="173"/>
      <c r="F29" s="169" t="s">
        <v>78</v>
      </c>
      <c r="G29" s="202"/>
      <c r="H29" s="202"/>
      <c r="I29" s="202"/>
      <c r="J29" s="171" t="s">
        <v>74</v>
      </c>
      <c r="K29" s="194"/>
      <c r="L29" s="194"/>
      <c r="M29" s="101"/>
    </row>
    <row r="30" spans="1:256" s="180" customFormat="1" ht="20.25">
      <c r="A30" s="195"/>
      <c r="B30" s="195"/>
      <c r="C30" s="195"/>
      <c r="D30" s="195"/>
      <c r="E30" s="195"/>
      <c r="F30" s="195"/>
      <c r="G30" s="195"/>
      <c r="H30" s="195"/>
      <c r="I30" s="195"/>
      <c r="J30" s="195"/>
      <c r="K30" s="195"/>
      <c r="L30" s="195"/>
      <c r="M30" s="101"/>
      <c r="N30" s="178"/>
      <c r="O30" s="178"/>
      <c r="P30" s="179"/>
      <c r="Q30" s="179"/>
      <c r="R30" s="179"/>
      <c r="S30" s="179"/>
      <c r="T30" s="179"/>
      <c r="U30" s="179"/>
      <c r="V30" s="179"/>
      <c r="W30" s="179"/>
      <c r="X30" s="179"/>
      <c r="Y30" s="179"/>
      <c r="Z30" s="179"/>
      <c r="AA30" s="179"/>
      <c r="AB30" s="179"/>
      <c r="AC30" s="179"/>
      <c r="AD30" s="179"/>
      <c r="AE30" s="179"/>
      <c r="AF30" s="179"/>
      <c r="AG30" s="179"/>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c r="BE30" s="178"/>
      <c r="BF30" s="178"/>
      <c r="BG30" s="178"/>
      <c r="BH30" s="178"/>
      <c r="BI30" s="178"/>
      <c r="BJ30" s="178"/>
      <c r="BK30" s="178"/>
      <c r="BL30" s="178"/>
      <c r="BM30" s="178"/>
      <c r="BN30" s="178"/>
      <c r="BO30" s="178"/>
      <c r="BP30" s="178"/>
      <c r="BQ30" s="178"/>
      <c r="BR30" s="178"/>
      <c r="BS30" s="178"/>
      <c r="BT30" s="178"/>
      <c r="BU30" s="178"/>
      <c r="BV30" s="178"/>
      <c r="BW30" s="178"/>
      <c r="BX30" s="178"/>
      <c r="BY30" s="178"/>
      <c r="BZ30" s="178"/>
      <c r="CA30" s="178"/>
      <c r="CB30" s="178"/>
      <c r="CC30" s="178"/>
      <c r="CD30" s="178"/>
      <c r="CE30" s="178"/>
      <c r="CF30" s="178"/>
      <c r="CG30" s="178"/>
      <c r="CH30" s="178"/>
      <c r="CI30" s="178"/>
      <c r="CJ30" s="178"/>
      <c r="CK30" s="178"/>
      <c r="CL30" s="178"/>
      <c r="CM30" s="178"/>
      <c r="CN30" s="178"/>
      <c r="CO30" s="178"/>
      <c r="CP30" s="178"/>
      <c r="CQ30" s="178"/>
      <c r="CR30" s="178"/>
      <c r="CS30" s="178"/>
      <c r="CT30" s="178"/>
      <c r="CU30" s="178"/>
      <c r="CV30" s="178"/>
      <c r="CW30" s="178"/>
      <c r="CX30" s="178"/>
      <c r="CY30" s="178"/>
      <c r="CZ30" s="178"/>
      <c r="DA30" s="178"/>
      <c r="DB30" s="178"/>
      <c r="DC30" s="178"/>
      <c r="DD30" s="178"/>
      <c r="DE30" s="178"/>
      <c r="DF30" s="178"/>
      <c r="DG30" s="178"/>
      <c r="DH30" s="178"/>
      <c r="DI30" s="178"/>
      <c r="DJ30" s="178"/>
      <c r="DK30" s="178"/>
      <c r="DL30" s="178"/>
      <c r="DM30" s="178"/>
      <c r="DN30" s="178"/>
      <c r="DO30" s="178"/>
      <c r="DP30" s="178"/>
      <c r="DQ30" s="178"/>
      <c r="DR30" s="178"/>
      <c r="DS30" s="178"/>
      <c r="DT30" s="178"/>
      <c r="DU30" s="178"/>
      <c r="DV30" s="178"/>
      <c r="DW30" s="178"/>
      <c r="DX30" s="178"/>
      <c r="DY30" s="178"/>
      <c r="DZ30" s="178"/>
      <c r="EA30" s="178"/>
      <c r="EB30" s="178"/>
      <c r="EC30" s="178"/>
      <c r="ED30" s="178"/>
      <c r="EE30" s="178"/>
      <c r="EF30" s="178"/>
      <c r="EG30" s="178"/>
      <c r="EH30" s="178"/>
      <c r="EI30" s="178"/>
      <c r="EJ30" s="178"/>
      <c r="EK30" s="178"/>
      <c r="EL30" s="178"/>
      <c r="EM30" s="178"/>
      <c r="EN30" s="178"/>
      <c r="EO30" s="178"/>
      <c r="EP30" s="178"/>
      <c r="EQ30" s="178"/>
      <c r="ER30" s="178"/>
      <c r="ES30" s="178"/>
      <c r="ET30" s="178"/>
      <c r="EU30" s="178"/>
      <c r="EV30" s="178"/>
      <c r="EW30" s="178"/>
      <c r="EX30" s="178"/>
      <c r="EY30" s="178"/>
      <c r="EZ30" s="178"/>
      <c r="FA30" s="178"/>
      <c r="FB30" s="178"/>
      <c r="FC30" s="178"/>
      <c r="FD30" s="178"/>
      <c r="FE30" s="178"/>
      <c r="FF30" s="178"/>
      <c r="FG30" s="178"/>
      <c r="FH30" s="178"/>
      <c r="FI30" s="178"/>
      <c r="FJ30" s="178"/>
      <c r="FK30" s="178"/>
      <c r="FL30" s="178"/>
      <c r="FM30" s="178"/>
      <c r="FN30" s="178"/>
      <c r="FO30" s="178"/>
      <c r="FP30" s="178"/>
      <c r="FQ30" s="178"/>
      <c r="FR30" s="178"/>
      <c r="FS30" s="178"/>
      <c r="FT30" s="178"/>
      <c r="FU30" s="178"/>
      <c r="FV30" s="178"/>
      <c r="FW30" s="178"/>
      <c r="FX30" s="178"/>
      <c r="FY30" s="178"/>
      <c r="FZ30" s="178"/>
      <c r="GA30" s="178"/>
      <c r="GB30" s="178"/>
      <c r="GC30" s="178"/>
      <c r="GD30" s="178"/>
      <c r="GE30" s="178"/>
      <c r="GF30" s="178"/>
      <c r="GG30" s="178"/>
      <c r="GH30" s="178"/>
      <c r="GI30" s="178"/>
      <c r="GJ30" s="178"/>
      <c r="GK30" s="178"/>
      <c r="GL30" s="178"/>
      <c r="GM30" s="178"/>
      <c r="GN30" s="178"/>
      <c r="GO30" s="178"/>
      <c r="GP30" s="178"/>
      <c r="GQ30" s="178"/>
      <c r="GR30" s="178"/>
      <c r="GS30" s="178"/>
      <c r="GT30" s="178"/>
      <c r="GU30" s="178"/>
      <c r="GV30" s="178"/>
      <c r="GW30" s="178"/>
      <c r="GX30" s="178"/>
      <c r="GY30" s="178"/>
      <c r="GZ30" s="178"/>
      <c r="HA30" s="178"/>
      <c r="HB30" s="178"/>
      <c r="HC30" s="178"/>
      <c r="HD30" s="178"/>
      <c r="HE30" s="178"/>
      <c r="HF30" s="178"/>
      <c r="HG30" s="178"/>
      <c r="HH30" s="178"/>
      <c r="HI30" s="178"/>
      <c r="HJ30" s="178"/>
      <c r="HK30" s="178"/>
      <c r="HL30" s="178"/>
      <c r="HM30" s="178"/>
      <c r="HN30" s="178"/>
      <c r="HO30" s="178"/>
      <c r="HP30" s="178"/>
      <c r="HQ30" s="178"/>
      <c r="HR30" s="178"/>
      <c r="HS30" s="178"/>
      <c r="HT30" s="178"/>
      <c r="HU30" s="178"/>
      <c r="HV30" s="178"/>
      <c r="HW30" s="178"/>
      <c r="HX30" s="178"/>
      <c r="HY30" s="178"/>
      <c r="HZ30" s="178"/>
      <c r="IA30" s="178"/>
      <c r="IB30" s="178"/>
      <c r="IC30" s="178"/>
      <c r="ID30" s="178"/>
      <c r="IE30" s="178"/>
      <c r="IF30" s="178"/>
      <c r="IG30" s="178"/>
      <c r="IH30" s="178"/>
      <c r="II30" s="178"/>
      <c r="IJ30" s="178"/>
      <c r="IK30" s="178"/>
      <c r="IL30" s="178"/>
      <c r="IM30" s="178"/>
      <c r="IN30" s="178"/>
      <c r="IO30" s="178"/>
      <c r="IP30" s="178"/>
      <c r="IQ30" s="178"/>
      <c r="IR30" s="178"/>
      <c r="IS30" s="178"/>
      <c r="IT30" s="178"/>
      <c r="IU30" s="178"/>
      <c r="IV30" s="178"/>
    </row>
    <row r="31" spans="1:256" s="127" customFormat="1" ht="31.5">
      <c r="A31" s="172"/>
      <c r="B31" s="172"/>
      <c r="C31" s="172"/>
      <c r="D31" s="172"/>
      <c r="E31" s="172"/>
      <c r="F31" s="104"/>
      <c r="G31" s="172"/>
      <c r="H31" s="172"/>
      <c r="I31" s="172"/>
      <c r="J31" s="172"/>
      <c r="K31" s="172"/>
      <c r="L31" s="172"/>
      <c r="M31" s="181"/>
      <c r="N31" s="125"/>
      <c r="O31" s="125"/>
      <c r="P31" s="175"/>
      <c r="Q31" s="175"/>
      <c r="R31" s="175"/>
      <c r="S31" s="175"/>
      <c r="T31" s="175"/>
      <c r="U31" s="175"/>
      <c r="V31" s="175"/>
      <c r="W31" s="175"/>
      <c r="X31" s="175"/>
      <c r="Y31" s="175"/>
      <c r="Z31" s="175"/>
      <c r="AA31" s="175"/>
      <c r="AB31" s="175"/>
      <c r="AC31" s="175"/>
      <c r="AD31" s="175"/>
      <c r="AE31" s="175"/>
      <c r="AF31" s="175"/>
      <c r="AG31" s="17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S31" s="125"/>
      <c r="BT31" s="125"/>
      <c r="BU31" s="125"/>
      <c r="BV31" s="125"/>
      <c r="BW31" s="125"/>
      <c r="BX31" s="125"/>
      <c r="BY31" s="125"/>
      <c r="BZ31" s="125"/>
      <c r="CA31" s="125"/>
      <c r="CB31" s="125"/>
      <c r="CC31" s="125"/>
      <c r="CD31" s="125"/>
      <c r="CE31" s="125"/>
      <c r="CF31" s="125"/>
      <c r="CG31" s="125"/>
      <c r="CH31" s="125"/>
      <c r="CI31" s="125"/>
      <c r="CJ31" s="125"/>
      <c r="CK31" s="125"/>
      <c r="CL31" s="125"/>
      <c r="CM31" s="125"/>
      <c r="CN31" s="125"/>
      <c r="CO31" s="125"/>
      <c r="CP31" s="125"/>
      <c r="CQ31" s="125"/>
      <c r="CR31" s="125"/>
      <c r="CS31" s="125"/>
      <c r="CT31" s="125"/>
      <c r="CU31" s="125"/>
      <c r="CV31" s="125"/>
      <c r="CW31" s="125"/>
      <c r="CX31" s="125"/>
      <c r="CY31" s="125"/>
      <c r="CZ31" s="125"/>
      <c r="DA31" s="125"/>
      <c r="DB31" s="125"/>
      <c r="DC31" s="125"/>
      <c r="DD31" s="125"/>
      <c r="DE31" s="125"/>
      <c r="DF31" s="125"/>
      <c r="DG31" s="125"/>
      <c r="DH31" s="125"/>
      <c r="DI31" s="125"/>
      <c r="DJ31" s="125"/>
      <c r="DK31" s="125"/>
      <c r="DL31" s="125"/>
      <c r="DM31" s="125"/>
      <c r="DN31" s="125"/>
      <c r="DO31" s="125"/>
      <c r="DP31" s="125"/>
      <c r="DQ31" s="125"/>
      <c r="DR31" s="125"/>
      <c r="DS31" s="125"/>
      <c r="DT31" s="125"/>
      <c r="DU31" s="125"/>
      <c r="DV31" s="125"/>
      <c r="DW31" s="125"/>
      <c r="DX31" s="125"/>
      <c r="DY31" s="125"/>
      <c r="DZ31" s="125"/>
      <c r="EA31" s="125"/>
      <c r="EB31" s="125"/>
      <c r="EC31" s="125"/>
      <c r="ED31" s="125"/>
      <c r="EE31" s="125"/>
      <c r="EF31" s="125"/>
      <c r="EG31" s="125"/>
      <c r="EH31" s="125"/>
      <c r="EI31" s="125"/>
      <c r="EJ31" s="125"/>
      <c r="EK31" s="125"/>
      <c r="EL31" s="125"/>
      <c r="EM31" s="125"/>
      <c r="EN31" s="125"/>
      <c r="EO31" s="125"/>
      <c r="EP31" s="125"/>
      <c r="EQ31" s="125"/>
      <c r="ER31" s="125"/>
      <c r="ES31" s="125"/>
      <c r="ET31" s="125"/>
      <c r="EU31" s="125"/>
      <c r="EV31" s="125"/>
      <c r="EW31" s="125"/>
      <c r="EX31" s="125"/>
      <c r="EY31" s="125"/>
      <c r="EZ31" s="125"/>
      <c r="FA31" s="125"/>
      <c r="FB31" s="125"/>
      <c r="FC31" s="125"/>
      <c r="FD31" s="125"/>
      <c r="FE31" s="125"/>
      <c r="FF31" s="125"/>
      <c r="FG31" s="125"/>
      <c r="FH31" s="125"/>
      <c r="FI31" s="125"/>
      <c r="FJ31" s="125"/>
      <c r="FK31" s="125"/>
      <c r="FL31" s="125"/>
      <c r="FM31" s="125"/>
      <c r="FN31" s="125"/>
      <c r="FO31" s="125"/>
      <c r="FP31" s="125"/>
      <c r="FQ31" s="125"/>
      <c r="FR31" s="125"/>
      <c r="FS31" s="125"/>
      <c r="FT31" s="125"/>
      <c r="FU31" s="125"/>
      <c r="FV31" s="125"/>
      <c r="FW31" s="125"/>
      <c r="FX31" s="125"/>
      <c r="FY31" s="125"/>
      <c r="FZ31" s="125"/>
      <c r="GA31" s="125"/>
      <c r="GB31" s="125"/>
      <c r="GC31" s="125"/>
      <c r="GD31" s="125"/>
      <c r="GE31" s="125"/>
      <c r="GF31" s="125"/>
      <c r="GG31" s="125"/>
      <c r="GH31" s="125"/>
      <c r="GI31" s="125"/>
      <c r="GJ31" s="125"/>
      <c r="GK31" s="125"/>
      <c r="GL31" s="125"/>
      <c r="GM31" s="125"/>
      <c r="GN31" s="125"/>
      <c r="GO31" s="125"/>
      <c r="GP31" s="125"/>
      <c r="GQ31" s="125"/>
      <c r="GR31" s="125"/>
      <c r="GS31" s="125"/>
      <c r="GT31" s="125"/>
      <c r="GU31" s="125"/>
      <c r="GV31" s="125"/>
      <c r="GW31" s="125"/>
      <c r="GX31" s="125"/>
      <c r="GY31" s="125"/>
      <c r="GZ31" s="125"/>
      <c r="HA31" s="125"/>
      <c r="HB31" s="125"/>
      <c r="HC31" s="125"/>
      <c r="HD31" s="125"/>
      <c r="HE31" s="125"/>
      <c r="HF31" s="125"/>
      <c r="HG31" s="125"/>
      <c r="HH31" s="125"/>
      <c r="HI31" s="125"/>
      <c r="HJ31" s="125"/>
      <c r="HK31" s="125"/>
      <c r="HL31" s="125"/>
      <c r="HM31" s="125"/>
      <c r="HN31" s="125"/>
      <c r="HO31" s="125"/>
      <c r="HP31" s="125"/>
      <c r="HQ31" s="125"/>
      <c r="HR31" s="125"/>
      <c r="HS31" s="125"/>
      <c r="HT31" s="125"/>
      <c r="HU31" s="125"/>
      <c r="HV31" s="125"/>
      <c r="HW31" s="125"/>
      <c r="HX31" s="125"/>
      <c r="HY31" s="125"/>
      <c r="HZ31" s="125"/>
      <c r="IA31" s="125"/>
      <c r="IB31" s="125"/>
      <c r="IC31" s="125"/>
      <c r="ID31" s="125"/>
      <c r="IE31" s="125"/>
      <c r="IF31" s="125"/>
      <c r="IG31" s="125"/>
      <c r="IH31" s="125"/>
      <c r="II31" s="125"/>
      <c r="IJ31" s="125"/>
      <c r="IK31" s="125"/>
      <c r="IL31" s="125"/>
      <c r="IM31" s="125"/>
      <c r="IN31" s="125"/>
      <c r="IO31" s="125"/>
      <c r="IP31" s="125"/>
      <c r="IQ31" s="125"/>
      <c r="IR31" s="125"/>
      <c r="IS31" s="125"/>
      <c r="IT31" s="125"/>
      <c r="IU31" s="125"/>
      <c r="IV31" s="125"/>
    </row>
    <row r="32" spans="1:256" ht="20.25">
      <c r="A32" s="105"/>
      <c r="B32" s="182"/>
      <c r="C32" s="182"/>
      <c r="D32" s="182"/>
      <c r="E32" s="182"/>
      <c r="F32" s="182"/>
      <c r="G32" s="182"/>
      <c r="H32" s="182"/>
      <c r="I32" s="182"/>
      <c r="J32" s="182"/>
      <c r="K32" s="182"/>
      <c r="L32" s="182"/>
      <c r="M32" s="183"/>
      <c r="N32" s="184"/>
      <c r="O32" s="184"/>
      <c r="P32" s="185"/>
      <c r="Q32" s="185"/>
      <c r="R32" s="185"/>
      <c r="S32" s="185"/>
      <c r="T32" s="185"/>
      <c r="U32" s="185"/>
      <c r="V32" s="185"/>
      <c r="W32" s="185"/>
      <c r="X32" s="185"/>
      <c r="Y32" s="185"/>
      <c r="Z32" s="185"/>
      <c r="AA32" s="185"/>
      <c r="AB32" s="185"/>
      <c r="AC32" s="185"/>
      <c r="AD32" s="185"/>
      <c r="AE32" s="185"/>
      <c r="AF32" s="185"/>
      <c r="AG32" s="185"/>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184"/>
      <c r="BN32" s="184"/>
      <c r="BO32" s="184"/>
      <c r="BP32" s="184"/>
      <c r="BQ32" s="184"/>
      <c r="BR32" s="184"/>
      <c r="BS32" s="184"/>
      <c r="BT32" s="184"/>
      <c r="BU32" s="184"/>
      <c r="BV32" s="184"/>
      <c r="BW32" s="184"/>
      <c r="BX32" s="184"/>
      <c r="BY32" s="184"/>
      <c r="BZ32" s="184"/>
      <c r="CA32" s="184"/>
      <c r="CB32" s="184"/>
      <c r="CC32" s="184"/>
      <c r="CD32" s="184"/>
      <c r="CE32" s="184"/>
      <c r="CF32" s="184"/>
      <c r="CG32" s="184"/>
      <c r="CH32" s="184"/>
      <c r="CI32" s="184"/>
      <c r="CJ32" s="184"/>
      <c r="CK32" s="184"/>
      <c r="CL32" s="184"/>
      <c r="CM32" s="184"/>
      <c r="CN32" s="184"/>
      <c r="CO32" s="184"/>
      <c r="CP32" s="184"/>
      <c r="CQ32" s="184"/>
      <c r="CR32" s="184"/>
      <c r="CS32" s="184"/>
      <c r="CT32" s="184"/>
      <c r="CU32" s="184"/>
      <c r="CV32" s="184"/>
      <c r="CW32" s="184"/>
      <c r="CX32" s="184"/>
      <c r="CY32" s="184"/>
      <c r="CZ32" s="184"/>
      <c r="DA32" s="184"/>
      <c r="DB32" s="184"/>
      <c r="DC32" s="184"/>
      <c r="DD32" s="184"/>
      <c r="DE32" s="184"/>
      <c r="DF32" s="184"/>
      <c r="DG32" s="184"/>
      <c r="DH32" s="184"/>
      <c r="DI32" s="184"/>
      <c r="DJ32" s="184"/>
      <c r="DK32" s="184"/>
      <c r="DL32" s="184"/>
      <c r="DM32" s="184"/>
      <c r="DN32" s="184"/>
      <c r="DO32" s="184"/>
      <c r="DP32" s="184"/>
      <c r="DQ32" s="184"/>
      <c r="DR32" s="184"/>
      <c r="DS32" s="184"/>
      <c r="DT32" s="184"/>
      <c r="DU32" s="184"/>
      <c r="DV32" s="184"/>
      <c r="DW32" s="184"/>
      <c r="DX32" s="184"/>
      <c r="DY32" s="184"/>
      <c r="DZ32" s="184"/>
      <c r="EA32" s="184"/>
      <c r="EB32" s="184"/>
      <c r="EC32" s="184"/>
      <c r="ED32" s="184"/>
      <c r="EE32" s="184"/>
      <c r="EF32" s="184"/>
      <c r="EG32" s="184"/>
      <c r="EH32" s="184"/>
      <c r="EI32" s="184"/>
      <c r="EJ32" s="184"/>
      <c r="EK32" s="184"/>
      <c r="EL32" s="184"/>
      <c r="EM32" s="184"/>
      <c r="EN32" s="184"/>
      <c r="EO32" s="184"/>
      <c r="EP32" s="184"/>
      <c r="EQ32" s="184"/>
      <c r="ER32" s="184"/>
      <c r="ES32" s="184"/>
      <c r="ET32" s="184"/>
      <c r="EU32" s="184"/>
      <c r="EV32" s="184"/>
      <c r="EW32" s="184"/>
      <c r="EX32" s="184"/>
      <c r="EY32" s="184"/>
      <c r="EZ32" s="184"/>
      <c r="FA32" s="184"/>
      <c r="FB32" s="184"/>
      <c r="FC32" s="184"/>
      <c r="FD32" s="184"/>
      <c r="FE32" s="184"/>
      <c r="FF32" s="184"/>
      <c r="FG32" s="184"/>
      <c r="FH32" s="184"/>
      <c r="FI32" s="184"/>
      <c r="FJ32" s="184"/>
      <c r="FK32" s="184"/>
      <c r="FL32" s="184"/>
      <c r="FM32" s="184"/>
      <c r="FN32" s="184"/>
      <c r="FO32" s="184"/>
      <c r="FP32" s="184"/>
      <c r="FQ32" s="184"/>
      <c r="FR32" s="184"/>
      <c r="FS32" s="184"/>
      <c r="FT32" s="184"/>
      <c r="FU32" s="184"/>
      <c r="FV32" s="184"/>
      <c r="FW32" s="184"/>
      <c r="FX32" s="184"/>
      <c r="FY32" s="184"/>
      <c r="FZ32" s="184"/>
      <c r="GA32" s="184"/>
      <c r="GB32" s="184"/>
      <c r="GC32" s="184"/>
      <c r="GD32" s="184"/>
      <c r="GE32" s="184"/>
      <c r="GF32" s="184"/>
      <c r="GG32" s="184"/>
      <c r="GH32" s="184"/>
      <c r="GI32" s="184"/>
      <c r="GJ32" s="184"/>
      <c r="GK32" s="184"/>
      <c r="GL32" s="184"/>
      <c r="GM32" s="184"/>
      <c r="GN32" s="184"/>
      <c r="GO32" s="184"/>
      <c r="GP32" s="184"/>
      <c r="GQ32" s="184"/>
      <c r="GR32" s="184"/>
      <c r="GS32" s="184"/>
      <c r="GT32" s="184"/>
      <c r="GU32" s="184"/>
      <c r="GV32" s="184"/>
      <c r="GW32" s="184"/>
      <c r="GX32" s="184"/>
      <c r="GY32" s="184"/>
      <c r="GZ32" s="184"/>
      <c r="HA32" s="184"/>
      <c r="HB32" s="184"/>
      <c r="HC32" s="184"/>
      <c r="HD32" s="184"/>
      <c r="HE32" s="184"/>
      <c r="HF32" s="184"/>
      <c r="HG32" s="184"/>
      <c r="HH32" s="184"/>
      <c r="HI32" s="184"/>
      <c r="HJ32" s="184"/>
      <c r="HK32" s="184"/>
      <c r="HL32" s="184"/>
      <c r="HM32" s="184"/>
      <c r="HN32" s="184"/>
      <c r="HO32" s="184"/>
      <c r="HP32" s="184"/>
      <c r="HQ32" s="184"/>
      <c r="HR32" s="184"/>
      <c r="HS32" s="184"/>
      <c r="HT32" s="184"/>
      <c r="HU32" s="184"/>
      <c r="HV32" s="184"/>
      <c r="HW32" s="184"/>
      <c r="HX32" s="184"/>
      <c r="HY32" s="184"/>
      <c r="HZ32" s="184"/>
      <c r="IA32" s="184"/>
      <c r="IB32" s="184"/>
      <c r="IC32" s="184"/>
      <c r="ID32" s="184"/>
      <c r="IE32" s="184"/>
      <c r="IF32" s="184"/>
      <c r="IG32" s="184"/>
      <c r="IH32" s="184"/>
      <c r="II32" s="184"/>
      <c r="IJ32" s="184"/>
      <c r="IK32" s="184"/>
      <c r="IL32" s="184"/>
      <c r="IM32" s="184"/>
      <c r="IN32" s="184"/>
      <c r="IO32" s="184"/>
      <c r="IP32" s="184"/>
      <c r="IQ32" s="184"/>
      <c r="IR32" s="184"/>
      <c r="IS32" s="184"/>
      <c r="IT32" s="184"/>
      <c r="IU32" s="184"/>
      <c r="IV32" s="184"/>
    </row>
    <row r="33" spans="14:256" ht="20.25">
      <c r="N33" s="102"/>
      <c r="O33" s="102"/>
      <c r="P33" s="103"/>
      <c r="Q33" s="103"/>
      <c r="R33" s="103"/>
      <c r="S33" s="103"/>
      <c r="T33" s="103"/>
      <c r="U33" s="103"/>
      <c r="V33" s="103"/>
      <c r="W33" s="103"/>
      <c r="X33" s="103"/>
      <c r="Y33" s="103"/>
      <c r="Z33" s="103"/>
      <c r="AA33" s="103"/>
      <c r="AB33" s="103"/>
      <c r="AC33" s="103"/>
      <c r="AD33" s="103"/>
      <c r="AE33" s="103"/>
      <c r="AF33" s="103"/>
      <c r="AG33" s="103"/>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S33" s="102"/>
      <c r="BT33" s="102"/>
      <c r="BU33" s="102"/>
      <c r="BV33" s="102"/>
      <c r="BW33" s="102"/>
      <c r="BX33" s="102"/>
      <c r="BY33" s="102"/>
      <c r="BZ33" s="102"/>
      <c r="CA33" s="102"/>
      <c r="CB33" s="102"/>
      <c r="CC33" s="102"/>
      <c r="CD33" s="102"/>
      <c r="CE33" s="102"/>
      <c r="CF33" s="102"/>
      <c r="CG33" s="102"/>
      <c r="CH33" s="102"/>
      <c r="CI33" s="102"/>
      <c r="CJ33" s="102"/>
      <c r="CK33" s="102"/>
      <c r="CL33" s="102"/>
      <c r="CM33" s="102"/>
      <c r="CN33" s="102"/>
      <c r="CO33" s="102"/>
      <c r="CP33" s="102"/>
      <c r="CQ33" s="102"/>
      <c r="CR33" s="102"/>
      <c r="CS33" s="102"/>
      <c r="CT33" s="102"/>
      <c r="CU33" s="102"/>
      <c r="CV33" s="102"/>
      <c r="CW33" s="102"/>
      <c r="CX33" s="102"/>
      <c r="CY33" s="102"/>
      <c r="CZ33" s="102"/>
      <c r="DA33" s="102"/>
      <c r="DB33" s="102"/>
      <c r="DC33" s="102"/>
      <c r="DD33" s="102"/>
      <c r="DE33" s="102"/>
      <c r="DF33" s="102"/>
      <c r="DG33" s="102"/>
      <c r="DH33" s="102"/>
      <c r="DI33" s="102"/>
      <c r="DJ33" s="102"/>
      <c r="DK33" s="102"/>
      <c r="DL33" s="102"/>
      <c r="DM33" s="102"/>
      <c r="DN33" s="102"/>
      <c r="DO33" s="102"/>
      <c r="DP33" s="102"/>
      <c r="DQ33" s="102"/>
      <c r="DR33" s="102"/>
      <c r="DS33" s="102"/>
      <c r="DT33" s="102"/>
      <c r="DU33" s="102"/>
      <c r="DV33" s="102"/>
      <c r="DW33" s="102"/>
      <c r="DX33" s="102"/>
      <c r="DY33" s="102"/>
      <c r="DZ33" s="102"/>
      <c r="EA33" s="102"/>
      <c r="EB33" s="102"/>
      <c r="EC33" s="102"/>
      <c r="ED33" s="102"/>
      <c r="EE33" s="102"/>
      <c r="EF33" s="102"/>
      <c r="EG33" s="102"/>
      <c r="EH33" s="102"/>
      <c r="EI33" s="102"/>
      <c r="EJ33" s="102"/>
      <c r="EK33" s="102"/>
      <c r="EL33" s="102"/>
      <c r="EM33" s="102"/>
      <c r="EN33" s="102"/>
      <c r="EO33" s="102"/>
      <c r="EP33" s="102"/>
      <c r="EQ33" s="102"/>
      <c r="ER33" s="102"/>
      <c r="ES33" s="102"/>
      <c r="ET33" s="102"/>
      <c r="EU33" s="102"/>
      <c r="EV33" s="102"/>
      <c r="EW33" s="102"/>
      <c r="EX33" s="102"/>
      <c r="EY33" s="102"/>
      <c r="EZ33" s="102"/>
      <c r="FA33" s="102"/>
      <c r="FB33" s="102"/>
      <c r="FC33" s="102"/>
      <c r="FD33" s="102"/>
      <c r="FE33" s="102"/>
      <c r="FF33" s="102"/>
      <c r="FG33" s="102"/>
      <c r="FH33" s="102"/>
      <c r="FI33" s="102"/>
      <c r="FJ33" s="102"/>
      <c r="FK33" s="102"/>
      <c r="FL33" s="102"/>
      <c r="FM33" s="102"/>
      <c r="FN33" s="102"/>
      <c r="FO33" s="102"/>
      <c r="FP33" s="102"/>
      <c r="FQ33" s="102"/>
      <c r="FR33" s="102"/>
      <c r="FS33" s="102"/>
      <c r="FT33" s="102"/>
      <c r="FU33" s="102"/>
      <c r="FV33" s="102"/>
      <c r="FW33" s="102"/>
      <c r="FX33" s="102"/>
      <c r="FY33" s="102"/>
      <c r="FZ33" s="102"/>
      <c r="GA33" s="102"/>
      <c r="GB33" s="102"/>
      <c r="GC33" s="102"/>
      <c r="GD33" s="102"/>
      <c r="GE33" s="102"/>
      <c r="GF33" s="102"/>
      <c r="GG33" s="102"/>
      <c r="GH33" s="102"/>
      <c r="GI33" s="102"/>
      <c r="GJ33" s="102"/>
      <c r="GK33" s="102"/>
      <c r="GL33" s="102"/>
      <c r="GM33" s="102"/>
      <c r="GN33" s="102"/>
      <c r="GO33" s="102"/>
      <c r="GP33" s="102"/>
      <c r="GQ33" s="102"/>
      <c r="GR33" s="102"/>
      <c r="GS33" s="102"/>
      <c r="GT33" s="102"/>
      <c r="GU33" s="102"/>
      <c r="GV33" s="102"/>
      <c r="GW33" s="102"/>
      <c r="GX33" s="102"/>
      <c r="GY33" s="102"/>
      <c r="GZ33" s="102"/>
      <c r="HA33" s="102"/>
      <c r="HB33" s="102"/>
      <c r="HC33" s="102"/>
      <c r="HD33" s="102"/>
      <c r="HE33" s="102"/>
      <c r="HF33" s="102"/>
      <c r="HG33" s="102"/>
      <c r="HH33" s="102"/>
      <c r="HI33" s="102"/>
      <c r="HJ33" s="102"/>
      <c r="HK33" s="102"/>
      <c r="HL33" s="102"/>
      <c r="HM33" s="102"/>
      <c r="HN33" s="102"/>
      <c r="HO33" s="102"/>
      <c r="HP33" s="102"/>
      <c r="HQ33" s="102"/>
      <c r="HR33" s="102"/>
      <c r="HS33" s="102"/>
      <c r="HT33" s="102"/>
      <c r="HU33" s="102"/>
      <c r="HV33" s="102"/>
      <c r="HW33" s="102"/>
      <c r="HX33" s="102"/>
      <c r="HY33" s="102"/>
      <c r="HZ33" s="102"/>
      <c r="IA33" s="102"/>
      <c r="IB33" s="102"/>
      <c r="IC33" s="102"/>
      <c r="ID33" s="102"/>
      <c r="IE33" s="102"/>
      <c r="IF33" s="102"/>
      <c r="IG33" s="102"/>
      <c r="IH33" s="102"/>
      <c r="II33" s="102"/>
      <c r="IJ33" s="102"/>
      <c r="IK33" s="102"/>
      <c r="IL33" s="102"/>
      <c r="IM33" s="102"/>
      <c r="IN33" s="102"/>
      <c r="IO33" s="102"/>
      <c r="IP33" s="102"/>
      <c r="IQ33" s="102"/>
      <c r="IR33" s="102"/>
      <c r="IS33" s="102"/>
      <c r="IT33" s="102"/>
      <c r="IU33" s="102"/>
      <c r="IV33" s="102"/>
    </row>
    <row r="34" spans="14:256" ht="20.25">
      <c r="N34" s="102"/>
      <c r="O34" s="102"/>
      <c r="P34" s="103"/>
      <c r="Q34" s="103"/>
      <c r="R34" s="103"/>
      <c r="S34" s="103"/>
      <c r="T34" s="103"/>
      <c r="U34" s="103"/>
      <c r="V34" s="103"/>
      <c r="W34" s="103"/>
      <c r="X34" s="103"/>
      <c r="Y34" s="103"/>
      <c r="Z34" s="103"/>
      <c r="AA34" s="103"/>
      <c r="AB34" s="103"/>
      <c r="AC34" s="103"/>
      <c r="AD34" s="103"/>
      <c r="AE34" s="103"/>
      <c r="AF34" s="103"/>
      <c r="AG34" s="103"/>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2"/>
      <c r="BQ34" s="102"/>
      <c r="BR34" s="102"/>
      <c r="BS34" s="102"/>
      <c r="BT34" s="102"/>
      <c r="BU34" s="102"/>
      <c r="BV34" s="102"/>
      <c r="BW34" s="102"/>
      <c r="BX34" s="102"/>
      <c r="BY34" s="102"/>
      <c r="BZ34" s="102"/>
      <c r="CA34" s="102"/>
      <c r="CB34" s="102"/>
      <c r="CC34" s="102"/>
      <c r="CD34" s="102"/>
      <c r="CE34" s="102"/>
      <c r="CF34" s="102"/>
      <c r="CG34" s="102"/>
      <c r="CH34" s="102"/>
      <c r="CI34" s="102"/>
      <c r="CJ34" s="102"/>
      <c r="CK34" s="102"/>
      <c r="CL34" s="102"/>
      <c r="CM34" s="102"/>
      <c r="CN34" s="102"/>
      <c r="CO34" s="102"/>
      <c r="CP34" s="102"/>
      <c r="CQ34" s="102"/>
      <c r="CR34" s="102"/>
      <c r="CS34" s="102"/>
      <c r="CT34" s="102"/>
      <c r="CU34" s="102"/>
      <c r="CV34" s="102"/>
      <c r="CW34" s="102"/>
      <c r="CX34" s="102"/>
      <c r="CY34" s="102"/>
      <c r="CZ34" s="102"/>
      <c r="DA34" s="102"/>
      <c r="DB34" s="102"/>
      <c r="DC34" s="102"/>
      <c r="DD34" s="102"/>
      <c r="DE34" s="102"/>
      <c r="DF34" s="102"/>
      <c r="DG34" s="102"/>
      <c r="DH34" s="102"/>
      <c r="DI34" s="102"/>
      <c r="DJ34" s="102"/>
      <c r="DK34" s="102"/>
      <c r="DL34" s="102"/>
      <c r="DM34" s="102"/>
      <c r="DN34" s="102"/>
      <c r="DO34" s="102"/>
      <c r="DP34" s="102"/>
      <c r="DQ34" s="102"/>
      <c r="DR34" s="102"/>
      <c r="DS34" s="102"/>
      <c r="DT34" s="102"/>
      <c r="DU34" s="102"/>
      <c r="DV34" s="102"/>
      <c r="DW34" s="102"/>
      <c r="DX34" s="102"/>
      <c r="DY34" s="102"/>
      <c r="DZ34" s="102"/>
      <c r="EA34" s="102"/>
      <c r="EB34" s="102"/>
      <c r="EC34" s="102"/>
      <c r="ED34" s="102"/>
      <c r="EE34" s="102"/>
      <c r="EF34" s="102"/>
      <c r="EG34" s="102"/>
      <c r="EH34" s="102"/>
      <c r="EI34" s="102"/>
      <c r="EJ34" s="102"/>
      <c r="EK34" s="102"/>
      <c r="EL34" s="102"/>
      <c r="EM34" s="102"/>
      <c r="EN34" s="102"/>
      <c r="EO34" s="102"/>
      <c r="EP34" s="102"/>
      <c r="EQ34" s="102"/>
      <c r="ER34" s="102"/>
      <c r="ES34" s="102"/>
      <c r="ET34" s="102"/>
      <c r="EU34" s="102"/>
      <c r="EV34" s="102"/>
      <c r="EW34" s="102"/>
      <c r="EX34" s="102"/>
      <c r="EY34" s="102"/>
      <c r="EZ34" s="102"/>
      <c r="FA34" s="102"/>
      <c r="FB34" s="102"/>
      <c r="FC34" s="102"/>
      <c r="FD34" s="102"/>
      <c r="FE34" s="102"/>
      <c r="FF34" s="102"/>
      <c r="FG34" s="102"/>
      <c r="FH34" s="102"/>
      <c r="FI34" s="102"/>
      <c r="FJ34" s="102"/>
      <c r="FK34" s="102"/>
      <c r="FL34" s="102"/>
      <c r="FM34" s="102"/>
      <c r="FN34" s="102"/>
      <c r="FO34" s="102"/>
      <c r="FP34" s="102"/>
      <c r="FQ34" s="102"/>
      <c r="FR34" s="102"/>
      <c r="FS34" s="102"/>
      <c r="FT34" s="102"/>
      <c r="FU34" s="102"/>
      <c r="FV34" s="102"/>
      <c r="FW34" s="102"/>
      <c r="FX34" s="102"/>
      <c r="FY34" s="102"/>
      <c r="FZ34" s="102"/>
      <c r="GA34" s="102"/>
      <c r="GB34" s="102"/>
      <c r="GC34" s="102"/>
      <c r="GD34" s="102"/>
      <c r="GE34" s="102"/>
      <c r="GF34" s="102"/>
      <c r="GG34" s="102"/>
      <c r="GH34" s="102"/>
      <c r="GI34" s="102"/>
      <c r="GJ34" s="102"/>
      <c r="GK34" s="102"/>
      <c r="GL34" s="102"/>
      <c r="GM34" s="102"/>
      <c r="GN34" s="102"/>
      <c r="GO34" s="102"/>
      <c r="GP34" s="102"/>
      <c r="GQ34" s="102"/>
      <c r="GR34" s="102"/>
      <c r="GS34" s="102"/>
      <c r="GT34" s="102"/>
      <c r="GU34" s="102"/>
      <c r="GV34" s="102"/>
      <c r="GW34" s="102"/>
      <c r="GX34" s="102"/>
      <c r="GY34" s="102"/>
      <c r="GZ34" s="102"/>
      <c r="HA34" s="102"/>
      <c r="HB34" s="102"/>
      <c r="HC34" s="102"/>
      <c r="HD34" s="102"/>
      <c r="HE34" s="102"/>
      <c r="HF34" s="102"/>
      <c r="HG34" s="102"/>
      <c r="HH34" s="102"/>
      <c r="HI34" s="102"/>
      <c r="HJ34" s="102"/>
      <c r="HK34" s="102"/>
      <c r="HL34" s="102"/>
      <c r="HM34" s="102"/>
      <c r="HN34" s="102"/>
      <c r="HO34" s="102"/>
      <c r="HP34" s="102"/>
      <c r="HQ34" s="102"/>
      <c r="HR34" s="102"/>
      <c r="HS34" s="102"/>
      <c r="HT34" s="102"/>
      <c r="HU34" s="102"/>
      <c r="HV34" s="102"/>
      <c r="HW34" s="102"/>
      <c r="HX34" s="102"/>
      <c r="HY34" s="102"/>
      <c r="HZ34" s="102"/>
      <c r="IA34" s="102"/>
      <c r="IB34" s="102"/>
      <c r="IC34" s="102"/>
      <c r="ID34" s="102"/>
      <c r="IE34" s="102"/>
      <c r="IF34" s="102"/>
      <c r="IG34" s="102"/>
      <c r="IH34" s="102"/>
      <c r="II34" s="102"/>
      <c r="IJ34" s="102"/>
      <c r="IK34" s="102"/>
      <c r="IL34" s="102"/>
      <c r="IM34" s="102"/>
      <c r="IN34" s="102"/>
      <c r="IO34" s="102"/>
      <c r="IP34" s="102"/>
      <c r="IQ34" s="102"/>
      <c r="IR34" s="102"/>
      <c r="IS34" s="102"/>
      <c r="IT34" s="102"/>
      <c r="IU34" s="102"/>
      <c r="IV34" s="102"/>
    </row>
    <row r="35" spans="10:256" ht="30">
      <c r="J35" s="188"/>
      <c r="K35" s="188"/>
      <c r="N35" s="102"/>
      <c r="O35" s="102"/>
      <c r="P35" s="103"/>
      <c r="Q35" s="103"/>
      <c r="R35" s="103"/>
      <c r="S35" s="103"/>
      <c r="T35" s="103"/>
      <c r="U35" s="103"/>
      <c r="V35" s="103"/>
      <c r="W35" s="103"/>
      <c r="X35" s="103"/>
      <c r="Y35" s="103"/>
      <c r="Z35" s="103"/>
      <c r="AA35" s="103"/>
      <c r="AB35" s="103"/>
      <c r="AC35" s="103"/>
      <c r="AD35" s="103"/>
      <c r="AE35" s="103"/>
      <c r="AF35" s="103"/>
      <c r="AG35" s="103"/>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102"/>
      <c r="BR35" s="102"/>
      <c r="BS35" s="102"/>
      <c r="BT35" s="102"/>
      <c r="BU35" s="102"/>
      <c r="BV35" s="102"/>
      <c r="BW35" s="102"/>
      <c r="BX35" s="102"/>
      <c r="BY35" s="102"/>
      <c r="BZ35" s="102"/>
      <c r="CA35" s="102"/>
      <c r="CB35" s="102"/>
      <c r="CC35" s="102"/>
      <c r="CD35" s="102"/>
      <c r="CE35" s="102"/>
      <c r="CF35" s="102"/>
      <c r="CG35" s="102"/>
      <c r="CH35" s="102"/>
      <c r="CI35" s="102"/>
      <c r="CJ35" s="102"/>
      <c r="CK35" s="102"/>
      <c r="CL35" s="102"/>
      <c r="CM35" s="102"/>
      <c r="CN35" s="102"/>
      <c r="CO35" s="102"/>
      <c r="CP35" s="102"/>
      <c r="CQ35" s="102"/>
      <c r="CR35" s="102"/>
      <c r="CS35" s="102"/>
      <c r="CT35" s="102"/>
      <c r="CU35" s="102"/>
      <c r="CV35" s="102"/>
      <c r="CW35" s="102"/>
      <c r="CX35" s="102"/>
      <c r="CY35" s="102"/>
      <c r="CZ35" s="102"/>
      <c r="DA35" s="102"/>
      <c r="DB35" s="102"/>
      <c r="DC35" s="102"/>
      <c r="DD35" s="102"/>
      <c r="DE35" s="102"/>
      <c r="DF35" s="102"/>
      <c r="DG35" s="102"/>
      <c r="DH35" s="102"/>
      <c r="DI35" s="102"/>
      <c r="DJ35" s="102"/>
      <c r="DK35" s="102"/>
      <c r="DL35" s="102"/>
      <c r="DM35" s="102"/>
      <c r="DN35" s="102"/>
      <c r="DO35" s="102"/>
      <c r="DP35" s="102"/>
      <c r="DQ35" s="102"/>
      <c r="DR35" s="102"/>
      <c r="DS35" s="102"/>
      <c r="DT35" s="102"/>
      <c r="DU35" s="102"/>
      <c r="DV35" s="102"/>
      <c r="DW35" s="102"/>
      <c r="DX35" s="102"/>
      <c r="DY35" s="102"/>
      <c r="DZ35" s="102"/>
      <c r="EA35" s="102"/>
      <c r="EB35" s="102"/>
      <c r="EC35" s="102"/>
      <c r="ED35" s="102"/>
      <c r="EE35" s="102"/>
      <c r="EF35" s="102"/>
      <c r="EG35" s="102"/>
      <c r="EH35" s="102"/>
      <c r="EI35" s="102"/>
      <c r="EJ35" s="102"/>
      <c r="EK35" s="102"/>
      <c r="EL35" s="102"/>
      <c r="EM35" s="102"/>
      <c r="EN35" s="102"/>
      <c r="EO35" s="102"/>
      <c r="EP35" s="102"/>
      <c r="EQ35" s="102"/>
      <c r="ER35" s="102"/>
      <c r="ES35" s="102"/>
      <c r="ET35" s="102"/>
      <c r="EU35" s="102"/>
      <c r="EV35" s="102"/>
      <c r="EW35" s="102"/>
      <c r="EX35" s="102"/>
      <c r="EY35" s="102"/>
      <c r="EZ35" s="102"/>
      <c r="FA35" s="102"/>
      <c r="FB35" s="102"/>
      <c r="FC35" s="102"/>
      <c r="FD35" s="102"/>
      <c r="FE35" s="102"/>
      <c r="FF35" s="102"/>
      <c r="FG35" s="102"/>
      <c r="FH35" s="102"/>
      <c r="FI35" s="102"/>
      <c r="FJ35" s="102"/>
      <c r="FK35" s="102"/>
      <c r="FL35" s="102"/>
      <c r="FM35" s="102"/>
      <c r="FN35" s="102"/>
      <c r="FO35" s="102"/>
      <c r="FP35" s="102"/>
      <c r="FQ35" s="102"/>
      <c r="FR35" s="102"/>
      <c r="FS35" s="102"/>
      <c r="FT35" s="102"/>
      <c r="FU35" s="102"/>
      <c r="FV35" s="102"/>
      <c r="FW35" s="102"/>
      <c r="FX35" s="102"/>
      <c r="FY35" s="102"/>
      <c r="FZ35" s="102"/>
      <c r="GA35" s="102"/>
      <c r="GB35" s="102"/>
      <c r="GC35" s="102"/>
      <c r="GD35" s="102"/>
      <c r="GE35" s="102"/>
      <c r="GF35" s="102"/>
      <c r="GG35" s="102"/>
      <c r="GH35" s="102"/>
      <c r="GI35" s="102"/>
      <c r="GJ35" s="102"/>
      <c r="GK35" s="102"/>
      <c r="GL35" s="102"/>
      <c r="GM35" s="102"/>
      <c r="GN35" s="102"/>
      <c r="GO35" s="102"/>
      <c r="GP35" s="102"/>
      <c r="GQ35" s="102"/>
      <c r="GR35" s="102"/>
      <c r="GS35" s="102"/>
      <c r="GT35" s="102"/>
      <c r="GU35" s="102"/>
      <c r="GV35" s="102"/>
      <c r="GW35" s="102"/>
      <c r="GX35" s="102"/>
      <c r="GY35" s="102"/>
      <c r="GZ35" s="102"/>
      <c r="HA35" s="102"/>
      <c r="HB35" s="102"/>
      <c r="HC35" s="102"/>
      <c r="HD35" s="102"/>
      <c r="HE35" s="102"/>
      <c r="HF35" s="102"/>
      <c r="HG35" s="102"/>
      <c r="HH35" s="102"/>
      <c r="HI35" s="102"/>
      <c r="HJ35" s="102"/>
      <c r="HK35" s="102"/>
      <c r="HL35" s="102"/>
      <c r="HM35" s="102"/>
      <c r="HN35" s="102"/>
      <c r="HO35" s="102"/>
      <c r="HP35" s="102"/>
      <c r="HQ35" s="102"/>
      <c r="HR35" s="102"/>
      <c r="HS35" s="102"/>
      <c r="HT35" s="102"/>
      <c r="HU35" s="102"/>
      <c r="HV35" s="102"/>
      <c r="HW35" s="102"/>
      <c r="HX35" s="102"/>
      <c r="HY35" s="102"/>
      <c r="HZ35" s="102"/>
      <c r="IA35" s="102"/>
      <c r="IB35" s="102"/>
      <c r="IC35" s="102"/>
      <c r="ID35" s="102"/>
      <c r="IE35" s="102"/>
      <c r="IF35" s="102"/>
      <c r="IG35" s="102"/>
      <c r="IH35" s="102"/>
      <c r="II35" s="102"/>
      <c r="IJ35" s="102"/>
      <c r="IK35" s="102"/>
      <c r="IL35" s="102"/>
      <c r="IM35" s="102"/>
      <c r="IN35" s="102"/>
      <c r="IO35" s="102"/>
      <c r="IP35" s="102"/>
      <c r="IQ35" s="102"/>
      <c r="IR35" s="102"/>
      <c r="IS35" s="102"/>
      <c r="IT35" s="102"/>
      <c r="IU35" s="102"/>
      <c r="IV35" s="102"/>
    </row>
    <row r="36" spans="10:256" ht="30">
      <c r="J36" s="188"/>
      <c r="K36" s="188"/>
      <c r="N36" s="102"/>
      <c r="O36" s="102"/>
      <c r="P36" s="103"/>
      <c r="Q36" s="103"/>
      <c r="R36" s="103"/>
      <c r="S36" s="103"/>
      <c r="T36" s="103"/>
      <c r="U36" s="103"/>
      <c r="V36" s="103"/>
      <c r="W36" s="103"/>
      <c r="X36" s="103"/>
      <c r="Y36" s="103"/>
      <c r="Z36" s="103"/>
      <c r="AA36" s="103"/>
      <c r="AB36" s="103"/>
      <c r="AC36" s="103"/>
      <c r="AD36" s="103"/>
      <c r="AE36" s="103"/>
      <c r="AF36" s="103"/>
      <c r="AG36" s="103"/>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102"/>
      <c r="BR36" s="102"/>
      <c r="BS36" s="102"/>
      <c r="BT36" s="102"/>
      <c r="BU36" s="102"/>
      <c r="BV36" s="102"/>
      <c r="BW36" s="102"/>
      <c r="BX36" s="102"/>
      <c r="BY36" s="102"/>
      <c r="BZ36" s="102"/>
      <c r="CA36" s="102"/>
      <c r="CB36" s="102"/>
      <c r="CC36" s="102"/>
      <c r="CD36" s="102"/>
      <c r="CE36" s="102"/>
      <c r="CF36" s="102"/>
      <c r="CG36" s="102"/>
      <c r="CH36" s="102"/>
      <c r="CI36" s="102"/>
      <c r="CJ36" s="102"/>
      <c r="CK36" s="102"/>
      <c r="CL36" s="102"/>
      <c r="CM36" s="102"/>
      <c r="CN36" s="102"/>
      <c r="CO36" s="102"/>
      <c r="CP36" s="102"/>
      <c r="CQ36" s="102"/>
      <c r="CR36" s="102"/>
      <c r="CS36" s="102"/>
      <c r="CT36" s="102"/>
      <c r="CU36" s="102"/>
      <c r="CV36" s="102"/>
      <c r="CW36" s="102"/>
      <c r="CX36" s="102"/>
      <c r="CY36" s="102"/>
      <c r="CZ36" s="102"/>
      <c r="DA36" s="102"/>
      <c r="DB36" s="102"/>
      <c r="DC36" s="102"/>
      <c r="DD36" s="102"/>
      <c r="DE36" s="102"/>
      <c r="DF36" s="102"/>
      <c r="DG36" s="102"/>
      <c r="DH36" s="102"/>
      <c r="DI36" s="102"/>
      <c r="DJ36" s="102"/>
      <c r="DK36" s="102"/>
      <c r="DL36" s="102"/>
      <c r="DM36" s="102"/>
      <c r="DN36" s="102"/>
      <c r="DO36" s="102"/>
      <c r="DP36" s="102"/>
      <c r="DQ36" s="102"/>
      <c r="DR36" s="102"/>
      <c r="DS36" s="102"/>
      <c r="DT36" s="102"/>
      <c r="DU36" s="102"/>
      <c r="DV36" s="102"/>
      <c r="DW36" s="102"/>
      <c r="DX36" s="102"/>
      <c r="DY36" s="102"/>
      <c r="DZ36" s="102"/>
      <c r="EA36" s="102"/>
      <c r="EB36" s="102"/>
      <c r="EC36" s="102"/>
      <c r="ED36" s="102"/>
      <c r="EE36" s="102"/>
      <c r="EF36" s="102"/>
      <c r="EG36" s="102"/>
      <c r="EH36" s="102"/>
      <c r="EI36" s="102"/>
      <c r="EJ36" s="102"/>
      <c r="EK36" s="102"/>
      <c r="EL36" s="102"/>
      <c r="EM36" s="102"/>
      <c r="EN36" s="102"/>
      <c r="EO36" s="102"/>
      <c r="EP36" s="102"/>
      <c r="EQ36" s="102"/>
      <c r="ER36" s="102"/>
      <c r="ES36" s="102"/>
      <c r="ET36" s="102"/>
      <c r="EU36" s="102"/>
      <c r="EV36" s="102"/>
      <c r="EW36" s="102"/>
      <c r="EX36" s="102"/>
      <c r="EY36" s="102"/>
      <c r="EZ36" s="102"/>
      <c r="FA36" s="102"/>
      <c r="FB36" s="102"/>
      <c r="FC36" s="102"/>
      <c r="FD36" s="102"/>
      <c r="FE36" s="102"/>
      <c r="FF36" s="102"/>
      <c r="FG36" s="102"/>
      <c r="FH36" s="102"/>
      <c r="FI36" s="102"/>
      <c r="FJ36" s="102"/>
      <c r="FK36" s="102"/>
      <c r="FL36" s="102"/>
      <c r="FM36" s="102"/>
      <c r="FN36" s="102"/>
      <c r="FO36" s="102"/>
      <c r="FP36" s="102"/>
      <c r="FQ36" s="102"/>
      <c r="FR36" s="102"/>
      <c r="FS36" s="102"/>
      <c r="FT36" s="102"/>
      <c r="FU36" s="102"/>
      <c r="FV36" s="102"/>
      <c r="FW36" s="102"/>
      <c r="FX36" s="102"/>
      <c r="FY36" s="102"/>
      <c r="FZ36" s="102"/>
      <c r="GA36" s="102"/>
      <c r="GB36" s="102"/>
      <c r="GC36" s="102"/>
      <c r="GD36" s="102"/>
      <c r="GE36" s="102"/>
      <c r="GF36" s="102"/>
      <c r="GG36" s="102"/>
      <c r="GH36" s="102"/>
      <c r="GI36" s="102"/>
      <c r="GJ36" s="102"/>
      <c r="GK36" s="102"/>
      <c r="GL36" s="102"/>
      <c r="GM36" s="102"/>
      <c r="GN36" s="102"/>
      <c r="GO36" s="102"/>
      <c r="GP36" s="102"/>
      <c r="GQ36" s="102"/>
      <c r="GR36" s="102"/>
      <c r="GS36" s="102"/>
      <c r="GT36" s="102"/>
      <c r="GU36" s="102"/>
      <c r="GV36" s="102"/>
      <c r="GW36" s="102"/>
      <c r="GX36" s="102"/>
      <c r="GY36" s="102"/>
      <c r="GZ36" s="102"/>
      <c r="HA36" s="102"/>
      <c r="HB36" s="102"/>
      <c r="HC36" s="102"/>
      <c r="HD36" s="102"/>
      <c r="HE36" s="102"/>
      <c r="HF36" s="102"/>
      <c r="HG36" s="102"/>
      <c r="HH36" s="102"/>
      <c r="HI36" s="102"/>
      <c r="HJ36" s="102"/>
      <c r="HK36" s="102"/>
      <c r="HL36" s="102"/>
      <c r="HM36" s="102"/>
      <c r="HN36" s="102"/>
      <c r="HO36" s="102"/>
      <c r="HP36" s="102"/>
      <c r="HQ36" s="102"/>
      <c r="HR36" s="102"/>
      <c r="HS36" s="102"/>
      <c r="HT36" s="102"/>
      <c r="HU36" s="102"/>
      <c r="HV36" s="102"/>
      <c r="HW36" s="102"/>
      <c r="HX36" s="102"/>
      <c r="HY36" s="102"/>
      <c r="HZ36" s="102"/>
      <c r="IA36" s="102"/>
      <c r="IB36" s="102"/>
      <c r="IC36" s="102"/>
      <c r="ID36" s="102"/>
      <c r="IE36" s="102"/>
      <c r="IF36" s="102"/>
      <c r="IG36" s="102"/>
      <c r="IH36" s="102"/>
      <c r="II36" s="102"/>
      <c r="IJ36" s="102"/>
      <c r="IK36" s="102"/>
      <c r="IL36" s="102"/>
      <c r="IM36" s="102"/>
      <c r="IN36" s="102"/>
      <c r="IO36" s="102"/>
      <c r="IP36" s="102"/>
      <c r="IQ36" s="102"/>
      <c r="IR36" s="102"/>
      <c r="IS36" s="102"/>
      <c r="IT36" s="102"/>
      <c r="IU36" s="102"/>
      <c r="IV36" s="102"/>
    </row>
    <row r="37" spans="10:256" ht="30">
      <c r="J37" s="188"/>
      <c r="K37" s="188"/>
      <c r="N37" s="102"/>
      <c r="O37" s="102"/>
      <c r="P37" s="103"/>
      <c r="Q37" s="103"/>
      <c r="R37" s="103"/>
      <c r="S37" s="103"/>
      <c r="T37" s="103"/>
      <c r="U37" s="103"/>
      <c r="V37" s="103"/>
      <c r="W37" s="103"/>
      <c r="X37" s="103"/>
      <c r="Y37" s="103"/>
      <c r="Z37" s="103"/>
      <c r="AA37" s="103"/>
      <c r="AB37" s="103"/>
      <c r="AC37" s="103"/>
      <c r="AD37" s="103"/>
      <c r="AE37" s="103"/>
      <c r="AF37" s="103"/>
      <c r="AG37" s="103"/>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102"/>
      <c r="BR37" s="102"/>
      <c r="BS37" s="102"/>
      <c r="BT37" s="102"/>
      <c r="BU37" s="102"/>
      <c r="BV37" s="102"/>
      <c r="BW37" s="102"/>
      <c r="BX37" s="102"/>
      <c r="BY37" s="102"/>
      <c r="BZ37" s="102"/>
      <c r="CA37" s="102"/>
      <c r="CB37" s="102"/>
      <c r="CC37" s="102"/>
      <c r="CD37" s="102"/>
      <c r="CE37" s="102"/>
      <c r="CF37" s="102"/>
      <c r="CG37" s="102"/>
      <c r="CH37" s="102"/>
      <c r="CI37" s="102"/>
      <c r="CJ37" s="102"/>
      <c r="CK37" s="102"/>
      <c r="CL37" s="102"/>
      <c r="CM37" s="102"/>
      <c r="CN37" s="102"/>
      <c r="CO37" s="102"/>
      <c r="CP37" s="102"/>
      <c r="CQ37" s="102"/>
      <c r="CR37" s="102"/>
      <c r="CS37" s="102"/>
      <c r="CT37" s="102"/>
      <c r="CU37" s="102"/>
      <c r="CV37" s="102"/>
      <c r="CW37" s="102"/>
      <c r="CX37" s="102"/>
      <c r="CY37" s="102"/>
      <c r="CZ37" s="102"/>
      <c r="DA37" s="102"/>
      <c r="DB37" s="102"/>
      <c r="DC37" s="102"/>
      <c r="DD37" s="102"/>
      <c r="DE37" s="102"/>
      <c r="DF37" s="102"/>
      <c r="DG37" s="102"/>
      <c r="DH37" s="102"/>
      <c r="DI37" s="102"/>
      <c r="DJ37" s="102"/>
      <c r="DK37" s="102"/>
      <c r="DL37" s="102"/>
      <c r="DM37" s="102"/>
      <c r="DN37" s="102"/>
      <c r="DO37" s="102"/>
      <c r="DP37" s="102"/>
      <c r="DQ37" s="102"/>
      <c r="DR37" s="102"/>
      <c r="DS37" s="102"/>
      <c r="DT37" s="102"/>
      <c r="DU37" s="102"/>
      <c r="DV37" s="102"/>
      <c r="DW37" s="102"/>
      <c r="DX37" s="102"/>
      <c r="DY37" s="102"/>
      <c r="DZ37" s="102"/>
      <c r="EA37" s="102"/>
      <c r="EB37" s="102"/>
      <c r="EC37" s="102"/>
      <c r="ED37" s="102"/>
      <c r="EE37" s="102"/>
      <c r="EF37" s="102"/>
      <c r="EG37" s="102"/>
      <c r="EH37" s="102"/>
      <c r="EI37" s="102"/>
      <c r="EJ37" s="102"/>
      <c r="EK37" s="102"/>
      <c r="EL37" s="102"/>
      <c r="EM37" s="102"/>
      <c r="EN37" s="102"/>
      <c r="EO37" s="102"/>
      <c r="EP37" s="102"/>
      <c r="EQ37" s="102"/>
      <c r="ER37" s="102"/>
      <c r="ES37" s="102"/>
      <c r="ET37" s="102"/>
      <c r="EU37" s="102"/>
      <c r="EV37" s="102"/>
      <c r="EW37" s="102"/>
      <c r="EX37" s="102"/>
      <c r="EY37" s="102"/>
      <c r="EZ37" s="102"/>
      <c r="FA37" s="102"/>
      <c r="FB37" s="102"/>
      <c r="FC37" s="102"/>
      <c r="FD37" s="102"/>
      <c r="FE37" s="102"/>
      <c r="FF37" s="102"/>
      <c r="FG37" s="102"/>
      <c r="FH37" s="102"/>
      <c r="FI37" s="102"/>
      <c r="FJ37" s="102"/>
      <c r="FK37" s="102"/>
      <c r="FL37" s="102"/>
      <c r="FM37" s="102"/>
      <c r="FN37" s="102"/>
      <c r="FO37" s="102"/>
      <c r="FP37" s="102"/>
      <c r="FQ37" s="102"/>
      <c r="FR37" s="102"/>
      <c r="FS37" s="102"/>
      <c r="FT37" s="102"/>
      <c r="FU37" s="102"/>
      <c r="FV37" s="102"/>
      <c r="FW37" s="102"/>
      <c r="FX37" s="102"/>
      <c r="FY37" s="102"/>
      <c r="FZ37" s="102"/>
      <c r="GA37" s="102"/>
      <c r="GB37" s="102"/>
      <c r="GC37" s="102"/>
      <c r="GD37" s="102"/>
      <c r="GE37" s="102"/>
      <c r="GF37" s="102"/>
      <c r="GG37" s="102"/>
      <c r="GH37" s="102"/>
      <c r="GI37" s="102"/>
      <c r="GJ37" s="102"/>
      <c r="GK37" s="102"/>
      <c r="GL37" s="102"/>
      <c r="GM37" s="102"/>
      <c r="GN37" s="102"/>
      <c r="GO37" s="102"/>
      <c r="GP37" s="102"/>
      <c r="GQ37" s="102"/>
      <c r="GR37" s="102"/>
      <c r="GS37" s="102"/>
      <c r="GT37" s="102"/>
      <c r="GU37" s="102"/>
      <c r="GV37" s="102"/>
      <c r="GW37" s="102"/>
      <c r="GX37" s="102"/>
      <c r="GY37" s="102"/>
      <c r="GZ37" s="102"/>
      <c r="HA37" s="102"/>
      <c r="HB37" s="102"/>
      <c r="HC37" s="102"/>
      <c r="HD37" s="102"/>
      <c r="HE37" s="102"/>
      <c r="HF37" s="102"/>
      <c r="HG37" s="102"/>
      <c r="HH37" s="102"/>
      <c r="HI37" s="102"/>
      <c r="HJ37" s="102"/>
      <c r="HK37" s="102"/>
      <c r="HL37" s="102"/>
      <c r="HM37" s="102"/>
      <c r="HN37" s="102"/>
      <c r="HO37" s="102"/>
      <c r="HP37" s="102"/>
      <c r="HQ37" s="102"/>
      <c r="HR37" s="102"/>
      <c r="HS37" s="102"/>
      <c r="HT37" s="102"/>
      <c r="HU37" s="102"/>
      <c r="HV37" s="102"/>
      <c r="HW37" s="102"/>
      <c r="HX37" s="102"/>
      <c r="HY37" s="102"/>
      <c r="HZ37" s="102"/>
      <c r="IA37" s="102"/>
      <c r="IB37" s="102"/>
      <c r="IC37" s="102"/>
      <c r="ID37" s="102"/>
      <c r="IE37" s="102"/>
      <c r="IF37" s="102"/>
      <c r="IG37" s="102"/>
      <c r="IH37" s="102"/>
      <c r="II37" s="102"/>
      <c r="IJ37" s="102"/>
      <c r="IK37" s="102"/>
      <c r="IL37" s="102"/>
      <c r="IM37" s="102"/>
      <c r="IN37" s="102"/>
      <c r="IO37" s="102"/>
      <c r="IP37" s="102"/>
      <c r="IQ37" s="102"/>
      <c r="IR37" s="102"/>
      <c r="IS37" s="102"/>
      <c r="IT37" s="102"/>
      <c r="IU37" s="102"/>
      <c r="IV37" s="102"/>
    </row>
    <row r="38" spans="10:256" ht="30">
      <c r="J38" s="188"/>
      <c r="K38" s="188"/>
      <c r="N38" s="102"/>
      <c r="O38" s="102"/>
      <c r="P38" s="103"/>
      <c r="Q38" s="103"/>
      <c r="R38" s="103"/>
      <c r="S38" s="103"/>
      <c r="T38" s="103"/>
      <c r="U38" s="103"/>
      <c r="V38" s="103"/>
      <c r="W38" s="103"/>
      <c r="X38" s="103"/>
      <c r="Y38" s="103"/>
      <c r="Z38" s="103"/>
      <c r="AA38" s="103"/>
      <c r="AB38" s="103"/>
      <c r="AC38" s="103"/>
      <c r="AD38" s="103"/>
      <c r="AE38" s="103"/>
      <c r="AF38" s="103"/>
      <c r="AG38" s="103"/>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2"/>
      <c r="BR38" s="102"/>
      <c r="BS38" s="102"/>
      <c r="BT38" s="102"/>
      <c r="BU38" s="102"/>
      <c r="BV38" s="102"/>
      <c r="BW38" s="102"/>
      <c r="BX38" s="102"/>
      <c r="BY38" s="102"/>
      <c r="BZ38" s="102"/>
      <c r="CA38" s="102"/>
      <c r="CB38" s="102"/>
      <c r="CC38" s="102"/>
      <c r="CD38" s="102"/>
      <c r="CE38" s="102"/>
      <c r="CF38" s="102"/>
      <c r="CG38" s="102"/>
      <c r="CH38" s="102"/>
      <c r="CI38" s="102"/>
      <c r="CJ38" s="102"/>
      <c r="CK38" s="102"/>
      <c r="CL38" s="102"/>
      <c r="CM38" s="102"/>
      <c r="CN38" s="102"/>
      <c r="CO38" s="102"/>
      <c r="CP38" s="102"/>
      <c r="CQ38" s="102"/>
      <c r="CR38" s="102"/>
      <c r="CS38" s="102"/>
      <c r="CT38" s="102"/>
      <c r="CU38" s="102"/>
      <c r="CV38" s="102"/>
      <c r="CW38" s="102"/>
      <c r="CX38" s="102"/>
      <c r="CY38" s="102"/>
      <c r="CZ38" s="102"/>
      <c r="DA38" s="102"/>
      <c r="DB38" s="102"/>
      <c r="DC38" s="102"/>
      <c r="DD38" s="102"/>
      <c r="DE38" s="102"/>
      <c r="DF38" s="102"/>
      <c r="DG38" s="102"/>
      <c r="DH38" s="102"/>
      <c r="DI38" s="102"/>
      <c r="DJ38" s="102"/>
      <c r="DK38" s="102"/>
      <c r="DL38" s="102"/>
      <c r="DM38" s="102"/>
      <c r="DN38" s="102"/>
      <c r="DO38" s="102"/>
      <c r="DP38" s="102"/>
      <c r="DQ38" s="102"/>
      <c r="DR38" s="102"/>
      <c r="DS38" s="102"/>
      <c r="DT38" s="102"/>
      <c r="DU38" s="102"/>
      <c r="DV38" s="102"/>
      <c r="DW38" s="102"/>
      <c r="DX38" s="102"/>
      <c r="DY38" s="102"/>
      <c r="DZ38" s="102"/>
      <c r="EA38" s="102"/>
      <c r="EB38" s="102"/>
      <c r="EC38" s="102"/>
      <c r="ED38" s="102"/>
      <c r="EE38" s="102"/>
      <c r="EF38" s="102"/>
      <c r="EG38" s="102"/>
      <c r="EH38" s="102"/>
      <c r="EI38" s="102"/>
      <c r="EJ38" s="102"/>
      <c r="EK38" s="102"/>
      <c r="EL38" s="102"/>
      <c r="EM38" s="102"/>
      <c r="EN38" s="102"/>
      <c r="EO38" s="102"/>
      <c r="EP38" s="102"/>
      <c r="EQ38" s="102"/>
      <c r="ER38" s="102"/>
      <c r="ES38" s="102"/>
      <c r="ET38" s="102"/>
      <c r="EU38" s="102"/>
      <c r="EV38" s="102"/>
      <c r="EW38" s="102"/>
      <c r="EX38" s="102"/>
      <c r="EY38" s="102"/>
      <c r="EZ38" s="102"/>
      <c r="FA38" s="102"/>
      <c r="FB38" s="102"/>
      <c r="FC38" s="102"/>
      <c r="FD38" s="102"/>
      <c r="FE38" s="102"/>
      <c r="FF38" s="102"/>
      <c r="FG38" s="102"/>
      <c r="FH38" s="102"/>
      <c r="FI38" s="102"/>
      <c r="FJ38" s="102"/>
      <c r="FK38" s="102"/>
      <c r="FL38" s="102"/>
      <c r="FM38" s="102"/>
      <c r="FN38" s="102"/>
      <c r="FO38" s="102"/>
      <c r="FP38" s="102"/>
      <c r="FQ38" s="102"/>
      <c r="FR38" s="102"/>
      <c r="FS38" s="102"/>
      <c r="FT38" s="102"/>
      <c r="FU38" s="102"/>
      <c r="FV38" s="102"/>
      <c r="FW38" s="102"/>
      <c r="FX38" s="102"/>
      <c r="FY38" s="102"/>
      <c r="FZ38" s="102"/>
      <c r="GA38" s="102"/>
      <c r="GB38" s="102"/>
      <c r="GC38" s="102"/>
      <c r="GD38" s="102"/>
      <c r="GE38" s="102"/>
      <c r="GF38" s="102"/>
      <c r="GG38" s="102"/>
      <c r="GH38" s="102"/>
      <c r="GI38" s="102"/>
      <c r="GJ38" s="102"/>
      <c r="GK38" s="102"/>
      <c r="GL38" s="102"/>
      <c r="GM38" s="102"/>
      <c r="GN38" s="102"/>
      <c r="GO38" s="102"/>
      <c r="GP38" s="102"/>
      <c r="GQ38" s="102"/>
      <c r="GR38" s="102"/>
      <c r="GS38" s="102"/>
      <c r="GT38" s="102"/>
      <c r="GU38" s="102"/>
      <c r="GV38" s="102"/>
      <c r="GW38" s="102"/>
      <c r="GX38" s="102"/>
      <c r="GY38" s="102"/>
      <c r="GZ38" s="102"/>
      <c r="HA38" s="102"/>
      <c r="HB38" s="102"/>
      <c r="HC38" s="102"/>
      <c r="HD38" s="102"/>
      <c r="HE38" s="102"/>
      <c r="HF38" s="102"/>
      <c r="HG38" s="102"/>
      <c r="HH38" s="102"/>
      <c r="HI38" s="102"/>
      <c r="HJ38" s="102"/>
      <c r="HK38" s="102"/>
      <c r="HL38" s="102"/>
      <c r="HM38" s="102"/>
      <c r="HN38" s="102"/>
      <c r="HO38" s="102"/>
      <c r="HP38" s="102"/>
      <c r="HQ38" s="102"/>
      <c r="HR38" s="102"/>
      <c r="HS38" s="102"/>
      <c r="HT38" s="102"/>
      <c r="HU38" s="102"/>
      <c r="HV38" s="102"/>
      <c r="HW38" s="102"/>
      <c r="HX38" s="102"/>
      <c r="HY38" s="102"/>
      <c r="HZ38" s="102"/>
      <c r="IA38" s="102"/>
      <c r="IB38" s="102"/>
      <c r="IC38" s="102"/>
      <c r="ID38" s="102"/>
      <c r="IE38" s="102"/>
      <c r="IF38" s="102"/>
      <c r="IG38" s="102"/>
      <c r="IH38" s="102"/>
      <c r="II38" s="102"/>
      <c r="IJ38" s="102"/>
      <c r="IK38" s="102"/>
      <c r="IL38" s="102"/>
      <c r="IM38" s="102"/>
      <c r="IN38" s="102"/>
      <c r="IO38" s="102"/>
      <c r="IP38" s="102"/>
      <c r="IQ38" s="102"/>
      <c r="IR38" s="102"/>
      <c r="IS38" s="102"/>
      <c r="IT38" s="102"/>
      <c r="IU38" s="102"/>
      <c r="IV38" s="102"/>
    </row>
    <row r="39" spans="10:256" ht="30">
      <c r="J39" s="188"/>
      <c r="K39" s="188"/>
      <c r="N39" s="102"/>
      <c r="O39" s="102"/>
      <c r="P39" s="103"/>
      <c r="Q39" s="103"/>
      <c r="R39" s="103"/>
      <c r="S39" s="103"/>
      <c r="T39" s="103"/>
      <c r="U39" s="103"/>
      <c r="V39" s="103"/>
      <c r="W39" s="103"/>
      <c r="X39" s="103"/>
      <c r="Y39" s="103"/>
      <c r="Z39" s="103"/>
      <c r="AA39" s="103"/>
      <c r="AB39" s="103"/>
      <c r="AC39" s="103"/>
      <c r="AD39" s="103"/>
      <c r="AE39" s="103"/>
      <c r="AF39" s="103"/>
      <c r="AG39" s="103"/>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2"/>
      <c r="BR39" s="102"/>
      <c r="BS39" s="102"/>
      <c r="BT39" s="102"/>
      <c r="BU39" s="102"/>
      <c r="BV39" s="102"/>
      <c r="BW39" s="102"/>
      <c r="BX39" s="102"/>
      <c r="BY39" s="102"/>
      <c r="BZ39" s="102"/>
      <c r="CA39" s="102"/>
      <c r="CB39" s="102"/>
      <c r="CC39" s="102"/>
      <c r="CD39" s="102"/>
      <c r="CE39" s="102"/>
      <c r="CF39" s="102"/>
      <c r="CG39" s="102"/>
      <c r="CH39" s="102"/>
      <c r="CI39" s="102"/>
      <c r="CJ39" s="102"/>
      <c r="CK39" s="102"/>
      <c r="CL39" s="102"/>
      <c r="CM39" s="102"/>
      <c r="CN39" s="102"/>
      <c r="CO39" s="102"/>
      <c r="CP39" s="102"/>
      <c r="CQ39" s="102"/>
      <c r="CR39" s="102"/>
      <c r="CS39" s="102"/>
      <c r="CT39" s="102"/>
      <c r="CU39" s="102"/>
      <c r="CV39" s="102"/>
      <c r="CW39" s="102"/>
      <c r="CX39" s="102"/>
      <c r="CY39" s="102"/>
      <c r="CZ39" s="102"/>
      <c r="DA39" s="102"/>
      <c r="DB39" s="102"/>
      <c r="DC39" s="102"/>
      <c r="DD39" s="102"/>
      <c r="DE39" s="102"/>
      <c r="DF39" s="102"/>
      <c r="DG39" s="102"/>
      <c r="DH39" s="102"/>
      <c r="DI39" s="102"/>
      <c r="DJ39" s="102"/>
      <c r="DK39" s="102"/>
      <c r="DL39" s="102"/>
      <c r="DM39" s="102"/>
      <c r="DN39" s="102"/>
      <c r="DO39" s="102"/>
      <c r="DP39" s="102"/>
      <c r="DQ39" s="102"/>
      <c r="DR39" s="102"/>
      <c r="DS39" s="102"/>
      <c r="DT39" s="102"/>
      <c r="DU39" s="102"/>
      <c r="DV39" s="102"/>
      <c r="DW39" s="102"/>
      <c r="DX39" s="102"/>
      <c r="DY39" s="102"/>
      <c r="DZ39" s="102"/>
      <c r="EA39" s="102"/>
      <c r="EB39" s="102"/>
      <c r="EC39" s="102"/>
      <c r="ED39" s="102"/>
      <c r="EE39" s="102"/>
      <c r="EF39" s="102"/>
      <c r="EG39" s="102"/>
      <c r="EH39" s="102"/>
      <c r="EI39" s="102"/>
      <c r="EJ39" s="102"/>
      <c r="EK39" s="102"/>
      <c r="EL39" s="102"/>
      <c r="EM39" s="102"/>
      <c r="EN39" s="102"/>
      <c r="EO39" s="102"/>
      <c r="EP39" s="102"/>
      <c r="EQ39" s="102"/>
      <c r="ER39" s="102"/>
      <c r="ES39" s="102"/>
      <c r="ET39" s="102"/>
      <c r="EU39" s="102"/>
      <c r="EV39" s="102"/>
      <c r="EW39" s="102"/>
      <c r="EX39" s="102"/>
      <c r="EY39" s="102"/>
      <c r="EZ39" s="102"/>
      <c r="FA39" s="102"/>
      <c r="FB39" s="102"/>
      <c r="FC39" s="102"/>
      <c r="FD39" s="102"/>
      <c r="FE39" s="102"/>
      <c r="FF39" s="102"/>
      <c r="FG39" s="102"/>
      <c r="FH39" s="102"/>
      <c r="FI39" s="102"/>
      <c r="FJ39" s="102"/>
      <c r="FK39" s="102"/>
      <c r="FL39" s="102"/>
      <c r="FM39" s="102"/>
      <c r="FN39" s="102"/>
      <c r="FO39" s="102"/>
      <c r="FP39" s="102"/>
      <c r="FQ39" s="102"/>
      <c r="FR39" s="102"/>
      <c r="FS39" s="102"/>
      <c r="FT39" s="102"/>
      <c r="FU39" s="102"/>
      <c r="FV39" s="102"/>
      <c r="FW39" s="102"/>
      <c r="FX39" s="102"/>
      <c r="FY39" s="102"/>
      <c r="FZ39" s="102"/>
      <c r="GA39" s="102"/>
      <c r="GB39" s="102"/>
      <c r="GC39" s="102"/>
      <c r="GD39" s="102"/>
      <c r="GE39" s="102"/>
      <c r="GF39" s="102"/>
      <c r="GG39" s="102"/>
      <c r="GH39" s="102"/>
      <c r="GI39" s="102"/>
      <c r="GJ39" s="102"/>
      <c r="GK39" s="102"/>
      <c r="GL39" s="102"/>
      <c r="GM39" s="102"/>
      <c r="GN39" s="102"/>
      <c r="GO39" s="102"/>
      <c r="GP39" s="102"/>
      <c r="GQ39" s="102"/>
      <c r="GR39" s="102"/>
      <c r="GS39" s="102"/>
      <c r="GT39" s="102"/>
      <c r="GU39" s="102"/>
      <c r="GV39" s="102"/>
      <c r="GW39" s="102"/>
      <c r="GX39" s="102"/>
      <c r="GY39" s="102"/>
      <c r="GZ39" s="102"/>
      <c r="HA39" s="102"/>
      <c r="HB39" s="102"/>
      <c r="HC39" s="102"/>
      <c r="HD39" s="102"/>
      <c r="HE39" s="102"/>
      <c r="HF39" s="102"/>
      <c r="HG39" s="102"/>
      <c r="HH39" s="102"/>
      <c r="HI39" s="102"/>
      <c r="HJ39" s="102"/>
      <c r="HK39" s="102"/>
      <c r="HL39" s="102"/>
      <c r="HM39" s="102"/>
      <c r="HN39" s="102"/>
      <c r="HO39" s="102"/>
      <c r="HP39" s="102"/>
      <c r="HQ39" s="102"/>
      <c r="HR39" s="102"/>
      <c r="HS39" s="102"/>
      <c r="HT39" s="102"/>
      <c r="HU39" s="102"/>
      <c r="HV39" s="102"/>
      <c r="HW39" s="102"/>
      <c r="HX39" s="102"/>
      <c r="HY39" s="102"/>
      <c r="HZ39" s="102"/>
      <c r="IA39" s="102"/>
      <c r="IB39" s="102"/>
      <c r="IC39" s="102"/>
      <c r="ID39" s="102"/>
      <c r="IE39" s="102"/>
      <c r="IF39" s="102"/>
      <c r="IG39" s="102"/>
      <c r="IH39" s="102"/>
      <c r="II39" s="102"/>
      <c r="IJ39" s="102"/>
      <c r="IK39" s="102"/>
      <c r="IL39" s="102"/>
      <c r="IM39" s="102"/>
      <c r="IN39" s="102"/>
      <c r="IO39" s="102"/>
      <c r="IP39" s="102"/>
      <c r="IQ39" s="102"/>
      <c r="IR39" s="102"/>
      <c r="IS39" s="102"/>
      <c r="IT39" s="102"/>
      <c r="IU39" s="102"/>
      <c r="IV39" s="102"/>
    </row>
    <row r="40" spans="10:256" ht="30">
      <c r="J40" s="188"/>
      <c r="K40" s="188"/>
      <c r="N40" s="102"/>
      <c r="O40" s="102"/>
      <c r="P40" s="103"/>
      <c r="Q40" s="103"/>
      <c r="R40" s="103"/>
      <c r="S40" s="103"/>
      <c r="T40" s="103"/>
      <c r="U40" s="103"/>
      <c r="V40" s="103"/>
      <c r="W40" s="103"/>
      <c r="X40" s="103"/>
      <c r="Y40" s="103"/>
      <c r="Z40" s="103"/>
      <c r="AA40" s="103"/>
      <c r="AB40" s="103"/>
      <c r="AC40" s="103"/>
      <c r="AD40" s="103"/>
      <c r="AE40" s="103"/>
      <c r="AF40" s="103"/>
      <c r="AG40" s="103"/>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2"/>
      <c r="BR40" s="102"/>
      <c r="BS40" s="102"/>
      <c r="BT40" s="102"/>
      <c r="BU40" s="102"/>
      <c r="BV40" s="102"/>
      <c r="BW40" s="102"/>
      <c r="BX40" s="102"/>
      <c r="BY40" s="102"/>
      <c r="BZ40" s="102"/>
      <c r="CA40" s="102"/>
      <c r="CB40" s="102"/>
      <c r="CC40" s="102"/>
      <c r="CD40" s="102"/>
      <c r="CE40" s="102"/>
      <c r="CF40" s="102"/>
      <c r="CG40" s="102"/>
      <c r="CH40" s="102"/>
      <c r="CI40" s="102"/>
      <c r="CJ40" s="102"/>
      <c r="CK40" s="102"/>
      <c r="CL40" s="102"/>
      <c r="CM40" s="102"/>
      <c r="CN40" s="102"/>
      <c r="CO40" s="102"/>
      <c r="CP40" s="102"/>
      <c r="CQ40" s="102"/>
      <c r="CR40" s="102"/>
      <c r="CS40" s="102"/>
      <c r="CT40" s="102"/>
      <c r="CU40" s="102"/>
      <c r="CV40" s="102"/>
      <c r="CW40" s="102"/>
      <c r="CX40" s="102"/>
      <c r="CY40" s="102"/>
      <c r="CZ40" s="102"/>
      <c r="DA40" s="102"/>
      <c r="DB40" s="102"/>
      <c r="DC40" s="102"/>
      <c r="DD40" s="102"/>
      <c r="DE40" s="102"/>
      <c r="DF40" s="102"/>
      <c r="DG40" s="102"/>
      <c r="DH40" s="102"/>
      <c r="DI40" s="102"/>
      <c r="DJ40" s="102"/>
      <c r="DK40" s="102"/>
      <c r="DL40" s="102"/>
      <c r="DM40" s="102"/>
      <c r="DN40" s="102"/>
      <c r="DO40" s="102"/>
      <c r="DP40" s="102"/>
      <c r="DQ40" s="102"/>
      <c r="DR40" s="102"/>
      <c r="DS40" s="102"/>
      <c r="DT40" s="102"/>
      <c r="DU40" s="102"/>
      <c r="DV40" s="102"/>
      <c r="DW40" s="102"/>
      <c r="DX40" s="102"/>
      <c r="DY40" s="102"/>
      <c r="DZ40" s="102"/>
      <c r="EA40" s="102"/>
      <c r="EB40" s="102"/>
      <c r="EC40" s="102"/>
      <c r="ED40" s="102"/>
      <c r="EE40" s="102"/>
      <c r="EF40" s="102"/>
      <c r="EG40" s="102"/>
      <c r="EH40" s="102"/>
      <c r="EI40" s="102"/>
      <c r="EJ40" s="102"/>
      <c r="EK40" s="102"/>
      <c r="EL40" s="102"/>
      <c r="EM40" s="102"/>
      <c r="EN40" s="102"/>
      <c r="EO40" s="102"/>
      <c r="EP40" s="102"/>
      <c r="EQ40" s="102"/>
      <c r="ER40" s="102"/>
      <c r="ES40" s="102"/>
      <c r="ET40" s="102"/>
      <c r="EU40" s="102"/>
      <c r="EV40" s="102"/>
      <c r="EW40" s="102"/>
      <c r="EX40" s="102"/>
      <c r="EY40" s="102"/>
      <c r="EZ40" s="102"/>
      <c r="FA40" s="102"/>
      <c r="FB40" s="102"/>
      <c r="FC40" s="102"/>
      <c r="FD40" s="102"/>
      <c r="FE40" s="102"/>
      <c r="FF40" s="102"/>
      <c r="FG40" s="102"/>
      <c r="FH40" s="102"/>
      <c r="FI40" s="102"/>
      <c r="FJ40" s="102"/>
      <c r="FK40" s="102"/>
      <c r="FL40" s="102"/>
      <c r="FM40" s="102"/>
      <c r="FN40" s="102"/>
      <c r="FO40" s="102"/>
      <c r="FP40" s="102"/>
      <c r="FQ40" s="102"/>
      <c r="FR40" s="102"/>
      <c r="FS40" s="102"/>
      <c r="FT40" s="102"/>
      <c r="FU40" s="102"/>
      <c r="FV40" s="102"/>
      <c r="FW40" s="102"/>
      <c r="FX40" s="102"/>
      <c r="FY40" s="102"/>
      <c r="FZ40" s="102"/>
      <c r="GA40" s="102"/>
      <c r="GB40" s="102"/>
      <c r="GC40" s="102"/>
      <c r="GD40" s="102"/>
      <c r="GE40" s="102"/>
      <c r="GF40" s="102"/>
      <c r="GG40" s="102"/>
      <c r="GH40" s="102"/>
      <c r="GI40" s="102"/>
      <c r="GJ40" s="102"/>
      <c r="GK40" s="102"/>
      <c r="GL40" s="102"/>
      <c r="GM40" s="102"/>
      <c r="GN40" s="102"/>
      <c r="GO40" s="102"/>
      <c r="GP40" s="102"/>
      <c r="GQ40" s="102"/>
      <c r="GR40" s="102"/>
      <c r="GS40" s="102"/>
      <c r="GT40" s="102"/>
      <c r="GU40" s="102"/>
      <c r="GV40" s="102"/>
      <c r="GW40" s="102"/>
      <c r="GX40" s="102"/>
      <c r="GY40" s="102"/>
      <c r="GZ40" s="102"/>
      <c r="HA40" s="102"/>
      <c r="HB40" s="102"/>
      <c r="HC40" s="102"/>
      <c r="HD40" s="102"/>
      <c r="HE40" s="102"/>
      <c r="HF40" s="102"/>
      <c r="HG40" s="102"/>
      <c r="HH40" s="102"/>
      <c r="HI40" s="102"/>
      <c r="HJ40" s="102"/>
      <c r="HK40" s="102"/>
      <c r="HL40" s="102"/>
      <c r="HM40" s="102"/>
      <c r="HN40" s="102"/>
      <c r="HO40" s="102"/>
      <c r="HP40" s="102"/>
      <c r="HQ40" s="102"/>
      <c r="HR40" s="102"/>
      <c r="HS40" s="102"/>
      <c r="HT40" s="102"/>
      <c r="HU40" s="102"/>
      <c r="HV40" s="102"/>
      <c r="HW40" s="102"/>
      <c r="HX40" s="102"/>
      <c r="HY40" s="102"/>
      <c r="HZ40" s="102"/>
      <c r="IA40" s="102"/>
      <c r="IB40" s="102"/>
      <c r="IC40" s="102"/>
      <c r="ID40" s="102"/>
      <c r="IE40" s="102"/>
      <c r="IF40" s="102"/>
      <c r="IG40" s="102"/>
      <c r="IH40" s="102"/>
      <c r="II40" s="102"/>
      <c r="IJ40" s="102"/>
      <c r="IK40" s="102"/>
      <c r="IL40" s="102"/>
      <c r="IM40" s="102"/>
      <c r="IN40" s="102"/>
      <c r="IO40" s="102"/>
      <c r="IP40" s="102"/>
      <c r="IQ40" s="102"/>
      <c r="IR40" s="102"/>
      <c r="IS40" s="102"/>
      <c r="IT40" s="102"/>
      <c r="IU40" s="102"/>
      <c r="IV40" s="102"/>
    </row>
    <row r="41" spans="10:256" ht="30">
      <c r="J41" s="188"/>
      <c r="K41" s="188"/>
      <c r="N41" s="102"/>
      <c r="O41" s="102"/>
      <c r="P41" s="103"/>
      <c r="Q41" s="103"/>
      <c r="R41" s="103"/>
      <c r="S41" s="103"/>
      <c r="T41" s="103"/>
      <c r="U41" s="103"/>
      <c r="V41" s="103"/>
      <c r="W41" s="103"/>
      <c r="X41" s="103"/>
      <c r="Y41" s="103"/>
      <c r="Z41" s="103"/>
      <c r="AA41" s="103"/>
      <c r="AB41" s="103"/>
      <c r="AC41" s="103"/>
      <c r="AD41" s="103"/>
      <c r="AE41" s="103"/>
      <c r="AF41" s="103"/>
      <c r="AG41" s="103"/>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02"/>
      <c r="CF41" s="102"/>
      <c r="CG41" s="102"/>
      <c r="CH41" s="102"/>
      <c r="CI41" s="102"/>
      <c r="CJ41" s="102"/>
      <c r="CK41" s="102"/>
      <c r="CL41" s="102"/>
      <c r="CM41" s="102"/>
      <c r="CN41" s="102"/>
      <c r="CO41" s="102"/>
      <c r="CP41" s="102"/>
      <c r="CQ41" s="102"/>
      <c r="CR41" s="102"/>
      <c r="CS41" s="102"/>
      <c r="CT41" s="102"/>
      <c r="CU41" s="102"/>
      <c r="CV41" s="102"/>
      <c r="CW41" s="102"/>
      <c r="CX41" s="102"/>
      <c r="CY41" s="102"/>
      <c r="CZ41" s="102"/>
      <c r="DA41" s="102"/>
      <c r="DB41" s="102"/>
      <c r="DC41" s="102"/>
      <c r="DD41" s="102"/>
      <c r="DE41" s="102"/>
      <c r="DF41" s="102"/>
      <c r="DG41" s="102"/>
      <c r="DH41" s="102"/>
      <c r="DI41" s="102"/>
      <c r="DJ41" s="102"/>
      <c r="DK41" s="102"/>
      <c r="DL41" s="102"/>
      <c r="DM41" s="102"/>
      <c r="DN41" s="102"/>
      <c r="DO41" s="102"/>
      <c r="DP41" s="102"/>
      <c r="DQ41" s="102"/>
      <c r="DR41" s="102"/>
      <c r="DS41" s="102"/>
      <c r="DT41" s="102"/>
      <c r="DU41" s="102"/>
      <c r="DV41" s="102"/>
      <c r="DW41" s="102"/>
      <c r="DX41" s="102"/>
      <c r="DY41" s="102"/>
      <c r="DZ41" s="102"/>
      <c r="EA41" s="102"/>
      <c r="EB41" s="102"/>
      <c r="EC41" s="102"/>
      <c r="ED41" s="102"/>
      <c r="EE41" s="102"/>
      <c r="EF41" s="102"/>
      <c r="EG41" s="102"/>
      <c r="EH41" s="102"/>
      <c r="EI41" s="102"/>
      <c r="EJ41" s="102"/>
      <c r="EK41" s="102"/>
      <c r="EL41" s="102"/>
      <c r="EM41" s="102"/>
      <c r="EN41" s="102"/>
      <c r="EO41" s="102"/>
      <c r="EP41" s="102"/>
      <c r="EQ41" s="102"/>
      <c r="ER41" s="102"/>
      <c r="ES41" s="102"/>
      <c r="ET41" s="102"/>
      <c r="EU41" s="102"/>
      <c r="EV41" s="102"/>
      <c r="EW41" s="102"/>
      <c r="EX41" s="102"/>
      <c r="EY41" s="102"/>
      <c r="EZ41" s="102"/>
      <c r="FA41" s="102"/>
      <c r="FB41" s="102"/>
      <c r="FC41" s="102"/>
      <c r="FD41" s="102"/>
      <c r="FE41" s="102"/>
      <c r="FF41" s="102"/>
      <c r="FG41" s="102"/>
      <c r="FH41" s="102"/>
      <c r="FI41" s="102"/>
      <c r="FJ41" s="102"/>
      <c r="FK41" s="102"/>
      <c r="FL41" s="102"/>
      <c r="FM41" s="102"/>
      <c r="FN41" s="102"/>
      <c r="FO41" s="102"/>
      <c r="FP41" s="102"/>
      <c r="FQ41" s="102"/>
      <c r="FR41" s="102"/>
      <c r="FS41" s="102"/>
      <c r="FT41" s="102"/>
      <c r="FU41" s="102"/>
      <c r="FV41" s="102"/>
      <c r="FW41" s="102"/>
      <c r="FX41" s="102"/>
      <c r="FY41" s="102"/>
      <c r="FZ41" s="102"/>
      <c r="GA41" s="102"/>
      <c r="GB41" s="102"/>
      <c r="GC41" s="102"/>
      <c r="GD41" s="102"/>
      <c r="GE41" s="102"/>
      <c r="GF41" s="102"/>
      <c r="GG41" s="102"/>
      <c r="GH41" s="102"/>
      <c r="GI41" s="102"/>
      <c r="GJ41" s="102"/>
      <c r="GK41" s="102"/>
      <c r="GL41" s="102"/>
      <c r="GM41" s="102"/>
      <c r="GN41" s="102"/>
      <c r="GO41" s="102"/>
      <c r="GP41" s="102"/>
      <c r="GQ41" s="102"/>
      <c r="GR41" s="102"/>
      <c r="GS41" s="102"/>
      <c r="GT41" s="102"/>
      <c r="GU41" s="102"/>
      <c r="GV41" s="102"/>
      <c r="GW41" s="102"/>
      <c r="GX41" s="102"/>
      <c r="GY41" s="102"/>
      <c r="GZ41" s="102"/>
      <c r="HA41" s="102"/>
      <c r="HB41" s="102"/>
      <c r="HC41" s="102"/>
      <c r="HD41" s="102"/>
      <c r="HE41" s="102"/>
      <c r="HF41" s="102"/>
      <c r="HG41" s="102"/>
      <c r="HH41" s="102"/>
      <c r="HI41" s="102"/>
      <c r="HJ41" s="102"/>
      <c r="HK41" s="102"/>
      <c r="HL41" s="102"/>
      <c r="HM41" s="102"/>
      <c r="HN41" s="102"/>
      <c r="HO41" s="102"/>
      <c r="HP41" s="102"/>
      <c r="HQ41" s="102"/>
      <c r="HR41" s="102"/>
      <c r="HS41" s="102"/>
      <c r="HT41" s="102"/>
      <c r="HU41" s="102"/>
      <c r="HV41" s="102"/>
      <c r="HW41" s="102"/>
      <c r="HX41" s="102"/>
      <c r="HY41" s="102"/>
      <c r="HZ41" s="102"/>
      <c r="IA41" s="102"/>
      <c r="IB41" s="102"/>
      <c r="IC41" s="102"/>
      <c r="ID41" s="102"/>
      <c r="IE41" s="102"/>
      <c r="IF41" s="102"/>
      <c r="IG41" s="102"/>
      <c r="IH41" s="102"/>
      <c r="II41" s="102"/>
      <c r="IJ41" s="102"/>
      <c r="IK41" s="102"/>
      <c r="IL41" s="102"/>
      <c r="IM41" s="102"/>
      <c r="IN41" s="102"/>
      <c r="IO41" s="102"/>
      <c r="IP41" s="102"/>
      <c r="IQ41" s="102"/>
      <c r="IR41" s="102"/>
      <c r="IS41" s="102"/>
      <c r="IT41" s="102"/>
      <c r="IU41" s="102"/>
      <c r="IV41" s="102"/>
    </row>
    <row r="42" spans="10:21" ht="30">
      <c r="J42" s="188"/>
      <c r="K42" s="188"/>
      <c r="N42" s="189"/>
      <c r="O42" s="189"/>
      <c r="P42" s="190"/>
      <c r="Q42" s="190"/>
      <c r="R42" s="190"/>
      <c r="S42" s="190"/>
      <c r="T42" s="190"/>
      <c r="U42" s="190"/>
    </row>
    <row r="43" spans="10:21" ht="30">
      <c r="J43" s="188"/>
      <c r="K43" s="188"/>
      <c r="N43" s="189"/>
      <c r="O43" s="189"/>
      <c r="P43" s="190"/>
      <c r="Q43" s="190"/>
      <c r="R43" s="190"/>
      <c r="S43" s="190"/>
      <c r="T43" s="190"/>
      <c r="U43" s="190"/>
    </row>
    <row r="44" spans="10:21" ht="30">
      <c r="J44" s="188"/>
      <c r="K44" s="188"/>
      <c r="N44" s="189"/>
      <c r="O44" s="189"/>
      <c r="P44" s="190"/>
      <c r="Q44" s="190"/>
      <c r="R44" s="190"/>
      <c r="S44" s="190"/>
      <c r="T44" s="190"/>
      <c r="U44" s="190"/>
    </row>
    <row r="45" spans="10:21" ht="30">
      <c r="J45" s="188"/>
      <c r="K45" s="188"/>
      <c r="N45" s="189"/>
      <c r="O45" s="189"/>
      <c r="P45" s="190"/>
      <c r="Q45" s="190"/>
      <c r="R45" s="190"/>
      <c r="S45" s="190"/>
      <c r="T45" s="190"/>
      <c r="U45" s="190"/>
    </row>
    <row r="46" spans="10:21" ht="30">
      <c r="J46" s="188"/>
      <c r="K46" s="188"/>
      <c r="N46" s="189"/>
      <c r="O46" s="189"/>
      <c r="P46" s="190"/>
      <c r="Q46" s="190"/>
      <c r="R46" s="190"/>
      <c r="S46" s="190"/>
      <c r="T46" s="190"/>
      <c r="U46" s="190"/>
    </row>
    <row r="47" spans="10:21" ht="30">
      <c r="J47" s="188"/>
      <c r="K47" s="188"/>
      <c r="N47" s="189"/>
      <c r="O47" s="189"/>
      <c r="P47" s="190"/>
      <c r="Q47" s="190"/>
      <c r="R47" s="190"/>
      <c r="S47" s="190"/>
      <c r="T47" s="190"/>
      <c r="U47" s="190"/>
    </row>
    <row r="48" spans="10:21" ht="30">
      <c r="J48" s="188"/>
      <c r="K48" s="188"/>
      <c r="N48" s="189"/>
      <c r="O48" s="189"/>
      <c r="P48" s="190"/>
      <c r="Q48" s="190"/>
      <c r="R48" s="190"/>
      <c r="S48" s="190"/>
      <c r="T48" s="190"/>
      <c r="U48" s="190"/>
    </row>
    <row r="49" spans="10:21" ht="30">
      <c r="J49" s="188"/>
      <c r="K49" s="188"/>
      <c r="N49" s="189"/>
      <c r="O49" s="189"/>
      <c r="P49" s="190"/>
      <c r="Q49" s="190"/>
      <c r="R49" s="190"/>
      <c r="S49" s="190"/>
      <c r="T49" s="190"/>
      <c r="U49" s="190"/>
    </row>
    <row r="50" spans="10:21" ht="30">
      <c r="J50" s="188"/>
      <c r="K50" s="188"/>
      <c r="N50" s="189"/>
      <c r="O50" s="189"/>
      <c r="P50" s="190"/>
      <c r="Q50" s="190"/>
      <c r="R50" s="190"/>
      <c r="S50" s="190"/>
      <c r="T50" s="190"/>
      <c r="U50" s="190"/>
    </row>
    <row r="51" spans="10:21" ht="30">
      <c r="J51" s="188"/>
      <c r="K51" s="188"/>
      <c r="N51" s="189"/>
      <c r="O51" s="189"/>
      <c r="P51" s="190"/>
      <c r="Q51" s="190"/>
      <c r="R51" s="190"/>
      <c r="S51" s="190"/>
      <c r="T51" s="190"/>
      <c r="U51" s="190"/>
    </row>
    <row r="52" spans="10:21" ht="30">
      <c r="J52" s="188"/>
      <c r="K52" s="188"/>
      <c r="N52" s="189"/>
      <c r="O52" s="189"/>
      <c r="P52" s="190"/>
      <c r="Q52" s="190"/>
      <c r="R52" s="190"/>
      <c r="S52" s="190"/>
      <c r="T52" s="190"/>
      <c r="U52" s="190"/>
    </row>
    <row r="53" spans="10:21" ht="30">
      <c r="J53" s="188"/>
      <c r="K53" s="188"/>
      <c r="N53" s="189"/>
      <c r="O53" s="189"/>
      <c r="P53" s="190"/>
      <c r="Q53" s="190"/>
      <c r="R53" s="190"/>
      <c r="S53" s="190"/>
      <c r="T53" s="190"/>
      <c r="U53" s="190"/>
    </row>
    <row r="54" spans="10:21" ht="30">
      <c r="J54" s="188"/>
      <c r="K54" s="188"/>
      <c r="N54" s="189"/>
      <c r="O54" s="189"/>
      <c r="P54" s="190"/>
      <c r="Q54" s="190"/>
      <c r="R54" s="190"/>
      <c r="S54" s="190"/>
      <c r="T54" s="190"/>
      <c r="U54" s="190"/>
    </row>
    <row r="55" spans="10:21" ht="30">
      <c r="J55" s="188"/>
      <c r="K55" s="188"/>
      <c r="N55" s="189"/>
      <c r="O55" s="189"/>
      <c r="P55" s="190"/>
      <c r="Q55" s="190"/>
      <c r="R55" s="190"/>
      <c r="S55" s="190"/>
      <c r="T55" s="190"/>
      <c r="U55" s="190"/>
    </row>
    <row r="56" spans="10:21" ht="30">
      <c r="J56" s="188"/>
      <c r="K56" s="188"/>
      <c r="N56" s="189"/>
      <c r="O56" s="189"/>
      <c r="P56" s="190"/>
      <c r="Q56" s="190"/>
      <c r="R56" s="190"/>
      <c r="S56" s="190"/>
      <c r="T56" s="190"/>
      <c r="U56" s="190"/>
    </row>
    <row r="57" spans="10:21" ht="30">
      <c r="J57" s="188"/>
      <c r="K57" s="188"/>
      <c r="N57" s="189"/>
      <c r="O57" s="189"/>
      <c r="P57" s="190"/>
      <c r="Q57" s="190"/>
      <c r="R57" s="190"/>
      <c r="S57" s="190"/>
      <c r="T57" s="190"/>
      <c r="U57" s="190"/>
    </row>
    <row r="58" spans="10:21" ht="30">
      <c r="J58" s="188"/>
      <c r="K58" s="188"/>
      <c r="N58" s="189"/>
      <c r="O58" s="189"/>
      <c r="P58" s="190"/>
      <c r="Q58" s="190"/>
      <c r="R58" s="190"/>
      <c r="S58" s="190"/>
      <c r="T58" s="190"/>
      <c r="U58" s="190"/>
    </row>
    <row r="59" spans="10:21" ht="30">
      <c r="J59" s="188"/>
      <c r="K59" s="188"/>
      <c r="N59" s="189"/>
      <c r="O59" s="189"/>
      <c r="P59" s="190"/>
      <c r="Q59" s="190"/>
      <c r="R59" s="190"/>
      <c r="S59" s="190"/>
      <c r="T59" s="190"/>
      <c r="U59" s="190"/>
    </row>
    <row r="60" spans="10:21" ht="30">
      <c r="J60" s="188"/>
      <c r="K60" s="188"/>
      <c r="N60" s="189"/>
      <c r="O60" s="189"/>
      <c r="P60" s="190"/>
      <c r="Q60" s="190"/>
      <c r="R60" s="190"/>
      <c r="S60" s="190"/>
      <c r="T60" s="190"/>
      <c r="U60" s="190"/>
    </row>
    <row r="61" spans="10:21" ht="30">
      <c r="J61" s="188"/>
      <c r="K61" s="188"/>
      <c r="N61" s="189"/>
      <c r="O61" s="189"/>
      <c r="P61" s="190"/>
      <c r="Q61" s="190"/>
      <c r="R61" s="190"/>
      <c r="S61" s="190"/>
      <c r="T61" s="190"/>
      <c r="U61" s="190"/>
    </row>
    <row r="62" spans="10:21" ht="30">
      <c r="J62" s="188"/>
      <c r="K62" s="188"/>
      <c r="N62" s="189"/>
      <c r="O62" s="189"/>
      <c r="P62" s="190"/>
      <c r="Q62" s="190"/>
      <c r="R62" s="190"/>
      <c r="S62" s="190"/>
      <c r="T62" s="190"/>
      <c r="U62" s="190"/>
    </row>
    <row r="63" spans="10:21" ht="30">
      <c r="J63" s="188"/>
      <c r="K63" s="188"/>
      <c r="N63" s="189"/>
      <c r="O63" s="189"/>
      <c r="P63" s="190"/>
      <c r="Q63" s="190"/>
      <c r="R63" s="190"/>
      <c r="S63" s="190"/>
      <c r="T63" s="190"/>
      <c r="U63" s="190"/>
    </row>
    <row r="64" spans="10:21" ht="30">
      <c r="J64" s="188"/>
      <c r="K64" s="188"/>
      <c r="N64" s="189"/>
      <c r="O64" s="189"/>
      <c r="P64" s="190"/>
      <c r="Q64" s="190"/>
      <c r="R64" s="190"/>
      <c r="S64" s="190"/>
      <c r="T64" s="190"/>
      <c r="U64" s="190"/>
    </row>
    <row r="65" spans="10:21" ht="30">
      <c r="J65" s="188"/>
      <c r="K65" s="188"/>
      <c r="N65" s="189"/>
      <c r="O65" s="189"/>
      <c r="P65" s="190"/>
      <c r="Q65" s="190"/>
      <c r="R65" s="190"/>
      <c r="S65" s="190"/>
      <c r="T65" s="190"/>
      <c r="U65" s="190"/>
    </row>
    <row r="66" spans="10:21" ht="30">
      <c r="J66" s="188"/>
      <c r="K66" s="188"/>
      <c r="N66" s="189"/>
      <c r="O66" s="189"/>
      <c r="P66" s="190"/>
      <c r="Q66" s="190"/>
      <c r="R66" s="190"/>
      <c r="S66" s="190"/>
      <c r="T66" s="190"/>
      <c r="U66" s="190"/>
    </row>
    <row r="67" spans="10:21" ht="30">
      <c r="J67" s="188"/>
      <c r="K67" s="188"/>
      <c r="N67" s="189"/>
      <c r="O67" s="189"/>
      <c r="P67" s="190"/>
      <c r="Q67" s="190"/>
      <c r="R67" s="190"/>
      <c r="S67" s="190"/>
      <c r="T67" s="190"/>
      <c r="U67" s="190"/>
    </row>
    <row r="68" spans="10:21" ht="30">
      <c r="J68" s="188"/>
      <c r="K68" s="188"/>
      <c r="N68" s="189"/>
      <c r="O68" s="189"/>
      <c r="P68" s="190"/>
      <c r="Q68" s="190"/>
      <c r="R68" s="190"/>
      <c r="S68" s="190"/>
      <c r="T68" s="190"/>
      <c r="U68" s="190"/>
    </row>
    <row r="69" spans="10:21" ht="30">
      <c r="J69" s="188"/>
      <c r="K69" s="188"/>
      <c r="N69" s="189"/>
      <c r="O69" s="189"/>
      <c r="P69" s="190"/>
      <c r="Q69" s="190"/>
      <c r="R69" s="190"/>
      <c r="S69" s="190"/>
      <c r="T69" s="190"/>
      <c r="U69" s="190"/>
    </row>
    <row r="70" spans="10:21" ht="30">
      <c r="J70" s="188"/>
      <c r="K70" s="188"/>
      <c r="N70" s="189"/>
      <c r="O70" s="189"/>
      <c r="P70" s="190"/>
      <c r="Q70" s="190"/>
      <c r="R70" s="190"/>
      <c r="S70" s="190"/>
      <c r="T70" s="190"/>
      <c r="U70" s="190"/>
    </row>
    <row r="71" spans="10:21" ht="30">
      <c r="J71" s="188"/>
      <c r="K71" s="188"/>
      <c r="N71" s="189"/>
      <c r="O71" s="189"/>
      <c r="P71" s="190"/>
      <c r="Q71" s="190"/>
      <c r="R71" s="190"/>
      <c r="S71" s="190"/>
      <c r="T71" s="190"/>
      <c r="U71" s="190"/>
    </row>
    <row r="72" spans="10:21" ht="30">
      <c r="J72" s="188"/>
      <c r="K72" s="188"/>
      <c r="N72" s="189"/>
      <c r="O72" s="189"/>
      <c r="P72" s="190"/>
      <c r="Q72" s="190"/>
      <c r="R72" s="190"/>
      <c r="S72" s="190"/>
      <c r="T72" s="190"/>
      <c r="U72" s="190"/>
    </row>
    <row r="73" spans="10:21" ht="30">
      <c r="J73" s="188"/>
      <c r="K73" s="188"/>
      <c r="N73" s="189"/>
      <c r="O73" s="189"/>
      <c r="P73" s="190"/>
      <c r="Q73" s="190"/>
      <c r="R73" s="190"/>
      <c r="S73" s="190"/>
      <c r="T73" s="190"/>
      <c r="U73" s="190"/>
    </row>
    <row r="74" spans="10:21" ht="30">
      <c r="J74" s="188"/>
      <c r="K74" s="188"/>
      <c r="N74" s="189"/>
      <c r="O74" s="189"/>
      <c r="P74" s="190"/>
      <c r="Q74" s="190"/>
      <c r="R74" s="190"/>
      <c r="S74" s="190"/>
      <c r="T74" s="190"/>
      <c r="U74" s="190"/>
    </row>
    <row r="75" spans="10:21" ht="30">
      <c r="J75" s="188"/>
      <c r="K75" s="188"/>
      <c r="N75" s="189"/>
      <c r="O75" s="189"/>
      <c r="P75" s="190"/>
      <c r="Q75" s="190"/>
      <c r="R75" s="190"/>
      <c r="S75" s="190"/>
      <c r="T75" s="190"/>
      <c r="U75" s="190"/>
    </row>
    <row r="76" spans="10:21" ht="30">
      <c r="J76" s="188"/>
      <c r="K76" s="188"/>
      <c r="N76" s="189"/>
      <c r="O76" s="189"/>
      <c r="P76" s="190"/>
      <c r="Q76" s="190"/>
      <c r="R76" s="190"/>
      <c r="S76" s="190"/>
      <c r="T76" s="190"/>
      <c r="U76" s="190"/>
    </row>
    <row r="77" spans="10:21" ht="30">
      <c r="J77" s="188"/>
      <c r="K77" s="188"/>
      <c r="N77" s="189"/>
      <c r="O77" s="189"/>
      <c r="P77" s="190"/>
      <c r="Q77" s="190"/>
      <c r="R77" s="190"/>
      <c r="S77" s="190"/>
      <c r="T77" s="190"/>
      <c r="U77" s="190"/>
    </row>
    <row r="78" spans="10:21" ht="30">
      <c r="J78" s="188"/>
      <c r="K78" s="188"/>
      <c r="N78" s="189"/>
      <c r="O78" s="189"/>
      <c r="P78" s="190"/>
      <c r="Q78" s="190"/>
      <c r="R78" s="190"/>
      <c r="S78" s="190"/>
      <c r="T78" s="190"/>
      <c r="U78" s="190"/>
    </row>
    <row r="79" spans="10:21" ht="30">
      <c r="J79" s="188"/>
      <c r="K79" s="188"/>
      <c r="N79" s="189"/>
      <c r="O79" s="189"/>
      <c r="P79" s="190"/>
      <c r="Q79" s="190"/>
      <c r="R79" s="190"/>
      <c r="S79" s="190"/>
      <c r="T79" s="190"/>
      <c r="U79" s="190"/>
    </row>
    <row r="80" spans="10:21" ht="30">
      <c r="J80" s="188"/>
      <c r="K80" s="188"/>
      <c r="N80" s="189"/>
      <c r="O80" s="189"/>
      <c r="P80" s="190"/>
      <c r="Q80" s="190"/>
      <c r="R80" s="190"/>
      <c r="S80" s="190"/>
      <c r="T80" s="190"/>
      <c r="U80" s="190"/>
    </row>
    <row r="81" spans="10:21" ht="30">
      <c r="J81" s="188"/>
      <c r="K81" s="188"/>
      <c r="N81" s="189"/>
      <c r="O81" s="189"/>
      <c r="P81" s="190"/>
      <c r="Q81" s="190"/>
      <c r="R81" s="190"/>
      <c r="S81" s="190"/>
      <c r="T81" s="190"/>
      <c r="U81" s="190"/>
    </row>
    <row r="82" spans="10:21" ht="30">
      <c r="J82" s="188"/>
      <c r="K82" s="188"/>
      <c r="N82" s="189"/>
      <c r="O82" s="189"/>
      <c r="P82" s="190"/>
      <c r="Q82" s="190"/>
      <c r="R82" s="190"/>
      <c r="S82" s="190"/>
      <c r="T82" s="190"/>
      <c r="U82" s="190"/>
    </row>
    <row r="83" spans="10:21" ht="30">
      <c r="J83" s="188"/>
      <c r="K83" s="191"/>
      <c r="N83" s="189"/>
      <c r="O83" s="189"/>
      <c r="P83" s="190"/>
      <c r="Q83" s="190"/>
      <c r="R83" s="190"/>
      <c r="S83" s="190"/>
      <c r="T83" s="190"/>
      <c r="U83" s="190"/>
    </row>
    <row r="84" spans="10:21" ht="30">
      <c r="J84" s="188"/>
      <c r="K84" s="188"/>
      <c r="N84" s="189"/>
      <c r="O84" s="189"/>
      <c r="P84" s="190"/>
      <c r="Q84" s="190"/>
      <c r="R84" s="190"/>
      <c r="S84" s="190"/>
      <c r="T84" s="190"/>
      <c r="U84" s="190"/>
    </row>
    <row r="85" spans="10:21" ht="30">
      <c r="J85" s="188"/>
      <c r="K85" s="188"/>
      <c r="N85" s="189"/>
      <c r="O85" s="189"/>
      <c r="P85" s="190"/>
      <c r="Q85" s="190"/>
      <c r="R85" s="190"/>
      <c r="S85" s="190"/>
      <c r="T85" s="190"/>
      <c r="U85" s="190"/>
    </row>
    <row r="86" spans="10:21" ht="30">
      <c r="J86" s="188"/>
      <c r="K86" s="188"/>
      <c r="N86" s="189"/>
      <c r="O86" s="189"/>
      <c r="P86" s="190"/>
      <c r="Q86" s="190"/>
      <c r="R86" s="190"/>
      <c r="S86" s="190"/>
      <c r="T86" s="190"/>
      <c r="U86" s="190"/>
    </row>
    <row r="87" spans="10:21" ht="30">
      <c r="J87" s="188"/>
      <c r="K87" s="188"/>
      <c r="N87" s="189"/>
      <c r="O87" s="189"/>
      <c r="P87" s="190"/>
      <c r="Q87" s="190"/>
      <c r="R87" s="190"/>
      <c r="S87" s="190"/>
      <c r="T87" s="190"/>
      <c r="U87" s="190"/>
    </row>
    <row r="88" spans="10:21" ht="30">
      <c r="J88" s="188"/>
      <c r="K88" s="188"/>
      <c r="N88" s="189"/>
      <c r="O88" s="189"/>
      <c r="P88" s="190"/>
      <c r="Q88" s="190"/>
      <c r="R88" s="190"/>
      <c r="S88" s="190"/>
      <c r="T88" s="190"/>
      <c r="U88" s="190"/>
    </row>
    <row r="89" spans="10:21" ht="30">
      <c r="J89" s="188"/>
      <c r="K89" s="188"/>
      <c r="N89" s="189"/>
      <c r="O89" s="189"/>
      <c r="P89" s="190"/>
      <c r="Q89" s="190"/>
      <c r="R89" s="190"/>
      <c r="S89" s="190"/>
      <c r="T89" s="190"/>
      <c r="U89" s="190"/>
    </row>
    <row r="90" spans="10:21" ht="30">
      <c r="J90" s="188"/>
      <c r="K90" s="188"/>
      <c r="N90" s="189"/>
      <c r="O90" s="189"/>
      <c r="P90" s="190"/>
      <c r="Q90" s="190"/>
      <c r="R90" s="190"/>
      <c r="S90" s="190"/>
      <c r="T90" s="190"/>
      <c r="U90" s="190"/>
    </row>
    <row r="91" spans="10:21" ht="30">
      <c r="J91" s="188"/>
      <c r="K91" s="188"/>
      <c r="N91" s="189"/>
      <c r="O91" s="189"/>
      <c r="P91" s="190"/>
      <c r="Q91" s="190"/>
      <c r="R91" s="190"/>
      <c r="S91" s="190"/>
      <c r="T91" s="190"/>
      <c r="U91" s="190"/>
    </row>
    <row r="92" spans="10:21" ht="30">
      <c r="J92" s="188"/>
      <c r="K92" s="188"/>
      <c r="N92" s="189"/>
      <c r="O92" s="189"/>
      <c r="P92" s="190"/>
      <c r="Q92" s="190"/>
      <c r="R92" s="190"/>
      <c r="S92" s="190"/>
      <c r="T92" s="190"/>
      <c r="U92" s="190"/>
    </row>
    <row r="93" spans="10:21" ht="30">
      <c r="J93" s="188"/>
      <c r="K93" s="188"/>
      <c r="N93" s="189"/>
      <c r="O93" s="189"/>
      <c r="P93" s="190"/>
      <c r="Q93" s="190"/>
      <c r="R93" s="190"/>
      <c r="S93" s="190"/>
      <c r="T93" s="190"/>
      <c r="U93" s="190"/>
    </row>
    <row r="94" spans="10:21" ht="30">
      <c r="J94" s="188"/>
      <c r="K94" s="188"/>
      <c r="N94" s="189"/>
      <c r="O94" s="189"/>
      <c r="P94" s="190"/>
      <c r="Q94" s="190"/>
      <c r="R94" s="190"/>
      <c r="S94" s="190"/>
      <c r="T94" s="190"/>
      <c r="U94" s="190"/>
    </row>
    <row r="95" spans="10:21" ht="30">
      <c r="J95" s="188"/>
      <c r="K95" s="188"/>
      <c r="N95" s="189"/>
      <c r="O95" s="189"/>
      <c r="P95" s="190"/>
      <c r="Q95" s="190"/>
      <c r="R95" s="190"/>
      <c r="S95" s="190"/>
      <c r="T95" s="190"/>
      <c r="U95" s="190"/>
    </row>
    <row r="96" spans="10:21" ht="30">
      <c r="J96" s="188"/>
      <c r="K96" s="188"/>
      <c r="N96" s="189"/>
      <c r="O96" s="189"/>
      <c r="P96" s="190"/>
      <c r="Q96" s="190"/>
      <c r="R96" s="190"/>
      <c r="S96" s="190"/>
      <c r="T96" s="190"/>
      <c r="U96" s="190"/>
    </row>
    <row r="97" spans="10:21" ht="30">
      <c r="J97" s="188"/>
      <c r="K97" s="188"/>
      <c r="N97" s="189"/>
      <c r="O97" s="189"/>
      <c r="P97" s="190"/>
      <c r="Q97" s="190"/>
      <c r="R97" s="190"/>
      <c r="S97" s="190"/>
      <c r="T97" s="190"/>
      <c r="U97" s="190"/>
    </row>
    <row r="98" spans="10:21" ht="30">
      <c r="J98" s="188"/>
      <c r="K98" s="188"/>
      <c r="N98" s="189"/>
      <c r="O98" s="189"/>
      <c r="P98" s="190"/>
      <c r="Q98" s="190"/>
      <c r="R98" s="190"/>
      <c r="S98" s="190"/>
      <c r="T98" s="190"/>
      <c r="U98" s="190"/>
    </row>
    <row r="99" spans="10:21" ht="30">
      <c r="J99" s="188"/>
      <c r="K99" s="188"/>
      <c r="N99" s="189"/>
      <c r="O99" s="189"/>
      <c r="P99" s="190"/>
      <c r="Q99" s="190"/>
      <c r="R99" s="190"/>
      <c r="S99" s="190"/>
      <c r="T99" s="190"/>
      <c r="U99" s="190"/>
    </row>
    <row r="100" spans="10:21" ht="30">
      <c r="J100" s="188"/>
      <c r="K100" s="188"/>
      <c r="N100" s="189"/>
      <c r="O100" s="189"/>
      <c r="P100" s="190"/>
      <c r="Q100" s="190"/>
      <c r="R100" s="190"/>
      <c r="S100" s="190"/>
      <c r="T100" s="190"/>
      <c r="U100" s="190"/>
    </row>
    <row r="101" spans="10:21" ht="30">
      <c r="J101" s="188"/>
      <c r="K101" s="188"/>
      <c r="N101" s="189"/>
      <c r="O101" s="189"/>
      <c r="P101" s="190"/>
      <c r="Q101" s="190"/>
      <c r="R101" s="190"/>
      <c r="S101" s="190"/>
      <c r="T101" s="190"/>
      <c r="U101" s="190"/>
    </row>
    <row r="102" spans="10:21" ht="30">
      <c r="J102" s="188"/>
      <c r="K102" s="188"/>
      <c r="N102" s="189"/>
      <c r="O102" s="189"/>
      <c r="P102" s="190"/>
      <c r="Q102" s="190"/>
      <c r="R102" s="190"/>
      <c r="S102" s="190"/>
      <c r="T102" s="190"/>
      <c r="U102" s="190"/>
    </row>
    <row r="103" spans="10:21" ht="30">
      <c r="J103" s="188"/>
      <c r="K103" s="188"/>
      <c r="N103" s="189"/>
      <c r="O103" s="189"/>
      <c r="P103" s="190"/>
      <c r="Q103" s="190"/>
      <c r="R103" s="190"/>
      <c r="S103" s="190"/>
      <c r="T103" s="190"/>
      <c r="U103" s="190"/>
    </row>
    <row r="104" spans="10:21" ht="30">
      <c r="J104" s="188"/>
      <c r="K104" s="188"/>
      <c r="N104" s="189"/>
      <c r="O104" s="189"/>
      <c r="P104" s="190"/>
      <c r="Q104" s="190"/>
      <c r="R104" s="190"/>
      <c r="S104" s="190"/>
      <c r="T104" s="190"/>
      <c r="U104" s="190"/>
    </row>
    <row r="105" spans="10:21" ht="30">
      <c r="J105" s="188"/>
      <c r="K105" s="188"/>
      <c r="N105" s="189"/>
      <c r="O105" s="189"/>
      <c r="P105" s="190"/>
      <c r="Q105" s="190"/>
      <c r="R105" s="190"/>
      <c r="S105" s="190"/>
      <c r="T105" s="190"/>
      <c r="U105" s="190"/>
    </row>
    <row r="106" spans="10:21" ht="30">
      <c r="J106" s="188"/>
      <c r="K106" s="188"/>
      <c r="N106" s="189"/>
      <c r="O106" s="189"/>
      <c r="P106" s="190"/>
      <c r="Q106" s="190"/>
      <c r="R106" s="190"/>
      <c r="S106" s="190"/>
      <c r="T106" s="190"/>
      <c r="U106" s="190"/>
    </row>
    <row r="107" spans="10:21" ht="30">
      <c r="J107" s="188"/>
      <c r="K107" s="188"/>
      <c r="N107" s="189"/>
      <c r="O107" s="189"/>
      <c r="P107" s="190"/>
      <c r="Q107" s="190"/>
      <c r="R107" s="190"/>
      <c r="S107" s="190"/>
      <c r="T107" s="190"/>
      <c r="U107" s="190"/>
    </row>
    <row r="108" spans="10:21" ht="30">
      <c r="J108" s="188"/>
      <c r="K108" s="188"/>
      <c r="N108" s="189"/>
      <c r="O108" s="189"/>
      <c r="P108" s="190"/>
      <c r="Q108" s="190"/>
      <c r="R108" s="190"/>
      <c r="S108" s="190"/>
      <c r="T108" s="190"/>
      <c r="U108" s="190"/>
    </row>
    <row r="109" spans="10:21" ht="30">
      <c r="J109" s="188"/>
      <c r="K109" s="188"/>
      <c r="N109" s="189"/>
      <c r="O109" s="189"/>
      <c r="P109" s="190"/>
      <c r="Q109" s="190"/>
      <c r="R109" s="190"/>
      <c r="S109" s="190"/>
      <c r="T109" s="190"/>
      <c r="U109" s="190"/>
    </row>
    <row r="110" spans="10:21" ht="30">
      <c r="J110" s="188"/>
      <c r="K110" s="188"/>
      <c r="N110" s="189"/>
      <c r="O110" s="189"/>
      <c r="P110" s="190"/>
      <c r="Q110" s="190"/>
      <c r="R110" s="190"/>
      <c r="S110" s="190"/>
      <c r="T110" s="190"/>
      <c r="U110" s="190"/>
    </row>
    <row r="111" spans="10:21" ht="30">
      <c r="J111" s="188"/>
      <c r="K111" s="188"/>
      <c r="N111" s="189"/>
      <c r="O111" s="189"/>
      <c r="P111" s="190"/>
      <c r="Q111" s="190"/>
      <c r="R111" s="190"/>
      <c r="S111" s="190"/>
      <c r="T111" s="190"/>
      <c r="U111" s="190"/>
    </row>
    <row r="112" spans="10:21" ht="30">
      <c r="J112" s="188"/>
      <c r="K112" s="188"/>
      <c r="N112" s="189"/>
      <c r="O112" s="189"/>
      <c r="P112" s="190"/>
      <c r="Q112" s="190"/>
      <c r="R112" s="190"/>
      <c r="S112" s="190"/>
      <c r="T112" s="190"/>
      <c r="U112" s="190"/>
    </row>
    <row r="113" spans="10:21" ht="30">
      <c r="J113" s="188"/>
      <c r="K113" s="188"/>
      <c r="N113" s="189"/>
      <c r="O113" s="189"/>
      <c r="P113" s="190"/>
      <c r="Q113" s="190"/>
      <c r="R113" s="190"/>
      <c r="S113" s="190"/>
      <c r="T113" s="190"/>
      <c r="U113" s="190"/>
    </row>
    <row r="114" spans="10:21" ht="30">
      <c r="J114" s="188"/>
      <c r="K114" s="188"/>
      <c r="N114" s="189"/>
      <c r="O114" s="189"/>
      <c r="P114" s="190"/>
      <c r="Q114" s="190"/>
      <c r="R114" s="190"/>
      <c r="S114" s="190"/>
      <c r="T114" s="190"/>
      <c r="U114" s="190"/>
    </row>
    <row r="115" spans="10:21" ht="30">
      <c r="J115" s="188"/>
      <c r="K115" s="188"/>
      <c r="N115" s="189"/>
      <c r="O115" s="189"/>
      <c r="P115" s="190"/>
      <c r="Q115" s="190"/>
      <c r="R115" s="190"/>
      <c r="S115" s="190"/>
      <c r="T115" s="190"/>
      <c r="U115" s="190"/>
    </row>
    <row r="116" spans="10:21" ht="30">
      <c r="J116" s="188"/>
      <c r="K116" s="188"/>
      <c r="N116" s="189"/>
      <c r="O116" s="189"/>
      <c r="P116" s="190"/>
      <c r="Q116" s="190"/>
      <c r="R116" s="190"/>
      <c r="S116" s="190"/>
      <c r="T116" s="190"/>
      <c r="U116" s="190"/>
    </row>
    <row r="117" spans="10:21" ht="30">
      <c r="J117" s="188"/>
      <c r="K117" s="188"/>
      <c r="N117" s="189"/>
      <c r="O117" s="189"/>
      <c r="P117" s="190"/>
      <c r="Q117" s="190"/>
      <c r="R117" s="190"/>
      <c r="S117" s="190"/>
      <c r="T117" s="190"/>
      <c r="U117" s="190"/>
    </row>
    <row r="118" spans="10:21" ht="30">
      <c r="J118" s="188"/>
      <c r="K118" s="188"/>
      <c r="N118" s="189"/>
      <c r="O118" s="189"/>
      <c r="P118" s="190"/>
      <c r="Q118" s="190"/>
      <c r="R118" s="190"/>
      <c r="S118" s="190"/>
      <c r="T118" s="190"/>
      <c r="U118" s="190"/>
    </row>
    <row r="119" spans="10:21" ht="30">
      <c r="J119" s="188"/>
      <c r="K119" s="188"/>
      <c r="N119" s="189"/>
      <c r="O119" s="189"/>
      <c r="P119" s="190"/>
      <c r="Q119" s="190"/>
      <c r="R119" s="190"/>
      <c r="S119" s="190"/>
      <c r="T119" s="190"/>
      <c r="U119" s="190"/>
    </row>
    <row r="120" spans="10:21" ht="30">
      <c r="J120" s="188"/>
      <c r="K120" s="188"/>
      <c r="N120" s="189"/>
      <c r="O120" s="189"/>
      <c r="P120" s="190"/>
      <c r="Q120" s="190"/>
      <c r="R120" s="190"/>
      <c r="S120" s="190"/>
      <c r="T120" s="190"/>
      <c r="U120" s="190"/>
    </row>
    <row r="121" spans="10:21" ht="30">
      <c r="J121" s="188"/>
      <c r="K121" s="188"/>
      <c r="N121" s="189"/>
      <c r="O121" s="189"/>
      <c r="P121" s="190"/>
      <c r="Q121" s="190"/>
      <c r="R121" s="190"/>
      <c r="S121" s="190"/>
      <c r="T121" s="190"/>
      <c r="U121" s="190"/>
    </row>
    <row r="122" spans="10:21" ht="30">
      <c r="J122" s="188"/>
      <c r="K122" s="188"/>
      <c r="N122" s="189"/>
      <c r="O122" s="189"/>
      <c r="P122" s="190"/>
      <c r="Q122" s="190"/>
      <c r="R122" s="190"/>
      <c r="S122" s="190"/>
      <c r="T122" s="190"/>
      <c r="U122" s="190"/>
    </row>
    <row r="123" spans="10:21" ht="30">
      <c r="J123" s="188"/>
      <c r="K123" s="188"/>
      <c r="N123" s="189"/>
      <c r="O123" s="189"/>
      <c r="P123" s="190"/>
      <c r="Q123" s="190"/>
      <c r="R123" s="190"/>
      <c r="S123" s="190"/>
      <c r="T123" s="190"/>
      <c r="U123" s="190"/>
    </row>
    <row r="124" spans="10:21" ht="30">
      <c r="J124" s="188"/>
      <c r="K124" s="188"/>
      <c r="N124" s="189"/>
      <c r="O124" s="189"/>
      <c r="P124" s="190"/>
      <c r="Q124" s="190"/>
      <c r="R124" s="190"/>
      <c r="S124" s="190"/>
      <c r="T124" s="190"/>
      <c r="U124" s="190"/>
    </row>
    <row r="125" spans="10:21" ht="30">
      <c r="J125" s="188"/>
      <c r="K125" s="188"/>
      <c r="N125" s="189"/>
      <c r="O125" s="189"/>
      <c r="P125" s="190"/>
      <c r="Q125" s="190"/>
      <c r="R125" s="190"/>
      <c r="S125" s="190"/>
      <c r="T125" s="190"/>
      <c r="U125" s="190"/>
    </row>
    <row r="126" spans="10:21" ht="30">
      <c r="J126" s="188"/>
      <c r="K126" s="188"/>
      <c r="N126" s="189"/>
      <c r="O126" s="189"/>
      <c r="P126" s="190"/>
      <c r="Q126" s="190"/>
      <c r="R126" s="190"/>
      <c r="S126" s="190"/>
      <c r="T126" s="190"/>
      <c r="U126" s="190"/>
    </row>
    <row r="127" spans="10:21" ht="30">
      <c r="J127" s="188"/>
      <c r="K127" s="188"/>
      <c r="N127" s="189"/>
      <c r="O127" s="189"/>
      <c r="P127" s="190"/>
      <c r="Q127" s="190"/>
      <c r="R127" s="190"/>
      <c r="S127" s="190"/>
      <c r="T127" s="190"/>
      <c r="U127" s="190"/>
    </row>
    <row r="128" spans="10:21" ht="30">
      <c r="J128" s="188"/>
      <c r="K128" s="188"/>
      <c r="N128" s="189"/>
      <c r="O128" s="189"/>
      <c r="P128" s="190"/>
      <c r="Q128" s="190"/>
      <c r="R128" s="190"/>
      <c r="S128" s="190"/>
      <c r="T128" s="190"/>
      <c r="U128" s="190"/>
    </row>
    <row r="129" spans="10:21" ht="30">
      <c r="J129" s="188"/>
      <c r="K129" s="188"/>
      <c r="N129" s="189"/>
      <c r="O129" s="189"/>
      <c r="P129" s="190"/>
      <c r="Q129" s="190"/>
      <c r="R129" s="190"/>
      <c r="S129" s="190"/>
      <c r="T129" s="190"/>
      <c r="U129" s="190"/>
    </row>
    <row r="130" spans="10:21" ht="30">
      <c r="J130" s="188"/>
      <c r="K130" s="188"/>
      <c r="N130" s="189"/>
      <c r="O130" s="189"/>
      <c r="P130" s="190"/>
      <c r="Q130" s="190"/>
      <c r="R130" s="190"/>
      <c r="S130" s="190"/>
      <c r="T130" s="190"/>
      <c r="U130" s="190"/>
    </row>
    <row r="131" spans="10:21" ht="30">
      <c r="J131" s="188"/>
      <c r="K131" s="188"/>
      <c r="N131" s="189"/>
      <c r="O131" s="189"/>
      <c r="P131" s="190"/>
      <c r="Q131" s="190"/>
      <c r="R131" s="190"/>
      <c r="S131" s="190"/>
      <c r="T131" s="190"/>
      <c r="U131" s="190"/>
    </row>
    <row r="132" spans="10:21" ht="30">
      <c r="J132" s="188"/>
      <c r="K132" s="188"/>
      <c r="N132" s="189"/>
      <c r="O132" s="189"/>
      <c r="P132" s="190"/>
      <c r="Q132" s="190"/>
      <c r="R132" s="190"/>
      <c r="S132" s="190"/>
      <c r="T132" s="190"/>
      <c r="U132" s="190"/>
    </row>
    <row r="133" spans="10:21" ht="30">
      <c r="J133" s="188"/>
      <c r="K133" s="188"/>
      <c r="N133" s="189"/>
      <c r="O133" s="189"/>
      <c r="P133" s="190"/>
      <c r="Q133" s="190"/>
      <c r="R133" s="190"/>
      <c r="S133" s="190"/>
      <c r="T133" s="190"/>
      <c r="U133" s="190"/>
    </row>
    <row r="134" spans="10:21" ht="30">
      <c r="J134" s="188"/>
      <c r="K134" s="188"/>
      <c r="N134" s="189"/>
      <c r="O134" s="189"/>
      <c r="P134" s="190"/>
      <c r="Q134" s="190"/>
      <c r="R134" s="190"/>
      <c r="S134" s="190"/>
      <c r="T134" s="190"/>
      <c r="U134" s="190"/>
    </row>
    <row r="135" spans="10:21" ht="30">
      <c r="J135" s="188"/>
      <c r="K135" s="188"/>
      <c r="N135" s="189"/>
      <c r="O135" s="189"/>
      <c r="P135" s="190"/>
      <c r="Q135" s="190"/>
      <c r="R135" s="190"/>
      <c r="S135" s="190"/>
      <c r="T135" s="190"/>
      <c r="U135" s="190"/>
    </row>
    <row r="136" spans="10:21" ht="30">
      <c r="J136" s="188"/>
      <c r="K136" s="188"/>
      <c r="N136" s="189"/>
      <c r="O136" s="189"/>
      <c r="P136" s="190"/>
      <c r="Q136" s="190"/>
      <c r="R136" s="190"/>
      <c r="S136" s="190"/>
      <c r="T136" s="190"/>
      <c r="U136" s="190"/>
    </row>
    <row r="137" spans="10:21" ht="30">
      <c r="J137" s="188"/>
      <c r="K137" s="188"/>
      <c r="N137" s="189"/>
      <c r="O137" s="189"/>
      <c r="P137" s="190"/>
      <c r="Q137" s="190"/>
      <c r="R137" s="190"/>
      <c r="S137" s="190"/>
      <c r="T137" s="190"/>
      <c r="U137" s="190"/>
    </row>
    <row r="138" spans="10:21" ht="30">
      <c r="J138" s="188"/>
      <c r="K138" s="188"/>
      <c r="N138" s="189"/>
      <c r="O138" s="189"/>
      <c r="P138" s="190"/>
      <c r="Q138" s="190"/>
      <c r="R138" s="190"/>
      <c r="S138" s="190"/>
      <c r="T138" s="190"/>
      <c r="U138" s="190"/>
    </row>
    <row r="139" spans="10:21" ht="30">
      <c r="J139" s="188"/>
      <c r="K139" s="188"/>
      <c r="N139" s="189"/>
      <c r="O139" s="189"/>
      <c r="P139" s="190"/>
      <c r="Q139" s="190"/>
      <c r="R139" s="190"/>
      <c r="S139" s="190"/>
      <c r="T139" s="190"/>
      <c r="U139" s="190"/>
    </row>
    <row r="140" spans="10:21" ht="30">
      <c r="J140" s="188"/>
      <c r="K140" s="188"/>
      <c r="N140" s="189"/>
      <c r="O140" s="189"/>
      <c r="P140" s="190"/>
      <c r="Q140" s="190"/>
      <c r="R140" s="190"/>
      <c r="S140" s="190"/>
      <c r="T140" s="190"/>
      <c r="U140" s="190"/>
    </row>
    <row r="141" spans="10:21" ht="30">
      <c r="J141" s="188"/>
      <c r="K141" s="188"/>
      <c r="N141" s="189"/>
      <c r="O141" s="189"/>
      <c r="P141" s="190"/>
      <c r="Q141" s="190"/>
      <c r="R141" s="190"/>
      <c r="S141" s="190"/>
      <c r="T141" s="190"/>
      <c r="U141" s="190"/>
    </row>
    <row r="142" spans="10:21" ht="30">
      <c r="J142" s="188"/>
      <c r="K142" s="188"/>
      <c r="N142" s="189"/>
      <c r="O142" s="189"/>
      <c r="P142" s="190"/>
      <c r="Q142" s="190"/>
      <c r="R142" s="190"/>
      <c r="S142" s="190"/>
      <c r="T142" s="190"/>
      <c r="U142" s="190"/>
    </row>
    <row r="143" spans="10:21" ht="30">
      <c r="J143" s="188"/>
      <c r="K143" s="188"/>
      <c r="N143" s="189"/>
      <c r="O143" s="189"/>
      <c r="P143" s="190"/>
      <c r="Q143" s="190"/>
      <c r="R143" s="190"/>
      <c r="S143" s="190"/>
      <c r="T143" s="190"/>
      <c r="U143" s="190"/>
    </row>
    <row r="144" spans="10:21" ht="30">
      <c r="J144" s="188"/>
      <c r="K144" s="188"/>
      <c r="N144" s="189"/>
      <c r="O144" s="189"/>
      <c r="P144" s="190"/>
      <c r="Q144" s="190"/>
      <c r="R144" s="190"/>
      <c r="S144" s="190"/>
      <c r="T144" s="190"/>
      <c r="U144" s="190"/>
    </row>
    <row r="145" spans="10:21" ht="30">
      <c r="J145" s="188"/>
      <c r="K145" s="188"/>
      <c r="N145" s="189"/>
      <c r="O145" s="189"/>
      <c r="P145" s="190"/>
      <c r="Q145" s="190"/>
      <c r="R145" s="190"/>
      <c r="S145" s="190"/>
      <c r="T145" s="190"/>
      <c r="U145" s="190"/>
    </row>
    <row r="146" spans="10:21" ht="30">
      <c r="J146" s="188"/>
      <c r="K146" s="188"/>
      <c r="N146" s="189"/>
      <c r="O146" s="189"/>
      <c r="P146" s="190"/>
      <c r="Q146" s="190"/>
      <c r="R146" s="190"/>
      <c r="S146" s="190"/>
      <c r="T146" s="190"/>
      <c r="U146" s="190"/>
    </row>
    <row r="147" spans="10:21" ht="30">
      <c r="J147" s="188"/>
      <c r="K147" s="188"/>
      <c r="N147" s="189"/>
      <c r="O147" s="189"/>
      <c r="P147" s="190"/>
      <c r="Q147" s="190"/>
      <c r="R147" s="190"/>
      <c r="S147" s="190"/>
      <c r="T147" s="190"/>
      <c r="U147" s="190"/>
    </row>
    <row r="148" spans="10:21" ht="30">
      <c r="J148" s="188"/>
      <c r="K148" s="188"/>
      <c r="N148" s="189"/>
      <c r="O148" s="189"/>
      <c r="P148" s="190"/>
      <c r="Q148" s="190"/>
      <c r="R148" s="190"/>
      <c r="S148" s="190"/>
      <c r="T148" s="190"/>
      <c r="U148" s="190"/>
    </row>
    <row r="149" spans="10:21" ht="30">
      <c r="J149" s="188"/>
      <c r="K149" s="188"/>
      <c r="N149" s="189"/>
      <c r="O149" s="189"/>
      <c r="P149" s="190"/>
      <c r="Q149" s="190"/>
      <c r="R149" s="190"/>
      <c r="S149" s="190"/>
      <c r="T149" s="190"/>
      <c r="U149" s="190"/>
    </row>
    <row r="150" spans="10:21" ht="30">
      <c r="J150" s="188"/>
      <c r="K150" s="188"/>
      <c r="N150" s="189"/>
      <c r="O150" s="189"/>
      <c r="P150" s="190"/>
      <c r="Q150" s="190"/>
      <c r="R150" s="190"/>
      <c r="S150" s="190"/>
      <c r="T150" s="190"/>
      <c r="U150" s="190"/>
    </row>
    <row r="151" spans="10:21" ht="30">
      <c r="J151" s="188"/>
      <c r="K151" s="188"/>
      <c r="N151" s="189"/>
      <c r="O151" s="189"/>
      <c r="P151" s="190"/>
      <c r="Q151" s="190"/>
      <c r="R151" s="190"/>
      <c r="S151" s="190"/>
      <c r="T151" s="190"/>
      <c r="U151" s="190"/>
    </row>
    <row r="152" spans="10:21" ht="30">
      <c r="J152" s="188"/>
      <c r="K152" s="188"/>
      <c r="N152" s="189"/>
      <c r="O152" s="189"/>
      <c r="P152" s="190"/>
      <c r="Q152" s="190"/>
      <c r="R152" s="190"/>
      <c r="S152" s="190"/>
      <c r="T152" s="190"/>
      <c r="U152" s="190"/>
    </row>
    <row r="153" spans="10:21" ht="30">
      <c r="J153" s="188"/>
      <c r="K153" s="188"/>
      <c r="N153" s="189"/>
      <c r="O153" s="189"/>
      <c r="P153" s="190"/>
      <c r="Q153" s="190"/>
      <c r="R153" s="190"/>
      <c r="S153" s="190"/>
      <c r="T153" s="190"/>
      <c r="U153" s="190"/>
    </row>
    <row r="154" spans="10:21" ht="30">
      <c r="J154" s="188"/>
      <c r="K154" s="188"/>
      <c r="N154" s="189"/>
      <c r="O154" s="189"/>
      <c r="P154" s="190"/>
      <c r="Q154" s="190"/>
      <c r="R154" s="190"/>
      <c r="S154" s="190"/>
      <c r="T154" s="190"/>
      <c r="U154" s="190"/>
    </row>
    <row r="155" spans="10:21" ht="30">
      <c r="J155" s="188"/>
      <c r="K155" s="188"/>
      <c r="N155" s="189"/>
      <c r="O155" s="189"/>
      <c r="P155" s="190"/>
      <c r="Q155" s="190"/>
      <c r="R155" s="190"/>
      <c r="S155" s="190"/>
      <c r="T155" s="190"/>
      <c r="U155" s="190"/>
    </row>
    <row r="156" spans="10:21" ht="30">
      <c r="J156" s="188"/>
      <c r="K156" s="188"/>
      <c r="N156" s="189"/>
      <c r="O156" s="189"/>
      <c r="P156" s="190"/>
      <c r="Q156" s="190"/>
      <c r="R156" s="190"/>
      <c r="S156" s="190"/>
      <c r="T156" s="190"/>
      <c r="U156" s="190"/>
    </row>
    <row r="157" spans="10:21" ht="30">
      <c r="J157" s="188"/>
      <c r="K157" s="188"/>
      <c r="N157" s="189"/>
      <c r="O157" s="189"/>
      <c r="P157" s="190"/>
      <c r="Q157" s="190"/>
      <c r="R157" s="190"/>
      <c r="S157" s="190"/>
      <c r="T157" s="190"/>
      <c r="U157" s="190"/>
    </row>
    <row r="158" spans="10:21" ht="30">
      <c r="J158" s="188"/>
      <c r="K158" s="188"/>
      <c r="N158" s="189"/>
      <c r="O158" s="189"/>
      <c r="P158" s="190"/>
      <c r="Q158" s="190"/>
      <c r="R158" s="190"/>
      <c r="S158" s="190"/>
      <c r="T158" s="190"/>
      <c r="U158" s="190"/>
    </row>
    <row r="159" spans="10:21" ht="30">
      <c r="J159" s="188"/>
      <c r="K159" s="188"/>
      <c r="N159" s="189"/>
      <c r="O159" s="189"/>
      <c r="P159" s="190"/>
      <c r="Q159" s="190"/>
      <c r="R159" s="190"/>
      <c r="S159" s="190"/>
      <c r="T159" s="190"/>
      <c r="U159" s="190"/>
    </row>
    <row r="160" spans="10:21" ht="30">
      <c r="J160" s="188"/>
      <c r="K160" s="188"/>
      <c r="N160" s="189"/>
      <c r="O160" s="189"/>
      <c r="P160" s="190"/>
      <c r="Q160" s="190"/>
      <c r="R160" s="190"/>
      <c r="S160" s="190"/>
      <c r="T160" s="190"/>
      <c r="U160" s="190"/>
    </row>
    <row r="161" spans="10:21" ht="30">
      <c r="J161" s="188"/>
      <c r="K161" s="188"/>
      <c r="N161" s="189"/>
      <c r="O161" s="189"/>
      <c r="P161" s="190"/>
      <c r="Q161" s="190"/>
      <c r="R161" s="190"/>
      <c r="S161" s="190"/>
      <c r="T161" s="190"/>
      <c r="U161" s="190"/>
    </row>
    <row r="162" spans="10:21" ht="30">
      <c r="J162" s="188"/>
      <c r="K162" s="188"/>
      <c r="N162" s="189"/>
      <c r="O162" s="189"/>
      <c r="P162" s="190"/>
      <c r="Q162" s="190"/>
      <c r="R162" s="190"/>
      <c r="S162" s="190"/>
      <c r="T162" s="190"/>
      <c r="U162" s="190"/>
    </row>
    <row r="163" spans="10:21" ht="30">
      <c r="J163" s="188"/>
      <c r="K163" s="188"/>
      <c r="N163" s="189"/>
      <c r="O163" s="189"/>
      <c r="P163" s="190"/>
      <c r="Q163" s="190"/>
      <c r="R163" s="190"/>
      <c r="S163" s="190"/>
      <c r="T163" s="190"/>
      <c r="U163" s="190"/>
    </row>
    <row r="164" spans="10:21" ht="30">
      <c r="J164" s="188"/>
      <c r="K164" s="188"/>
      <c r="N164" s="189"/>
      <c r="O164" s="189"/>
      <c r="P164" s="190"/>
      <c r="Q164" s="190"/>
      <c r="R164" s="190"/>
      <c r="S164" s="190"/>
      <c r="T164" s="190"/>
      <c r="U164" s="190"/>
    </row>
    <row r="165" spans="10:21" ht="30">
      <c r="J165" s="188"/>
      <c r="K165" s="188"/>
      <c r="N165" s="189"/>
      <c r="O165" s="189"/>
      <c r="P165" s="190"/>
      <c r="Q165" s="190"/>
      <c r="R165" s="190"/>
      <c r="S165" s="190"/>
      <c r="T165" s="190"/>
      <c r="U165" s="190"/>
    </row>
    <row r="166" spans="10:21" ht="30">
      <c r="J166" s="188"/>
      <c r="K166" s="188"/>
      <c r="N166" s="189"/>
      <c r="O166" s="189"/>
      <c r="P166" s="190"/>
      <c r="Q166" s="190"/>
      <c r="R166" s="190"/>
      <c r="S166" s="190"/>
      <c r="T166" s="190"/>
      <c r="U166" s="190"/>
    </row>
    <row r="167" spans="10:21" ht="30">
      <c r="J167" s="188"/>
      <c r="K167" s="188"/>
      <c r="N167" s="189"/>
      <c r="O167" s="189"/>
      <c r="P167" s="190"/>
      <c r="Q167" s="190"/>
      <c r="R167" s="190"/>
      <c r="S167" s="190"/>
      <c r="T167" s="190"/>
      <c r="U167" s="190"/>
    </row>
    <row r="168" spans="10:21" ht="30">
      <c r="J168" s="188"/>
      <c r="K168" s="188"/>
      <c r="N168" s="189"/>
      <c r="O168" s="189"/>
      <c r="P168" s="190"/>
      <c r="Q168" s="190"/>
      <c r="R168" s="190"/>
      <c r="S168" s="190"/>
      <c r="T168" s="190"/>
      <c r="U168" s="190"/>
    </row>
    <row r="169" spans="10:21" ht="30">
      <c r="J169" s="188"/>
      <c r="K169" s="188"/>
      <c r="N169" s="189"/>
      <c r="O169" s="189"/>
      <c r="P169" s="190"/>
      <c r="Q169" s="190"/>
      <c r="R169" s="190"/>
      <c r="S169" s="190"/>
      <c r="T169" s="190"/>
      <c r="U169" s="190"/>
    </row>
    <row r="170" spans="10:21" ht="30">
      <c r="J170" s="188"/>
      <c r="K170" s="188"/>
      <c r="N170" s="189"/>
      <c r="O170" s="189"/>
      <c r="P170" s="190"/>
      <c r="Q170" s="190"/>
      <c r="R170" s="190"/>
      <c r="S170" s="190"/>
      <c r="T170" s="190"/>
      <c r="U170" s="190"/>
    </row>
    <row r="171" spans="10:21" ht="30">
      <c r="J171" s="188"/>
      <c r="K171" s="188"/>
      <c r="N171" s="189"/>
      <c r="O171" s="189"/>
      <c r="P171" s="190"/>
      <c r="Q171" s="190"/>
      <c r="R171" s="190"/>
      <c r="S171" s="190"/>
      <c r="T171" s="190"/>
      <c r="U171" s="190"/>
    </row>
    <row r="172" spans="10:21" ht="30">
      <c r="J172" s="188"/>
      <c r="K172" s="188"/>
      <c r="N172" s="189"/>
      <c r="O172" s="189"/>
      <c r="P172" s="190"/>
      <c r="Q172" s="190"/>
      <c r="R172" s="190"/>
      <c r="S172" s="190"/>
      <c r="T172" s="190"/>
      <c r="U172" s="190"/>
    </row>
    <row r="173" spans="14:21" ht="20.25">
      <c r="N173" s="189"/>
      <c r="O173" s="189"/>
      <c r="P173" s="190"/>
      <c r="Q173" s="190"/>
      <c r="R173" s="190"/>
      <c r="S173" s="190"/>
      <c r="T173" s="190"/>
      <c r="U173" s="190"/>
    </row>
    <row r="174" spans="14:21" ht="20.25">
      <c r="N174" s="189"/>
      <c r="O174" s="189"/>
      <c r="P174" s="190"/>
      <c r="Q174" s="190"/>
      <c r="R174" s="190"/>
      <c r="S174" s="190"/>
      <c r="T174" s="190"/>
      <c r="U174" s="190"/>
    </row>
    <row r="175" spans="14:21" ht="20.25">
      <c r="N175" s="189"/>
      <c r="O175" s="189"/>
      <c r="P175" s="190"/>
      <c r="Q175" s="190"/>
      <c r="R175" s="190"/>
      <c r="S175" s="190"/>
      <c r="T175" s="190"/>
      <c r="U175" s="190"/>
    </row>
    <row r="176" spans="14:21" ht="20.25">
      <c r="N176" s="189"/>
      <c r="O176" s="189"/>
      <c r="P176" s="190"/>
      <c r="Q176" s="190"/>
      <c r="R176" s="190"/>
      <c r="S176" s="190"/>
      <c r="T176" s="190"/>
      <c r="U176" s="190"/>
    </row>
    <row r="177" spans="14:21" ht="20.25">
      <c r="N177" s="189"/>
      <c r="O177" s="189"/>
      <c r="P177" s="190"/>
      <c r="Q177" s="190"/>
      <c r="R177" s="190"/>
      <c r="S177" s="190"/>
      <c r="T177" s="190"/>
      <c r="U177" s="190"/>
    </row>
    <row r="178" spans="14:21" ht="20.25">
      <c r="N178" s="189"/>
      <c r="O178" s="189"/>
      <c r="P178" s="190"/>
      <c r="Q178" s="190"/>
      <c r="R178" s="190"/>
      <c r="S178" s="190"/>
      <c r="T178" s="190"/>
      <c r="U178" s="190"/>
    </row>
    <row r="179" spans="14:21" ht="20.25">
      <c r="N179" s="189"/>
      <c r="O179" s="189"/>
      <c r="P179" s="190"/>
      <c r="Q179" s="190"/>
      <c r="R179" s="190"/>
      <c r="S179" s="190"/>
      <c r="T179" s="190"/>
      <c r="U179" s="190"/>
    </row>
    <row r="180" spans="14:21" ht="20.25">
      <c r="N180" s="189"/>
      <c r="O180" s="189"/>
      <c r="P180" s="190"/>
      <c r="Q180" s="190"/>
      <c r="R180" s="190"/>
      <c r="S180" s="190"/>
      <c r="T180" s="190"/>
      <c r="U180" s="190"/>
    </row>
    <row r="181" spans="14:21" ht="20.25">
      <c r="N181" s="189"/>
      <c r="O181" s="189"/>
      <c r="P181" s="190"/>
      <c r="Q181" s="190"/>
      <c r="R181" s="190"/>
      <c r="S181" s="190"/>
      <c r="T181" s="190"/>
      <c r="U181" s="190"/>
    </row>
    <row r="182" spans="14:21" ht="20.25">
      <c r="N182" s="189"/>
      <c r="O182" s="189"/>
      <c r="P182" s="190"/>
      <c r="Q182" s="190"/>
      <c r="R182" s="190"/>
      <c r="S182" s="190"/>
      <c r="T182" s="190"/>
      <c r="U182" s="190"/>
    </row>
    <row r="183" spans="14:21" ht="20.25">
      <c r="N183" s="189"/>
      <c r="O183" s="189"/>
      <c r="P183" s="190"/>
      <c r="Q183" s="190"/>
      <c r="R183" s="190"/>
      <c r="S183" s="190"/>
      <c r="T183" s="190"/>
      <c r="U183" s="190"/>
    </row>
    <row r="184" spans="14:21" ht="20.25">
      <c r="N184" s="189"/>
      <c r="O184" s="189"/>
      <c r="P184" s="190"/>
      <c r="Q184" s="190"/>
      <c r="R184" s="190"/>
      <c r="S184" s="190"/>
      <c r="T184" s="190"/>
      <c r="U184" s="190"/>
    </row>
    <row r="185" spans="14:21" ht="20.25">
      <c r="N185" s="189"/>
      <c r="O185" s="189"/>
      <c r="P185" s="190"/>
      <c r="Q185" s="190"/>
      <c r="R185" s="190"/>
      <c r="S185" s="190"/>
      <c r="T185" s="190"/>
      <c r="U185" s="190"/>
    </row>
    <row r="186" spans="14:21" ht="20.25">
      <c r="N186" s="189"/>
      <c r="O186" s="189"/>
      <c r="P186" s="190"/>
      <c r="Q186" s="190"/>
      <c r="R186" s="190"/>
      <c r="S186" s="190"/>
      <c r="T186" s="190"/>
      <c r="U186" s="190"/>
    </row>
    <row r="187" spans="14:21" ht="20.25">
      <c r="N187" s="189"/>
      <c r="O187" s="189"/>
      <c r="P187" s="190"/>
      <c r="Q187" s="190"/>
      <c r="R187" s="190"/>
      <c r="S187" s="190"/>
      <c r="T187" s="190"/>
      <c r="U187" s="190"/>
    </row>
    <row r="188" spans="14:21" ht="20.25">
      <c r="N188" s="189"/>
      <c r="O188" s="189"/>
      <c r="P188" s="190"/>
      <c r="Q188" s="190"/>
      <c r="R188" s="190"/>
      <c r="S188" s="190"/>
      <c r="T188" s="190"/>
      <c r="U188" s="190"/>
    </row>
    <row r="189" spans="14:21" ht="20.25">
      <c r="N189" s="189"/>
      <c r="O189" s="189"/>
      <c r="P189" s="190"/>
      <c r="Q189" s="190"/>
      <c r="R189" s="190"/>
      <c r="S189" s="190"/>
      <c r="T189" s="190"/>
      <c r="U189" s="190"/>
    </row>
    <row r="190" spans="14:21" ht="20.25">
      <c r="N190" s="189"/>
      <c r="O190" s="189"/>
      <c r="P190" s="190"/>
      <c r="Q190" s="190"/>
      <c r="R190" s="190"/>
      <c r="S190" s="190"/>
      <c r="T190" s="190"/>
      <c r="U190" s="190"/>
    </row>
    <row r="191" spans="14:21" ht="20.25">
      <c r="N191" s="189"/>
      <c r="O191" s="189"/>
      <c r="P191" s="190"/>
      <c r="Q191" s="190"/>
      <c r="R191" s="190"/>
      <c r="S191" s="190"/>
      <c r="T191" s="190"/>
      <c r="U191" s="190"/>
    </row>
    <row r="192" spans="14:21" ht="20.25">
      <c r="N192" s="189"/>
      <c r="O192" s="189"/>
      <c r="P192" s="190"/>
      <c r="Q192" s="190"/>
      <c r="R192" s="190"/>
      <c r="S192" s="190"/>
      <c r="T192" s="190"/>
      <c r="U192" s="190"/>
    </row>
    <row r="193" spans="14:21" ht="20.25">
      <c r="N193" s="189"/>
      <c r="O193" s="189"/>
      <c r="P193" s="190"/>
      <c r="Q193" s="190"/>
      <c r="R193" s="190"/>
      <c r="S193" s="190"/>
      <c r="T193" s="190"/>
      <c r="U193" s="190"/>
    </row>
    <row r="194" spans="14:21" ht="20.25">
      <c r="N194" s="189"/>
      <c r="O194" s="189"/>
      <c r="P194" s="190"/>
      <c r="Q194" s="190"/>
      <c r="R194" s="190"/>
      <c r="S194" s="190"/>
      <c r="T194" s="190"/>
      <c r="U194" s="190"/>
    </row>
    <row r="195" spans="14:21" ht="20.25">
      <c r="N195" s="189"/>
      <c r="O195" s="189"/>
      <c r="P195" s="190"/>
      <c r="Q195" s="190"/>
      <c r="R195" s="190"/>
      <c r="S195" s="190"/>
      <c r="T195" s="190"/>
      <c r="U195" s="190"/>
    </row>
    <row r="196" spans="14:21" ht="20.25">
      <c r="N196" s="189"/>
      <c r="O196" s="189"/>
      <c r="P196" s="190"/>
      <c r="Q196" s="190"/>
      <c r="R196" s="190"/>
      <c r="S196" s="190"/>
      <c r="T196" s="190"/>
      <c r="U196" s="190"/>
    </row>
    <row r="197" spans="14:21" ht="20.25">
      <c r="N197" s="189"/>
      <c r="O197" s="189"/>
      <c r="P197" s="190"/>
      <c r="Q197" s="190"/>
      <c r="R197" s="190"/>
      <c r="S197" s="190"/>
      <c r="T197" s="190"/>
      <c r="U197" s="190"/>
    </row>
    <row r="198" spans="14:21" ht="20.25">
      <c r="N198" s="189"/>
      <c r="O198" s="189"/>
      <c r="P198" s="190"/>
      <c r="Q198" s="190"/>
      <c r="R198" s="190"/>
      <c r="S198" s="190"/>
      <c r="T198" s="190"/>
      <c r="U198" s="190"/>
    </row>
    <row r="199" spans="14:21" ht="20.25">
      <c r="N199" s="189"/>
      <c r="O199" s="189"/>
      <c r="P199" s="190"/>
      <c r="Q199" s="190"/>
      <c r="R199" s="190"/>
      <c r="S199" s="190"/>
      <c r="T199" s="190"/>
      <c r="U199" s="190"/>
    </row>
    <row r="200" spans="14:21" ht="20.25">
      <c r="N200" s="189"/>
      <c r="O200" s="189"/>
      <c r="P200" s="190"/>
      <c r="Q200" s="190"/>
      <c r="R200" s="190"/>
      <c r="S200" s="190"/>
      <c r="T200" s="190"/>
      <c r="U200" s="190"/>
    </row>
    <row r="201" spans="14:21" ht="20.25">
      <c r="N201" s="189"/>
      <c r="O201" s="189"/>
      <c r="P201" s="190"/>
      <c r="Q201" s="190"/>
      <c r="R201" s="190"/>
      <c r="S201" s="190"/>
      <c r="T201" s="190"/>
      <c r="U201" s="190"/>
    </row>
    <row r="202" spans="14:21" ht="20.25">
      <c r="N202" s="189"/>
      <c r="O202" s="189"/>
      <c r="P202" s="190"/>
      <c r="Q202" s="190"/>
      <c r="R202" s="190"/>
      <c r="S202" s="190"/>
      <c r="T202" s="190"/>
      <c r="U202" s="190"/>
    </row>
    <row r="203" spans="14:21" ht="20.25">
      <c r="N203" s="189"/>
      <c r="O203" s="189"/>
      <c r="P203" s="190"/>
      <c r="Q203" s="190"/>
      <c r="R203" s="190"/>
      <c r="S203" s="190"/>
      <c r="T203" s="190"/>
      <c r="U203" s="190"/>
    </row>
    <row r="204" spans="14:21" ht="20.25">
      <c r="N204" s="189"/>
      <c r="O204" s="189"/>
      <c r="P204" s="190"/>
      <c r="Q204" s="190"/>
      <c r="R204" s="190"/>
      <c r="S204" s="190"/>
      <c r="T204" s="190"/>
      <c r="U204" s="190"/>
    </row>
    <row r="205" spans="14:21" ht="20.25">
      <c r="N205" s="189"/>
      <c r="O205" s="189"/>
      <c r="P205" s="190"/>
      <c r="Q205" s="190"/>
      <c r="R205" s="190"/>
      <c r="S205" s="190"/>
      <c r="T205" s="190"/>
      <c r="U205" s="190"/>
    </row>
    <row r="206" spans="14:21" ht="20.25">
      <c r="N206" s="189"/>
      <c r="O206" s="189"/>
      <c r="P206" s="190"/>
      <c r="Q206" s="190"/>
      <c r="R206" s="190"/>
      <c r="S206" s="190"/>
      <c r="T206" s="190"/>
      <c r="U206" s="190"/>
    </row>
    <row r="207" spans="14:21" ht="20.25">
      <c r="N207" s="189"/>
      <c r="O207" s="189"/>
      <c r="P207" s="190"/>
      <c r="Q207" s="190"/>
      <c r="R207" s="190"/>
      <c r="S207" s="190"/>
      <c r="T207" s="190"/>
      <c r="U207" s="190"/>
    </row>
    <row r="208" spans="14:21" ht="20.25">
      <c r="N208" s="189"/>
      <c r="O208" s="189"/>
      <c r="P208" s="190"/>
      <c r="Q208" s="190"/>
      <c r="R208" s="190"/>
      <c r="S208" s="190"/>
      <c r="T208" s="190"/>
      <c r="U208" s="190"/>
    </row>
    <row r="209" spans="14:21" ht="20.25">
      <c r="N209" s="189"/>
      <c r="O209" s="189"/>
      <c r="P209" s="190"/>
      <c r="Q209" s="190"/>
      <c r="R209" s="190"/>
      <c r="S209" s="190"/>
      <c r="T209" s="190"/>
      <c r="U209" s="190"/>
    </row>
    <row r="210" spans="14:21" ht="20.25">
      <c r="N210" s="189"/>
      <c r="O210" s="189"/>
      <c r="P210" s="190"/>
      <c r="Q210" s="190"/>
      <c r="R210" s="190"/>
      <c r="S210" s="190"/>
      <c r="T210" s="190"/>
      <c r="U210" s="190"/>
    </row>
    <row r="211" spans="14:21" ht="20.25">
      <c r="N211" s="189"/>
      <c r="O211" s="189"/>
      <c r="P211" s="190"/>
      <c r="Q211" s="190"/>
      <c r="R211" s="190"/>
      <c r="S211" s="190"/>
      <c r="T211" s="190"/>
      <c r="U211" s="190"/>
    </row>
    <row r="212" spans="14:21" ht="20.25">
      <c r="N212" s="189"/>
      <c r="O212" s="189"/>
      <c r="P212" s="190"/>
      <c r="Q212" s="190"/>
      <c r="R212" s="190"/>
      <c r="S212" s="190"/>
      <c r="T212" s="190"/>
      <c r="U212" s="190"/>
    </row>
    <row r="213" spans="14:21" ht="20.25">
      <c r="N213" s="189"/>
      <c r="O213" s="189"/>
      <c r="P213" s="190"/>
      <c r="Q213" s="190"/>
      <c r="R213" s="190"/>
      <c r="S213" s="190"/>
      <c r="T213" s="190"/>
      <c r="U213" s="190"/>
    </row>
  </sheetData>
  <sheetProtection/>
  <mergeCells count="26">
    <mergeCell ref="H1:L1"/>
    <mergeCell ref="H2:H3"/>
    <mergeCell ref="C4:D4"/>
    <mergeCell ref="E4:H4"/>
    <mergeCell ref="C5:D5"/>
    <mergeCell ref="E5:H5"/>
    <mergeCell ref="I5:J5"/>
    <mergeCell ref="K28:L28"/>
    <mergeCell ref="G29:I29"/>
    <mergeCell ref="G7:J8"/>
    <mergeCell ref="K7:K8"/>
    <mergeCell ref="L7:L8"/>
    <mergeCell ref="P7:T7"/>
    <mergeCell ref="G14:J15"/>
    <mergeCell ref="K14:K15"/>
    <mergeCell ref="L14:L15"/>
    <mergeCell ref="K29:L29"/>
    <mergeCell ref="A30:L30"/>
    <mergeCell ref="A21:B22"/>
    <mergeCell ref="G21:J22"/>
    <mergeCell ref="K21:K22"/>
    <mergeCell ref="L21:L22"/>
    <mergeCell ref="A27:B29"/>
    <mergeCell ref="C27:D27"/>
    <mergeCell ref="K27:L27"/>
    <mergeCell ref="G28:I28"/>
  </mergeCells>
  <conditionalFormatting sqref="E4:H6 K3:K4 G27 G28:I28">
    <cfRule type="cellIs" priority="21" dxfId="20" operator="equal" stopIfTrue="1">
      <formula>0</formula>
    </cfRule>
  </conditionalFormatting>
  <conditionalFormatting sqref="A9:A13 A16:A20 A23:A26">
    <cfRule type="cellIs" priority="20" dxfId="19" operator="greaterThan" stopIfTrue="1">
      <formula>0</formula>
    </cfRule>
  </conditionalFormatting>
  <conditionalFormatting sqref="U9 U23">
    <cfRule type="expression" priority="19" dxfId="3" stopIfTrue="1">
      <formula>T10&lt;&gt;U9</formula>
    </cfRule>
  </conditionalFormatting>
  <conditionalFormatting sqref="T10">
    <cfRule type="expression" priority="18" dxfId="3" stopIfTrue="1">
      <formula>$T$10&lt;&gt;$U$9</formula>
    </cfRule>
  </conditionalFormatting>
  <conditionalFormatting sqref="T11 V9">
    <cfRule type="expression" priority="17" dxfId="5" stopIfTrue="1">
      <formula>$V$9&lt;&gt;$T$11</formula>
    </cfRule>
  </conditionalFormatting>
  <conditionalFormatting sqref="W9 T12:T13">
    <cfRule type="expression" priority="16" dxfId="4" stopIfTrue="1">
      <formula>$W$9&lt;&gt;$T$12</formula>
    </cfRule>
  </conditionalFormatting>
  <conditionalFormatting sqref="U11 V10">
    <cfRule type="expression" priority="15" dxfId="2" stopIfTrue="1">
      <formula>$V$10&lt;&gt;$U$11</formula>
    </cfRule>
  </conditionalFormatting>
  <conditionalFormatting sqref="U12:U13 W10">
    <cfRule type="expression" priority="14" dxfId="1" stopIfTrue="1">
      <formula>$W$10&lt;&gt;$U$12</formula>
    </cfRule>
  </conditionalFormatting>
  <conditionalFormatting sqref="W11 V12:V13">
    <cfRule type="expression" priority="13" dxfId="0" stopIfTrue="1">
      <formula>$W$11&lt;&gt;$V$12</formula>
    </cfRule>
  </conditionalFormatting>
  <conditionalFormatting sqref="U16 T17">
    <cfRule type="expression" priority="12" dxfId="3" stopIfTrue="1">
      <formula>$T$17&lt;&gt;$U$16</formula>
    </cfRule>
  </conditionalFormatting>
  <conditionalFormatting sqref="V16 T18">
    <cfRule type="expression" priority="11" dxfId="5" stopIfTrue="1">
      <formula>$V$16&lt;&gt;$T$18</formula>
    </cfRule>
  </conditionalFormatting>
  <conditionalFormatting sqref="W16 T19:T20">
    <cfRule type="expression" priority="10" dxfId="4" stopIfTrue="1">
      <formula>$W$16&lt;&gt;$T$19</formula>
    </cfRule>
  </conditionalFormatting>
  <conditionalFormatting sqref="V17 U18">
    <cfRule type="expression" priority="9" dxfId="2" stopIfTrue="1">
      <formula>$V$17&lt;&gt;$U$18</formula>
    </cfRule>
  </conditionalFormatting>
  <conditionalFormatting sqref="W17 U19:U20">
    <cfRule type="expression" priority="8" dxfId="1" stopIfTrue="1">
      <formula>$W$17&lt;&gt;$U$19</formula>
    </cfRule>
  </conditionalFormatting>
  <conditionalFormatting sqref="W18 V19:V20">
    <cfRule type="expression" priority="7" dxfId="0" stopIfTrue="1">
      <formula>$W$18&lt;&gt;$V$19</formula>
    </cfRule>
  </conditionalFormatting>
  <conditionalFormatting sqref="V23 T25">
    <cfRule type="expression" priority="6" dxfId="5" stopIfTrue="1">
      <formula>$V$23&lt;&gt;$T$25</formula>
    </cfRule>
  </conditionalFormatting>
  <conditionalFormatting sqref="W23 T26">
    <cfRule type="expression" priority="5" dxfId="4" stopIfTrue="1">
      <formula>$W$23&lt;&gt;$T$26</formula>
    </cfRule>
  </conditionalFormatting>
  <conditionalFormatting sqref="T24">
    <cfRule type="expression" priority="4" dxfId="3" stopIfTrue="1">
      <formula>U23&lt;&gt;T24</formula>
    </cfRule>
  </conditionalFormatting>
  <conditionalFormatting sqref="V24 U25">
    <cfRule type="expression" priority="3" dxfId="2" stopIfTrue="1">
      <formula>$V$24&lt;&gt;$U$25</formula>
    </cfRule>
  </conditionalFormatting>
  <conditionalFormatting sqref="W24 U26">
    <cfRule type="expression" priority="2" dxfId="1" stopIfTrue="1">
      <formula>$W$24&lt;&gt;$U$26</formula>
    </cfRule>
  </conditionalFormatting>
  <conditionalFormatting sqref="W25 V26">
    <cfRule type="expression" priority="1" dxfId="0" stopIfTrue="1">
      <formula>$W$25&lt;&gt;$V$26</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2.xml><?xml version="1.0" encoding="utf-8"?>
<worksheet xmlns="http://schemas.openxmlformats.org/spreadsheetml/2006/main" xmlns:r="http://schemas.openxmlformats.org/officeDocument/2006/relationships">
  <dimension ref="A1:O39"/>
  <sheetViews>
    <sheetView zoomScalePageLayoutView="0" workbookViewId="0" topLeftCell="A1">
      <selection activeCell="C23" sqref="C23"/>
    </sheetView>
  </sheetViews>
  <sheetFormatPr defaultColWidth="9.140625" defaultRowHeight="12.75"/>
  <cols>
    <col min="1" max="1" width="12.7109375" style="0" customWidth="1"/>
    <col min="2" max="2" width="11.421875" style="0" customWidth="1"/>
    <col min="3" max="3" width="13.57421875" style="0" customWidth="1"/>
    <col min="4" max="4" width="15.7109375" style="0" customWidth="1"/>
    <col min="5" max="5" width="3.7109375" style="0" customWidth="1"/>
    <col min="6" max="6" width="7.28125" style="0" customWidth="1"/>
    <col min="7" max="7" width="13.140625" style="0" customWidth="1"/>
    <col min="8" max="8" width="11.8515625" style="0" customWidth="1"/>
    <col min="10" max="10" width="14.7109375" style="0" customWidth="1"/>
    <col min="11" max="11" width="13.8515625" style="0" customWidth="1"/>
    <col min="12" max="12" width="12.57421875" style="0" customWidth="1"/>
    <col min="13" max="13" width="19.00390625" style="0" customWidth="1"/>
  </cols>
  <sheetData>
    <row r="1" spans="1:15" ht="20.25">
      <c r="A1" s="1"/>
      <c r="B1" s="1"/>
      <c r="C1" s="2"/>
      <c r="D1" s="3"/>
      <c r="E1" s="4" t="s">
        <v>56</v>
      </c>
      <c r="F1" s="3"/>
      <c r="G1" s="5"/>
      <c r="H1" s="6"/>
      <c r="I1" s="7"/>
      <c r="J1" s="7"/>
      <c r="K1" s="8"/>
      <c r="L1" s="8" t="s">
        <v>0</v>
      </c>
      <c r="M1" s="5"/>
      <c r="N1" s="8"/>
      <c r="O1" s="9"/>
    </row>
    <row r="2" spans="1:15" ht="15.75">
      <c r="A2" s="1"/>
      <c r="B2" s="1"/>
      <c r="C2" s="2"/>
      <c r="D2" s="10"/>
      <c r="E2" s="11"/>
      <c r="F2" s="12"/>
      <c r="G2" s="13"/>
      <c r="H2" s="212" t="s">
        <v>30</v>
      </c>
      <c r="I2" s="212"/>
      <c r="J2" s="7"/>
      <c r="K2" s="14"/>
      <c r="L2" s="15"/>
      <c r="M2" s="15"/>
      <c r="N2" s="14"/>
      <c r="O2" s="9"/>
    </row>
    <row r="3" spans="1:15" ht="12.75">
      <c r="A3" s="1"/>
      <c r="B3" s="1"/>
      <c r="C3" s="2"/>
      <c r="D3" s="16" t="s">
        <v>1</v>
      </c>
      <c r="E3" s="16"/>
      <c r="F3" s="16"/>
      <c r="G3" s="17" t="s">
        <v>2</v>
      </c>
      <c r="H3" s="16"/>
      <c r="I3" s="17"/>
      <c r="J3" s="16" t="s">
        <v>3</v>
      </c>
      <c r="K3" s="18"/>
      <c r="L3" s="17"/>
      <c r="M3" s="16"/>
      <c r="N3" s="19" t="s">
        <v>4</v>
      </c>
      <c r="O3" s="9"/>
    </row>
    <row r="4" spans="1:15" ht="13.5" thickBot="1">
      <c r="A4" s="20"/>
      <c r="B4" s="20"/>
      <c r="C4" s="21"/>
      <c r="D4" s="22" t="s">
        <v>5</v>
      </c>
      <c r="E4" s="22"/>
      <c r="F4" s="23"/>
      <c r="G4" s="24"/>
      <c r="H4" s="24"/>
      <c r="I4" s="25"/>
      <c r="J4" s="26"/>
      <c r="K4" s="27"/>
      <c r="L4" s="28"/>
      <c r="M4" s="213" t="s">
        <v>6</v>
      </c>
      <c r="N4" s="213"/>
      <c r="O4" s="9"/>
    </row>
    <row r="5" spans="1:13" ht="12.75">
      <c r="A5" s="29"/>
      <c r="B5" s="29"/>
      <c r="C5" s="30"/>
      <c r="D5" s="29"/>
      <c r="E5" s="29"/>
      <c r="F5" s="29" t="s">
        <v>7</v>
      </c>
      <c r="G5" s="31" t="s">
        <v>8</v>
      </c>
      <c r="H5" s="31" t="s">
        <v>9</v>
      </c>
      <c r="I5" s="31" t="s">
        <v>2</v>
      </c>
      <c r="J5" s="29"/>
      <c r="K5" s="29"/>
      <c r="L5" s="29"/>
      <c r="M5" s="29"/>
    </row>
    <row r="6" spans="1:13" ht="12.75">
      <c r="A6" s="1"/>
      <c r="B6" s="1"/>
      <c r="C6" s="2"/>
      <c r="D6" s="32"/>
      <c r="E6" s="33"/>
      <c r="F6" s="32"/>
      <c r="G6" s="32"/>
      <c r="H6" s="32"/>
      <c r="I6" s="32"/>
      <c r="J6" s="1"/>
      <c r="K6" s="1"/>
      <c r="L6" s="1"/>
      <c r="M6" s="1"/>
    </row>
    <row r="7" spans="1:13" ht="12.75">
      <c r="A7" s="1"/>
      <c r="B7" s="32"/>
      <c r="C7" s="34"/>
      <c r="D7" s="35"/>
      <c r="E7" s="36">
        <v>1</v>
      </c>
      <c r="F7" s="99">
        <v>9961</v>
      </c>
      <c r="G7" s="99" t="s">
        <v>37</v>
      </c>
      <c r="H7" s="99" t="s">
        <v>38</v>
      </c>
      <c r="I7" s="99" t="s">
        <v>35</v>
      </c>
      <c r="J7" s="38"/>
      <c r="K7" s="34"/>
      <c r="L7" s="34"/>
      <c r="M7" s="1"/>
    </row>
    <row r="8" spans="1:13" ht="12.75">
      <c r="A8" s="39"/>
      <c r="B8" s="40"/>
      <c r="C8" s="41"/>
      <c r="D8" s="42"/>
      <c r="E8" s="43"/>
      <c r="F8" s="44"/>
      <c r="G8" s="44"/>
      <c r="H8" s="44"/>
      <c r="I8" s="45"/>
      <c r="J8" s="99" t="s">
        <v>37</v>
      </c>
      <c r="K8" s="46"/>
      <c r="L8" s="46"/>
      <c r="M8" s="47"/>
    </row>
    <row r="9" spans="1:13" ht="12.75">
      <c r="A9" s="39"/>
      <c r="B9" s="48"/>
      <c r="C9" s="49"/>
      <c r="D9" s="40"/>
      <c r="E9" s="50" t="s">
        <v>10</v>
      </c>
      <c r="F9" s="37"/>
      <c r="G9" s="37" t="s">
        <v>43</v>
      </c>
      <c r="H9" s="37"/>
      <c r="I9" s="37"/>
      <c r="J9" s="70"/>
      <c r="K9" s="53"/>
      <c r="L9" s="46"/>
      <c r="M9" s="47"/>
    </row>
    <row r="10" spans="1:13" ht="12.75">
      <c r="A10" s="39"/>
      <c r="B10" s="48"/>
      <c r="C10" s="42"/>
      <c r="D10" s="54"/>
      <c r="E10" s="55"/>
      <c r="F10" s="44"/>
      <c r="G10" s="44"/>
      <c r="H10" s="44"/>
      <c r="I10" s="44"/>
      <c r="J10" s="56"/>
      <c r="K10" s="99" t="s">
        <v>37</v>
      </c>
      <c r="L10" s="46"/>
      <c r="M10" s="47"/>
    </row>
    <row r="11" spans="1:13" ht="15.75" customHeight="1">
      <c r="A11" s="39"/>
      <c r="B11" s="57"/>
      <c r="C11" s="58"/>
      <c r="D11" s="40"/>
      <c r="E11" s="59" t="s">
        <v>11</v>
      </c>
      <c r="F11" s="99">
        <v>10043</v>
      </c>
      <c r="G11" s="99" t="s">
        <v>50</v>
      </c>
      <c r="H11" s="99" t="s">
        <v>51</v>
      </c>
      <c r="I11" s="99" t="s">
        <v>49</v>
      </c>
      <c r="J11" s="52"/>
      <c r="K11" s="60" t="s">
        <v>111</v>
      </c>
      <c r="L11" s="53"/>
      <c r="M11" s="47"/>
    </row>
    <row r="12" spans="1:13" ht="12.75">
      <c r="A12" s="39"/>
      <c r="B12" s="57"/>
      <c r="C12" s="49"/>
      <c r="D12" s="42"/>
      <c r="E12" s="61"/>
      <c r="F12" s="214"/>
      <c r="G12" s="214"/>
      <c r="H12" s="62"/>
      <c r="I12" s="45"/>
      <c r="J12" s="99" t="s">
        <v>50</v>
      </c>
      <c r="K12" s="63"/>
      <c r="L12" s="46"/>
      <c r="M12" s="47"/>
    </row>
    <row r="13" spans="1:13" ht="12.75">
      <c r="A13" s="39"/>
      <c r="B13" s="57"/>
      <c r="C13" s="41"/>
      <c r="D13" s="40"/>
      <c r="E13" s="64" t="s">
        <v>12</v>
      </c>
      <c r="F13" s="37"/>
      <c r="G13" s="37" t="s">
        <v>43</v>
      </c>
      <c r="H13" s="37"/>
      <c r="I13" s="37"/>
      <c r="J13" s="65"/>
      <c r="K13" s="56"/>
      <c r="L13" s="46"/>
      <c r="M13" s="47"/>
    </row>
    <row r="14" spans="1:13" ht="12.75">
      <c r="A14" s="39"/>
      <c r="B14" s="99" t="s">
        <v>44</v>
      </c>
      <c r="C14" s="66"/>
      <c r="D14" s="40"/>
      <c r="E14" s="55"/>
      <c r="F14" s="44"/>
      <c r="G14" s="44"/>
      <c r="H14" s="44"/>
      <c r="I14" s="44"/>
      <c r="J14" s="52"/>
      <c r="K14" s="56"/>
      <c r="L14" s="99" t="s">
        <v>37</v>
      </c>
      <c r="M14" s="47"/>
    </row>
    <row r="15" spans="1:13" ht="12.75">
      <c r="A15" s="67"/>
      <c r="B15" s="49"/>
      <c r="C15" s="41"/>
      <c r="D15" s="40"/>
      <c r="E15" s="59" t="s">
        <v>13</v>
      </c>
      <c r="F15" s="99">
        <v>9893</v>
      </c>
      <c r="G15" s="99" t="s">
        <v>44</v>
      </c>
      <c r="H15" s="99" t="s">
        <v>45</v>
      </c>
      <c r="I15" s="99" t="s">
        <v>46</v>
      </c>
      <c r="J15" s="52"/>
      <c r="K15" s="56"/>
      <c r="L15" s="68" t="s">
        <v>113</v>
      </c>
      <c r="M15" s="47"/>
    </row>
    <row r="16" spans="1:13" ht="12.75">
      <c r="A16" s="67"/>
      <c r="B16" s="49"/>
      <c r="C16" s="41"/>
      <c r="D16" s="42"/>
      <c r="E16" s="43"/>
      <c r="F16" s="44"/>
      <c r="G16" s="44"/>
      <c r="H16" s="44"/>
      <c r="I16" s="45"/>
      <c r="J16" s="99" t="s">
        <v>44</v>
      </c>
      <c r="K16" s="56"/>
      <c r="L16" s="56"/>
      <c r="M16" s="47"/>
    </row>
    <row r="17" spans="1:13" ht="12.75">
      <c r="A17" s="67"/>
      <c r="B17" s="49"/>
      <c r="C17" s="49"/>
      <c r="D17" s="69"/>
      <c r="E17" s="50" t="s">
        <v>14</v>
      </c>
      <c r="F17" s="37"/>
      <c r="G17" s="37" t="s">
        <v>43</v>
      </c>
      <c r="H17" s="37"/>
      <c r="I17" s="37"/>
      <c r="J17" s="70"/>
      <c r="K17" s="63"/>
      <c r="L17" s="56"/>
      <c r="M17" s="47"/>
    </row>
    <row r="18" spans="1:13" ht="12.75">
      <c r="A18" s="67"/>
      <c r="B18" s="49"/>
      <c r="C18" s="99" t="s">
        <v>44</v>
      </c>
      <c r="D18" s="66"/>
      <c r="E18" s="55"/>
      <c r="F18" s="44"/>
      <c r="G18" s="44"/>
      <c r="H18" s="44"/>
      <c r="I18" s="44"/>
      <c r="J18" s="56"/>
      <c r="K18" s="99" t="s">
        <v>52</v>
      </c>
      <c r="L18" s="63"/>
      <c r="M18" s="47"/>
    </row>
    <row r="19" spans="1:13" ht="12.75">
      <c r="A19" s="67"/>
      <c r="B19" s="41"/>
      <c r="C19" s="58"/>
      <c r="D19" s="69"/>
      <c r="E19" s="59" t="s">
        <v>15</v>
      </c>
      <c r="F19" s="37"/>
      <c r="G19" s="37" t="s">
        <v>43</v>
      </c>
      <c r="H19" s="37"/>
      <c r="I19" s="37"/>
      <c r="J19" s="52"/>
      <c r="K19" s="60" t="s">
        <v>112</v>
      </c>
      <c r="L19" s="71"/>
      <c r="M19" s="72"/>
    </row>
    <row r="20" spans="1:13" ht="13.5" thickBot="1">
      <c r="A20" s="73"/>
      <c r="B20" s="74"/>
      <c r="C20" s="49"/>
      <c r="D20" s="51"/>
      <c r="E20" s="43"/>
      <c r="F20" s="44"/>
      <c r="G20" s="44"/>
      <c r="H20" s="44"/>
      <c r="I20" s="45"/>
      <c r="J20" s="99" t="s">
        <v>52</v>
      </c>
      <c r="K20" s="75"/>
      <c r="L20" s="56"/>
      <c r="M20" s="47"/>
    </row>
    <row r="21" spans="1:13" ht="15">
      <c r="A21" s="76" t="s">
        <v>118</v>
      </c>
      <c r="B21" s="77"/>
      <c r="C21" s="69"/>
      <c r="D21" s="69"/>
      <c r="E21" s="50" t="s">
        <v>16</v>
      </c>
      <c r="F21" s="99">
        <v>10253</v>
      </c>
      <c r="G21" s="99" t="s">
        <v>52</v>
      </c>
      <c r="H21" s="99" t="s">
        <v>53</v>
      </c>
      <c r="I21" s="99" t="s">
        <v>34</v>
      </c>
      <c r="J21" s="65"/>
      <c r="K21" s="52"/>
      <c r="L21" s="77"/>
      <c r="M21" s="78" t="s">
        <v>114</v>
      </c>
    </row>
    <row r="22" spans="1:13" ht="13.5" thickBot="1">
      <c r="A22" s="79" t="s">
        <v>120</v>
      </c>
      <c r="B22" s="80"/>
      <c r="C22" s="81"/>
      <c r="D22" s="81"/>
      <c r="E22" s="82"/>
      <c r="F22" s="82"/>
      <c r="G22" s="82"/>
      <c r="H22" s="82"/>
      <c r="I22" s="82"/>
      <c r="J22" s="83"/>
      <c r="K22" s="83"/>
      <c r="L22" s="80"/>
      <c r="M22" s="84" t="s">
        <v>115</v>
      </c>
    </row>
    <row r="23" spans="1:13" ht="12.75">
      <c r="A23" s="85"/>
      <c r="B23" s="86"/>
      <c r="C23" s="81"/>
      <c r="D23" s="81"/>
      <c r="E23" s="50" t="s">
        <v>17</v>
      </c>
      <c r="F23" s="97"/>
      <c r="G23" s="97" t="s">
        <v>41</v>
      </c>
      <c r="H23" s="97" t="s">
        <v>42</v>
      </c>
      <c r="I23" s="97" t="s">
        <v>35</v>
      </c>
      <c r="J23" s="83"/>
      <c r="K23" s="83"/>
      <c r="L23" s="87"/>
      <c r="M23" s="88"/>
    </row>
    <row r="24" spans="1:13" ht="12.75">
      <c r="A24" s="73"/>
      <c r="B24" s="66"/>
      <c r="C24" s="41"/>
      <c r="D24" s="51"/>
      <c r="E24" s="61"/>
      <c r="F24" s="44"/>
      <c r="G24" s="44"/>
      <c r="H24" s="44"/>
      <c r="I24" s="45"/>
      <c r="J24" s="97" t="s">
        <v>41</v>
      </c>
      <c r="K24" s="52"/>
      <c r="L24" s="71"/>
      <c r="M24" s="89"/>
    </row>
    <row r="25" spans="1:13" ht="12" customHeight="1">
      <c r="A25" s="67"/>
      <c r="B25" s="41"/>
      <c r="C25" s="49"/>
      <c r="D25" s="69"/>
      <c r="E25" s="50" t="s">
        <v>18</v>
      </c>
      <c r="F25" s="42"/>
      <c r="G25" s="37" t="s">
        <v>43</v>
      </c>
      <c r="H25" s="37"/>
      <c r="I25" s="37"/>
      <c r="J25" s="70"/>
      <c r="K25" s="75"/>
      <c r="L25" s="71"/>
      <c r="M25" s="89"/>
    </row>
    <row r="26" spans="1:13" ht="12.75">
      <c r="A26" s="67"/>
      <c r="B26" s="41"/>
      <c r="C26" s="97" t="s">
        <v>41</v>
      </c>
      <c r="D26" s="66"/>
      <c r="E26" s="55"/>
      <c r="F26" s="44"/>
      <c r="G26" s="44"/>
      <c r="H26" s="44"/>
      <c r="I26" s="44"/>
      <c r="J26" s="56"/>
      <c r="K26" s="99" t="s">
        <v>54</v>
      </c>
      <c r="L26" s="71"/>
      <c r="M26" s="90"/>
    </row>
    <row r="27" spans="1:13" ht="14.25" customHeight="1">
      <c r="A27" s="67"/>
      <c r="B27" s="49"/>
      <c r="C27" s="58"/>
      <c r="D27" s="69"/>
      <c r="E27" s="59" t="s">
        <v>19</v>
      </c>
      <c r="F27" s="99">
        <v>10194</v>
      </c>
      <c r="G27" s="99" t="s">
        <v>54</v>
      </c>
      <c r="H27" s="99" t="s">
        <v>36</v>
      </c>
      <c r="I27" s="99" t="s">
        <v>55</v>
      </c>
      <c r="J27" s="52"/>
      <c r="K27" s="70" t="s">
        <v>112</v>
      </c>
      <c r="L27" s="56"/>
      <c r="M27" s="91"/>
    </row>
    <row r="28" spans="1:13" ht="12.75">
      <c r="A28" s="67"/>
      <c r="B28" s="49"/>
      <c r="C28" s="49"/>
      <c r="D28" s="51"/>
      <c r="E28" s="43"/>
      <c r="F28" s="214"/>
      <c r="G28" s="214"/>
      <c r="H28" s="62"/>
      <c r="I28" s="45"/>
      <c r="J28" s="99" t="s">
        <v>54</v>
      </c>
      <c r="K28" s="63"/>
      <c r="L28" s="56"/>
      <c r="M28" s="91"/>
    </row>
    <row r="29" spans="1:13" ht="12.75">
      <c r="A29" s="67"/>
      <c r="B29" s="49"/>
      <c r="C29" s="41"/>
      <c r="D29" s="69"/>
      <c r="E29" s="50" t="s">
        <v>20</v>
      </c>
      <c r="F29" s="37"/>
      <c r="G29" s="37" t="s">
        <v>43</v>
      </c>
      <c r="H29" s="37"/>
      <c r="I29" s="37"/>
      <c r="J29" s="65"/>
      <c r="K29" s="56"/>
      <c r="L29" s="56"/>
      <c r="M29" s="91"/>
    </row>
    <row r="30" spans="1:13" ht="12.75">
      <c r="A30" s="67"/>
      <c r="B30" s="99" t="s">
        <v>47</v>
      </c>
      <c r="C30" s="66"/>
      <c r="D30" s="69"/>
      <c r="E30" s="55"/>
      <c r="F30" s="44"/>
      <c r="G30" s="44"/>
      <c r="H30" s="44"/>
      <c r="I30" s="44"/>
      <c r="J30" s="52"/>
      <c r="K30" s="56"/>
      <c r="L30" s="99" t="s">
        <v>27</v>
      </c>
      <c r="M30" s="90"/>
    </row>
    <row r="31" spans="1:13" ht="12.75">
      <c r="A31" s="73"/>
      <c r="B31" s="49" t="s">
        <v>119</v>
      </c>
      <c r="C31" s="41"/>
      <c r="D31" s="69"/>
      <c r="E31" s="59" t="s">
        <v>21</v>
      </c>
      <c r="F31" s="99">
        <v>10040</v>
      </c>
      <c r="G31" s="99" t="s">
        <v>47</v>
      </c>
      <c r="H31" s="99" t="s">
        <v>48</v>
      </c>
      <c r="I31" s="99" t="s">
        <v>49</v>
      </c>
      <c r="J31" s="52"/>
      <c r="K31" s="56"/>
      <c r="L31" s="52" t="s">
        <v>117</v>
      </c>
      <c r="M31" s="91"/>
    </row>
    <row r="32" spans="1:13" ht="12.75">
      <c r="A32" s="73"/>
      <c r="B32" s="57"/>
      <c r="C32" s="41"/>
      <c r="D32" s="42"/>
      <c r="E32" s="43"/>
      <c r="F32" s="44"/>
      <c r="G32" s="44"/>
      <c r="H32" s="44"/>
      <c r="I32" s="45"/>
      <c r="J32" s="99" t="s">
        <v>47</v>
      </c>
      <c r="K32" s="56"/>
      <c r="L32" s="46"/>
      <c r="M32" s="91"/>
    </row>
    <row r="33" spans="1:13" ht="12.75">
      <c r="A33" s="73"/>
      <c r="B33" s="57"/>
      <c r="C33" s="49"/>
      <c r="D33" s="69"/>
      <c r="E33" s="50" t="s">
        <v>22</v>
      </c>
      <c r="F33" s="37"/>
      <c r="G33" s="37" t="s">
        <v>43</v>
      </c>
      <c r="H33" s="37"/>
      <c r="I33" s="37"/>
      <c r="J33" s="70"/>
      <c r="K33" s="63"/>
      <c r="L33" s="46"/>
      <c r="M33" s="91"/>
    </row>
    <row r="34" spans="1:13" ht="12.75">
      <c r="A34" s="73"/>
      <c r="B34" s="57"/>
      <c r="C34" s="99" t="s">
        <v>47</v>
      </c>
      <c r="D34" s="66"/>
      <c r="E34" s="55"/>
      <c r="F34" s="44"/>
      <c r="G34" s="44"/>
      <c r="H34" s="44"/>
      <c r="I34" s="44"/>
      <c r="J34" s="56"/>
      <c r="K34" s="99" t="s">
        <v>27</v>
      </c>
      <c r="L34" s="53"/>
      <c r="M34" s="92"/>
    </row>
    <row r="35" spans="1:13" ht="12.75">
      <c r="A35" s="73"/>
      <c r="B35" s="48"/>
      <c r="C35" s="58"/>
      <c r="D35" s="69"/>
      <c r="E35" s="59" t="s">
        <v>23</v>
      </c>
      <c r="F35" s="37"/>
      <c r="G35" s="37" t="s">
        <v>43</v>
      </c>
      <c r="H35" s="37"/>
      <c r="I35" s="37"/>
      <c r="J35" s="52"/>
      <c r="K35" s="75" t="s">
        <v>116</v>
      </c>
      <c r="L35" s="46"/>
      <c r="M35" s="92"/>
    </row>
    <row r="36" spans="1:13" ht="12.75">
      <c r="A36" s="73"/>
      <c r="B36" s="40"/>
      <c r="C36" s="49"/>
      <c r="D36" s="51"/>
      <c r="E36" s="43"/>
      <c r="F36" s="44"/>
      <c r="G36" s="44"/>
      <c r="H36" s="44"/>
      <c r="I36" s="45"/>
      <c r="J36" s="99" t="s">
        <v>27</v>
      </c>
      <c r="K36" s="75"/>
      <c r="L36" s="93"/>
      <c r="M36" s="92"/>
    </row>
    <row r="37" spans="1:13" ht="12.75">
      <c r="A37" s="73"/>
      <c r="B37" s="40"/>
      <c r="C37" s="69"/>
      <c r="D37" s="69"/>
      <c r="E37" s="50" t="s">
        <v>24</v>
      </c>
      <c r="F37" s="99">
        <v>9659</v>
      </c>
      <c r="G37" s="99" t="s">
        <v>27</v>
      </c>
      <c r="H37" s="99" t="s">
        <v>28</v>
      </c>
      <c r="I37" s="99" t="s">
        <v>29</v>
      </c>
      <c r="J37" s="65"/>
      <c r="K37" s="46"/>
      <c r="L37" s="93"/>
      <c r="M37" s="92"/>
    </row>
    <row r="38" spans="1:13" ht="12.75">
      <c r="A38" s="1"/>
      <c r="B38" s="1"/>
      <c r="C38" s="2"/>
      <c r="D38" s="32"/>
      <c r="E38" s="94"/>
      <c r="F38" s="32"/>
      <c r="G38" s="32"/>
      <c r="H38" s="32"/>
      <c r="I38" s="95"/>
      <c r="J38" s="96"/>
      <c r="K38" s="96"/>
      <c r="L38" s="96"/>
      <c r="M38" s="96"/>
    </row>
    <row r="39" spans="1:13" ht="12.75">
      <c r="A39" s="1"/>
      <c r="B39" s="1"/>
      <c r="C39" s="2"/>
      <c r="D39" s="32"/>
      <c r="E39" s="94"/>
      <c r="J39" s="96"/>
      <c r="K39" s="96"/>
      <c r="L39" s="96"/>
      <c r="M39" s="96"/>
    </row>
  </sheetData>
  <sheetProtection/>
  <mergeCells count="4">
    <mergeCell ref="H2:I2"/>
    <mergeCell ref="M4:N4"/>
    <mergeCell ref="F12:G12"/>
    <mergeCell ref="F28:G28"/>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O39"/>
  <sheetViews>
    <sheetView zoomScalePageLayoutView="0" workbookViewId="0" topLeftCell="A1">
      <selection activeCell="M38" sqref="M38"/>
    </sheetView>
  </sheetViews>
  <sheetFormatPr defaultColWidth="9.140625" defaultRowHeight="12.75"/>
  <cols>
    <col min="2" max="2" width="11.421875" style="0" customWidth="1"/>
    <col min="3" max="3" width="13.57421875" style="0" customWidth="1"/>
    <col min="4" max="4" width="15.7109375" style="0" customWidth="1"/>
    <col min="5" max="5" width="3.7109375" style="0" customWidth="1"/>
    <col min="6" max="6" width="7.28125" style="0" customWidth="1"/>
    <col min="7" max="7" width="15.7109375" style="0" customWidth="1"/>
    <col min="8" max="8" width="11.8515625" style="0" customWidth="1"/>
    <col min="10" max="10" width="14.7109375" style="0" customWidth="1"/>
    <col min="11" max="11" width="13.8515625" style="0" customWidth="1"/>
    <col min="12" max="12" width="12.57421875" style="0" customWidth="1"/>
    <col min="13" max="13" width="19.00390625" style="0" customWidth="1"/>
  </cols>
  <sheetData>
    <row r="1" spans="1:15" ht="20.25">
      <c r="A1" s="1"/>
      <c r="B1" s="1"/>
      <c r="C1" s="2"/>
      <c r="D1" s="3"/>
      <c r="E1" s="4" t="s">
        <v>56</v>
      </c>
      <c r="F1" s="3"/>
      <c r="G1" s="5"/>
      <c r="H1" s="6"/>
      <c r="I1" s="7"/>
      <c r="J1" s="7"/>
      <c r="K1" s="8"/>
      <c r="L1" s="8" t="s">
        <v>0</v>
      </c>
      <c r="M1" s="5"/>
      <c r="N1" s="8"/>
      <c r="O1" s="9"/>
    </row>
    <row r="2" spans="1:15" ht="15.75">
      <c r="A2" s="1"/>
      <c r="B2" s="1"/>
      <c r="C2" s="2"/>
      <c r="D2" s="10"/>
      <c r="E2" s="11"/>
      <c r="F2" s="12"/>
      <c r="G2" s="13"/>
      <c r="H2" s="212" t="s">
        <v>39</v>
      </c>
      <c r="I2" s="212"/>
      <c r="J2" s="7"/>
      <c r="K2" s="14"/>
      <c r="L2" s="15"/>
      <c r="M2" s="15"/>
      <c r="N2" s="14"/>
      <c r="O2" s="9"/>
    </row>
    <row r="3" spans="1:15" ht="12.75">
      <c r="A3" s="1"/>
      <c r="B3" s="1"/>
      <c r="C3" s="2"/>
      <c r="D3" s="16" t="s">
        <v>1</v>
      </c>
      <c r="E3" s="16"/>
      <c r="F3" s="16"/>
      <c r="G3" s="17" t="s">
        <v>2</v>
      </c>
      <c r="H3" s="16"/>
      <c r="I3" s="17"/>
      <c r="J3" s="16" t="s">
        <v>3</v>
      </c>
      <c r="K3" s="18"/>
      <c r="L3" s="17"/>
      <c r="M3" s="16"/>
      <c r="N3" s="19" t="s">
        <v>4</v>
      </c>
      <c r="O3" s="9"/>
    </row>
    <row r="4" spans="1:15" ht="13.5" thickBot="1">
      <c r="A4" s="20"/>
      <c r="B4" s="20"/>
      <c r="C4" s="21"/>
      <c r="D4" s="22" t="s">
        <v>5</v>
      </c>
      <c r="E4" s="22"/>
      <c r="F4" s="23"/>
      <c r="G4" s="24"/>
      <c r="H4" s="24"/>
      <c r="I4" s="25"/>
      <c r="J4" s="26"/>
      <c r="K4" s="27"/>
      <c r="L4" s="28"/>
      <c r="M4" s="213" t="s">
        <v>6</v>
      </c>
      <c r="N4" s="213"/>
      <c r="O4" s="9"/>
    </row>
    <row r="5" spans="1:13" ht="12.75">
      <c r="A5" s="29"/>
      <c r="B5" s="29"/>
      <c r="C5" s="30"/>
      <c r="D5" s="29"/>
      <c r="E5" s="29"/>
      <c r="F5" s="29" t="s">
        <v>7</v>
      </c>
      <c r="G5" s="31" t="s">
        <v>8</v>
      </c>
      <c r="H5" s="31" t="s">
        <v>9</v>
      </c>
      <c r="I5" s="31" t="s">
        <v>2</v>
      </c>
      <c r="J5" s="29"/>
      <c r="K5" s="29"/>
      <c r="L5" s="29"/>
      <c r="M5" s="29"/>
    </row>
    <row r="6" spans="1:13" ht="12.75">
      <c r="A6" s="1"/>
      <c r="B6" s="1"/>
      <c r="C6" s="2"/>
      <c r="D6" s="32"/>
      <c r="E6" s="33"/>
      <c r="F6" s="32"/>
      <c r="G6" s="32"/>
      <c r="H6" s="32"/>
      <c r="I6" s="32"/>
      <c r="J6" s="1"/>
      <c r="K6" s="1"/>
      <c r="L6" s="1"/>
      <c r="M6" s="1"/>
    </row>
    <row r="7" spans="1:13" ht="12.75">
      <c r="A7" s="1"/>
      <c r="B7" s="32"/>
      <c r="C7" s="34"/>
      <c r="D7" s="35"/>
      <c r="E7" s="36">
        <v>1</v>
      </c>
      <c r="F7" s="99">
        <v>9609</v>
      </c>
      <c r="G7" s="99" t="s">
        <v>79</v>
      </c>
      <c r="H7" s="99" t="s">
        <v>80</v>
      </c>
      <c r="I7" s="99" t="s">
        <v>46</v>
      </c>
      <c r="J7" s="38"/>
      <c r="K7" s="34"/>
      <c r="L7" s="34"/>
      <c r="M7" s="1"/>
    </row>
    <row r="8" spans="1:13" ht="12.75">
      <c r="A8" s="39"/>
      <c r="B8" s="40"/>
      <c r="C8" s="41"/>
      <c r="D8" s="42"/>
      <c r="E8" s="43"/>
      <c r="F8" s="44"/>
      <c r="G8" s="44"/>
      <c r="H8" s="44"/>
      <c r="I8" s="45"/>
      <c r="J8" s="99" t="s">
        <v>79</v>
      </c>
      <c r="K8" s="46"/>
      <c r="L8" s="46"/>
      <c r="M8" s="47"/>
    </row>
    <row r="9" spans="1:13" ht="12.75">
      <c r="A9" s="39"/>
      <c r="B9" s="48"/>
      <c r="C9" s="49"/>
      <c r="D9" s="40"/>
      <c r="E9" s="50" t="s">
        <v>10</v>
      </c>
      <c r="F9" s="37"/>
      <c r="G9" s="37" t="s">
        <v>91</v>
      </c>
      <c r="H9" s="37"/>
      <c r="I9" s="37"/>
      <c r="J9" s="70"/>
      <c r="K9" s="53"/>
      <c r="L9" s="46"/>
      <c r="M9" s="47"/>
    </row>
    <row r="10" spans="1:13" ht="12.75">
      <c r="A10" s="39"/>
      <c r="B10" s="48"/>
      <c r="C10" s="42"/>
      <c r="D10" s="54"/>
      <c r="E10" s="55"/>
      <c r="F10" s="44"/>
      <c r="G10" s="44"/>
      <c r="H10" s="44"/>
      <c r="I10" s="44"/>
      <c r="J10" s="56"/>
      <c r="K10" s="42"/>
      <c r="L10" s="46"/>
      <c r="M10" s="47"/>
    </row>
    <row r="11" spans="1:13" ht="15.75" customHeight="1">
      <c r="A11" s="39"/>
      <c r="B11" s="57"/>
      <c r="C11" s="58"/>
      <c r="D11" s="40"/>
      <c r="E11" s="59" t="s">
        <v>11</v>
      </c>
      <c r="F11" s="99">
        <v>9894</v>
      </c>
      <c r="G11" s="99" t="s">
        <v>99</v>
      </c>
      <c r="H11" s="99" t="s">
        <v>100</v>
      </c>
      <c r="I11" s="99" t="s">
        <v>97</v>
      </c>
      <c r="J11" s="52"/>
      <c r="K11" s="60"/>
      <c r="L11" s="53"/>
      <c r="M11" s="47"/>
    </row>
    <row r="12" spans="1:13" ht="12.75">
      <c r="A12" s="39"/>
      <c r="B12" s="57"/>
      <c r="C12" s="49"/>
      <c r="D12" s="42"/>
      <c r="E12" s="61"/>
      <c r="F12" s="214"/>
      <c r="G12" s="214"/>
      <c r="H12" s="62"/>
      <c r="I12" s="45"/>
      <c r="J12" s="99"/>
      <c r="K12" s="63"/>
      <c r="L12" s="46"/>
      <c r="M12" s="47"/>
    </row>
    <row r="13" spans="1:13" ht="12.75">
      <c r="A13" s="39"/>
      <c r="B13" s="57"/>
      <c r="C13" s="41"/>
      <c r="D13" s="40"/>
      <c r="E13" s="64" t="s">
        <v>12</v>
      </c>
      <c r="F13" s="99">
        <v>10042</v>
      </c>
      <c r="G13" s="99" t="s">
        <v>90</v>
      </c>
      <c r="H13" s="99" t="s">
        <v>89</v>
      </c>
      <c r="I13" s="99" t="s">
        <v>49</v>
      </c>
      <c r="J13" s="65"/>
      <c r="K13" s="56"/>
      <c r="L13" s="46"/>
      <c r="M13" s="47"/>
    </row>
    <row r="14" spans="1:13" ht="12.75">
      <c r="A14" s="39"/>
      <c r="B14" s="51"/>
      <c r="C14" s="66"/>
      <c r="D14" s="40"/>
      <c r="E14" s="55"/>
      <c r="F14" s="44"/>
      <c r="G14" s="44"/>
      <c r="H14" s="44"/>
      <c r="I14" s="44"/>
      <c r="J14" s="52"/>
      <c r="K14" s="56"/>
      <c r="L14" s="42"/>
      <c r="M14" s="47"/>
    </row>
    <row r="15" spans="1:13" ht="12.75">
      <c r="A15" s="67"/>
      <c r="B15" s="49"/>
      <c r="C15" s="41"/>
      <c r="D15" s="40"/>
      <c r="E15" s="59" t="s">
        <v>13</v>
      </c>
      <c r="F15" s="37"/>
      <c r="G15" s="99" t="s">
        <v>25</v>
      </c>
      <c r="H15" s="99" t="s">
        <v>26</v>
      </c>
      <c r="I15" s="99" t="s">
        <v>98</v>
      </c>
      <c r="J15" s="52"/>
      <c r="K15" s="56"/>
      <c r="L15" s="68"/>
      <c r="M15" s="47"/>
    </row>
    <row r="16" spans="1:13" ht="12.75">
      <c r="A16" s="67"/>
      <c r="B16" s="49"/>
      <c r="C16" s="41"/>
      <c r="D16" s="42"/>
      <c r="E16" s="43"/>
      <c r="F16" s="44"/>
      <c r="G16" s="44"/>
      <c r="H16" s="44"/>
      <c r="I16" s="45"/>
      <c r="J16" s="99" t="s">
        <v>25</v>
      </c>
      <c r="K16" s="56"/>
      <c r="L16" s="56"/>
      <c r="M16" s="47"/>
    </row>
    <row r="17" spans="1:13" ht="12.75">
      <c r="A17" s="67"/>
      <c r="B17" s="49"/>
      <c r="C17" s="49"/>
      <c r="D17" s="69"/>
      <c r="E17" s="50" t="s">
        <v>14</v>
      </c>
      <c r="F17" s="99"/>
      <c r="G17" s="37" t="s">
        <v>91</v>
      </c>
      <c r="H17" s="99"/>
      <c r="I17" s="99"/>
      <c r="J17" s="70"/>
      <c r="K17" s="63"/>
      <c r="L17" s="56"/>
      <c r="M17" s="47"/>
    </row>
    <row r="18" spans="1:13" ht="12.75">
      <c r="A18" s="67"/>
      <c r="B18" s="49"/>
      <c r="C18" s="51"/>
      <c r="D18" s="66"/>
      <c r="E18" s="55"/>
      <c r="F18" s="44"/>
      <c r="G18" s="44"/>
      <c r="H18" s="44"/>
      <c r="I18" s="44"/>
      <c r="J18" s="56"/>
      <c r="K18" s="51"/>
      <c r="L18" s="63"/>
      <c r="M18" s="47"/>
    </row>
    <row r="19" spans="1:13" ht="12.75">
      <c r="A19" s="67"/>
      <c r="B19" s="41"/>
      <c r="C19" s="58"/>
      <c r="D19" s="69"/>
      <c r="E19" s="59" t="s">
        <v>15</v>
      </c>
      <c r="F19" s="98"/>
      <c r="G19" s="37" t="s">
        <v>91</v>
      </c>
      <c r="H19" s="98"/>
      <c r="I19" s="37"/>
      <c r="J19" s="52"/>
      <c r="K19" s="60"/>
      <c r="L19" s="71"/>
      <c r="M19" s="72"/>
    </row>
    <row r="20" spans="1:13" ht="13.5" thickBot="1">
      <c r="A20" s="73"/>
      <c r="B20" s="74"/>
      <c r="C20" s="49"/>
      <c r="D20" s="51"/>
      <c r="E20" s="43"/>
      <c r="F20" s="44"/>
      <c r="G20" s="44"/>
      <c r="H20" s="44"/>
      <c r="I20" s="45"/>
      <c r="J20" s="99" t="s">
        <v>86</v>
      </c>
      <c r="K20" s="75"/>
      <c r="L20" s="56"/>
      <c r="M20" s="47"/>
    </row>
    <row r="21" spans="1:13" ht="15">
      <c r="A21" s="76"/>
      <c r="B21" s="77"/>
      <c r="C21" s="69"/>
      <c r="D21" s="69"/>
      <c r="E21" s="50" t="s">
        <v>16</v>
      </c>
      <c r="F21" s="99">
        <v>10026</v>
      </c>
      <c r="G21" s="99" t="s">
        <v>86</v>
      </c>
      <c r="H21" s="99" t="s">
        <v>87</v>
      </c>
      <c r="I21" s="99" t="s">
        <v>88</v>
      </c>
      <c r="J21" s="65"/>
      <c r="K21" s="52"/>
      <c r="L21" s="77"/>
      <c r="M21" s="78"/>
    </row>
    <row r="22" spans="1:13" ht="13.5" thickBot="1">
      <c r="A22" s="79"/>
      <c r="B22" s="80"/>
      <c r="C22" s="81"/>
      <c r="D22" s="81"/>
      <c r="E22" s="82"/>
      <c r="F22" s="82"/>
      <c r="G22" s="82"/>
      <c r="H22" s="82"/>
      <c r="I22" s="82"/>
      <c r="J22" s="83"/>
      <c r="K22" s="83"/>
      <c r="L22" s="80"/>
      <c r="M22" s="84"/>
    </row>
    <row r="23" spans="1:13" ht="12.75">
      <c r="A23" s="85"/>
      <c r="B23" s="86"/>
      <c r="C23" s="81"/>
      <c r="D23" s="81"/>
      <c r="E23" s="50" t="s">
        <v>17</v>
      </c>
      <c r="F23" s="99">
        <v>9128</v>
      </c>
      <c r="G23" s="99" t="s">
        <v>84</v>
      </c>
      <c r="H23" s="99" t="s">
        <v>85</v>
      </c>
      <c r="I23" s="99" t="s">
        <v>46</v>
      </c>
      <c r="J23" s="83"/>
      <c r="K23" s="83"/>
      <c r="L23" s="87"/>
      <c r="M23" s="88"/>
    </row>
    <row r="24" spans="1:13" ht="12.75">
      <c r="A24" s="73"/>
      <c r="B24" s="66"/>
      <c r="C24" s="41"/>
      <c r="D24" s="51"/>
      <c r="E24" s="61"/>
      <c r="F24" s="44"/>
      <c r="G24" s="44"/>
      <c r="H24" s="44"/>
      <c r="I24" s="45"/>
      <c r="J24" s="99" t="s">
        <v>84</v>
      </c>
      <c r="K24" s="52"/>
      <c r="L24" s="71"/>
      <c r="M24" s="89"/>
    </row>
    <row r="25" spans="1:13" ht="12" customHeight="1">
      <c r="A25" s="67"/>
      <c r="B25" s="41"/>
      <c r="C25" s="49"/>
      <c r="D25" s="69"/>
      <c r="E25" s="50" t="s">
        <v>18</v>
      </c>
      <c r="F25" s="37"/>
      <c r="G25" s="37" t="s">
        <v>91</v>
      </c>
      <c r="H25" s="37"/>
      <c r="I25" s="37"/>
      <c r="J25" s="70"/>
      <c r="K25" s="75"/>
      <c r="L25" s="71"/>
      <c r="M25" s="89"/>
    </row>
    <row r="26" spans="1:13" ht="12.75">
      <c r="A26" s="67"/>
      <c r="B26" s="41"/>
      <c r="C26" s="51"/>
      <c r="D26" s="66"/>
      <c r="E26" s="55"/>
      <c r="F26" s="44"/>
      <c r="G26" s="44"/>
      <c r="H26" s="44"/>
      <c r="I26" s="44"/>
      <c r="J26" s="56"/>
      <c r="K26" s="42"/>
      <c r="L26" s="71"/>
      <c r="M26" s="90"/>
    </row>
    <row r="27" spans="1:13" ht="14.25" customHeight="1">
      <c r="A27" s="67"/>
      <c r="B27" s="49"/>
      <c r="C27" s="58"/>
      <c r="D27" s="69"/>
      <c r="E27" s="59" t="s">
        <v>19</v>
      </c>
      <c r="F27" s="99">
        <v>9982</v>
      </c>
      <c r="G27" s="99" t="s">
        <v>31</v>
      </c>
      <c r="H27" s="99" t="s">
        <v>32</v>
      </c>
      <c r="I27" s="99" t="s">
        <v>33</v>
      </c>
      <c r="J27" s="52"/>
      <c r="K27" s="70"/>
      <c r="L27" s="56"/>
      <c r="M27" s="91"/>
    </row>
    <row r="28" spans="1:13" ht="12.75">
      <c r="A28" s="67"/>
      <c r="B28" s="49"/>
      <c r="C28" s="49"/>
      <c r="D28" s="51"/>
      <c r="E28" s="43"/>
      <c r="F28" s="214"/>
      <c r="G28" s="214"/>
      <c r="H28" s="62"/>
      <c r="I28" s="45"/>
      <c r="J28" s="99" t="s">
        <v>31</v>
      </c>
      <c r="K28" s="63"/>
      <c r="L28" s="56"/>
      <c r="M28" s="91"/>
    </row>
    <row r="29" spans="1:13" ht="12.75">
      <c r="A29" s="67"/>
      <c r="B29" s="49"/>
      <c r="C29" s="41"/>
      <c r="D29" s="69"/>
      <c r="E29" s="50" t="s">
        <v>20</v>
      </c>
      <c r="F29" s="37"/>
      <c r="G29" s="37" t="s">
        <v>91</v>
      </c>
      <c r="H29" s="37"/>
      <c r="I29" s="37"/>
      <c r="J29" s="65"/>
      <c r="K29" s="56"/>
      <c r="L29" s="56"/>
      <c r="M29" s="91"/>
    </row>
    <row r="30" spans="1:13" ht="12.75">
      <c r="A30" s="67"/>
      <c r="B30" s="51"/>
      <c r="C30" s="66"/>
      <c r="D30" s="69"/>
      <c r="E30" s="55"/>
      <c r="F30" s="44"/>
      <c r="G30" s="44"/>
      <c r="H30" s="44"/>
      <c r="I30" s="44"/>
      <c r="J30" s="52"/>
      <c r="K30" s="56"/>
      <c r="L30" s="42"/>
      <c r="M30" s="90"/>
    </row>
    <row r="31" spans="1:13" ht="12.75">
      <c r="A31" s="73"/>
      <c r="B31" s="49"/>
      <c r="C31" s="41"/>
      <c r="D31" s="69"/>
      <c r="E31" s="59" t="s">
        <v>21</v>
      </c>
      <c r="F31" s="99">
        <v>9990</v>
      </c>
      <c r="G31" s="99" t="s">
        <v>92</v>
      </c>
      <c r="H31" s="99" t="s">
        <v>93</v>
      </c>
      <c r="I31" s="99" t="s">
        <v>94</v>
      </c>
      <c r="J31" s="52"/>
      <c r="K31" s="56"/>
      <c r="L31" s="52"/>
      <c r="M31" s="91"/>
    </row>
    <row r="32" spans="1:13" ht="12.75">
      <c r="A32" s="73"/>
      <c r="B32" s="57"/>
      <c r="C32" s="41"/>
      <c r="D32" s="42"/>
      <c r="E32" s="43"/>
      <c r="F32" s="44"/>
      <c r="G32" s="44"/>
      <c r="H32" s="44"/>
      <c r="I32" s="45"/>
      <c r="J32" s="42"/>
      <c r="K32" s="56"/>
      <c r="L32" s="46"/>
      <c r="M32" s="91"/>
    </row>
    <row r="33" spans="1:13" ht="12.75">
      <c r="A33" s="73"/>
      <c r="B33" s="57"/>
      <c r="C33" s="49"/>
      <c r="D33" s="69"/>
      <c r="E33" s="50" t="s">
        <v>22</v>
      </c>
      <c r="F33" s="99">
        <v>10297</v>
      </c>
      <c r="G33" s="99" t="s">
        <v>95</v>
      </c>
      <c r="H33" s="99" t="s">
        <v>96</v>
      </c>
      <c r="I33" s="99" t="s">
        <v>97</v>
      </c>
      <c r="J33" s="70"/>
      <c r="K33" s="63"/>
      <c r="L33" s="46"/>
      <c r="M33" s="91"/>
    </row>
    <row r="34" spans="1:13" ht="12.75">
      <c r="A34" s="73"/>
      <c r="B34" s="57"/>
      <c r="C34" s="51"/>
      <c r="D34" s="66"/>
      <c r="E34" s="55"/>
      <c r="F34" s="44"/>
      <c r="G34" s="44"/>
      <c r="H34" s="44"/>
      <c r="I34" s="44"/>
      <c r="J34" s="56"/>
      <c r="K34" s="42"/>
      <c r="L34" s="53"/>
      <c r="M34" s="92"/>
    </row>
    <row r="35" spans="1:13" ht="12.75">
      <c r="A35" s="73"/>
      <c r="B35" s="48"/>
      <c r="C35" s="58"/>
      <c r="D35" s="69"/>
      <c r="E35" s="59" t="s">
        <v>23</v>
      </c>
      <c r="F35" s="37"/>
      <c r="G35" s="37" t="s">
        <v>91</v>
      </c>
      <c r="H35" s="37"/>
      <c r="I35" s="37"/>
      <c r="J35" s="52"/>
      <c r="K35" s="75"/>
      <c r="L35" s="46"/>
      <c r="M35" s="92"/>
    </row>
    <row r="36" spans="1:13" ht="12.75">
      <c r="A36" s="73"/>
      <c r="B36" s="40"/>
      <c r="C36" s="49"/>
      <c r="D36" s="51"/>
      <c r="E36" s="43"/>
      <c r="F36" s="44"/>
      <c r="G36" s="44"/>
      <c r="H36" s="44"/>
      <c r="I36" s="45"/>
      <c r="J36" s="99" t="s">
        <v>81</v>
      </c>
      <c r="K36" s="75"/>
      <c r="L36" s="93"/>
      <c r="M36" s="92"/>
    </row>
    <row r="37" spans="1:13" ht="12.75">
      <c r="A37" s="73"/>
      <c r="B37" s="40"/>
      <c r="C37" s="69"/>
      <c r="D37" s="69"/>
      <c r="E37" s="50" t="s">
        <v>24</v>
      </c>
      <c r="F37" s="99">
        <v>9048</v>
      </c>
      <c r="G37" s="99" t="s">
        <v>81</v>
      </c>
      <c r="H37" s="99" t="s">
        <v>82</v>
      </c>
      <c r="I37" s="99" t="s">
        <v>83</v>
      </c>
      <c r="J37" s="65"/>
      <c r="K37" s="46"/>
      <c r="L37" s="93"/>
      <c r="M37" s="92"/>
    </row>
    <row r="38" spans="1:13" ht="12.75">
      <c r="A38" s="1"/>
      <c r="B38" s="1"/>
      <c r="C38" s="2"/>
      <c r="D38" s="32"/>
      <c r="E38" s="94"/>
      <c r="F38" s="32"/>
      <c r="G38" s="32"/>
      <c r="H38" s="32"/>
      <c r="I38" s="95"/>
      <c r="J38" s="96"/>
      <c r="K38" s="96"/>
      <c r="L38" s="96"/>
      <c r="M38" s="96"/>
    </row>
    <row r="39" spans="1:13" ht="12.75">
      <c r="A39" s="1"/>
      <c r="B39" s="1"/>
      <c r="C39" s="2"/>
      <c r="D39" s="32"/>
      <c r="E39" s="94"/>
      <c r="J39" s="96"/>
      <c r="K39" s="96"/>
      <c r="L39" s="96"/>
      <c r="M39" s="96"/>
    </row>
  </sheetData>
  <sheetProtection/>
  <mergeCells count="4">
    <mergeCell ref="H2:I2"/>
    <mergeCell ref="M4:N4"/>
    <mergeCell ref="F12:G12"/>
    <mergeCell ref="F28:G28"/>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O22"/>
  <sheetViews>
    <sheetView zoomScalePageLayoutView="0" workbookViewId="0" topLeftCell="A1">
      <selection activeCell="F27" sqref="F27"/>
    </sheetView>
  </sheetViews>
  <sheetFormatPr defaultColWidth="9.140625" defaultRowHeight="12.75"/>
  <cols>
    <col min="2" max="2" width="11.421875" style="0" customWidth="1"/>
    <col min="3" max="3" width="13.57421875" style="0" customWidth="1"/>
    <col min="4" max="4" width="15.7109375" style="0" customWidth="1"/>
    <col min="5" max="5" width="3.7109375" style="0" customWidth="1"/>
    <col min="6" max="6" width="7.28125" style="0" customWidth="1"/>
    <col min="7" max="7" width="11.421875" style="0" customWidth="1"/>
    <col min="8" max="8" width="15.00390625" style="0" customWidth="1"/>
    <col min="10" max="10" width="14.7109375" style="0" customWidth="1"/>
    <col min="11" max="11" width="13.8515625" style="0" customWidth="1"/>
    <col min="12" max="12" width="12.57421875" style="0" customWidth="1"/>
    <col min="13" max="13" width="19.00390625" style="0" customWidth="1"/>
  </cols>
  <sheetData>
    <row r="1" spans="1:15" ht="20.25">
      <c r="A1" s="1"/>
      <c r="B1" s="1"/>
      <c r="C1" s="2"/>
      <c r="D1" s="3"/>
      <c r="E1" s="4" t="s">
        <v>56</v>
      </c>
      <c r="F1" s="3"/>
      <c r="G1" s="5"/>
      <c r="H1" s="6"/>
      <c r="I1" s="7"/>
      <c r="J1" s="7"/>
      <c r="K1" s="8"/>
      <c r="L1" s="8" t="s">
        <v>0</v>
      </c>
      <c r="M1" s="5"/>
      <c r="N1" s="8"/>
      <c r="O1" s="9"/>
    </row>
    <row r="2" spans="1:15" ht="15.75">
      <c r="A2" s="1"/>
      <c r="B2" s="1"/>
      <c r="C2" s="2"/>
      <c r="D2" s="10"/>
      <c r="E2" s="11"/>
      <c r="F2" s="12"/>
      <c r="G2" s="13"/>
      <c r="H2" s="212" t="s">
        <v>40</v>
      </c>
      <c r="I2" s="212"/>
      <c r="J2" s="7"/>
      <c r="K2" s="14"/>
      <c r="L2" s="15"/>
      <c r="M2" s="15"/>
      <c r="N2" s="14"/>
      <c r="O2" s="9"/>
    </row>
    <row r="3" spans="1:15" ht="12.75">
      <c r="A3" s="1"/>
      <c r="B3" s="1"/>
      <c r="C3" s="2"/>
      <c r="D3" s="16" t="s">
        <v>1</v>
      </c>
      <c r="E3" s="16"/>
      <c r="F3" s="16"/>
      <c r="G3" s="17" t="s">
        <v>2</v>
      </c>
      <c r="H3" s="16"/>
      <c r="I3" s="17"/>
      <c r="J3" s="16" t="s">
        <v>3</v>
      </c>
      <c r="K3" s="18"/>
      <c r="L3" s="17"/>
      <c r="M3" s="16"/>
      <c r="N3" s="19" t="s">
        <v>4</v>
      </c>
      <c r="O3" s="9"/>
    </row>
    <row r="4" spans="1:15" ht="13.5" thickBot="1">
      <c r="A4" s="20"/>
      <c r="B4" s="20"/>
      <c r="C4" s="21"/>
      <c r="D4" s="22" t="s">
        <v>5</v>
      </c>
      <c r="E4" s="22"/>
      <c r="F4" s="23"/>
      <c r="G4" s="24"/>
      <c r="H4" s="24"/>
      <c r="I4" s="25"/>
      <c r="J4" s="26"/>
      <c r="K4" s="27"/>
      <c r="L4" s="28"/>
      <c r="M4" s="213" t="s">
        <v>6</v>
      </c>
      <c r="N4" s="213"/>
      <c r="O4" s="9"/>
    </row>
    <row r="5" spans="1:13" ht="12.75">
      <c r="A5" s="29"/>
      <c r="B5" s="29"/>
      <c r="C5" s="30"/>
      <c r="D5" s="29"/>
      <c r="E5" s="29"/>
      <c r="F5" s="29" t="s">
        <v>7</v>
      </c>
      <c r="G5" s="31" t="s">
        <v>8</v>
      </c>
      <c r="H5" s="31" t="s">
        <v>9</v>
      </c>
      <c r="I5" s="31" t="s">
        <v>2</v>
      </c>
      <c r="J5" s="29"/>
      <c r="K5" s="29"/>
      <c r="L5" s="29"/>
      <c r="M5" s="29"/>
    </row>
    <row r="6" spans="1:13" ht="12.75">
      <c r="A6" s="1"/>
      <c r="B6" s="1"/>
      <c r="C6" s="2"/>
      <c r="D6" s="32"/>
      <c r="E6" s="33"/>
      <c r="F6" s="32"/>
      <c r="G6" s="32"/>
      <c r="H6" s="32"/>
      <c r="I6" s="32"/>
      <c r="J6" s="1"/>
      <c r="K6" s="1"/>
      <c r="L6" s="1"/>
      <c r="M6" s="1"/>
    </row>
    <row r="7" spans="1:13" ht="12.75">
      <c r="A7" s="1"/>
      <c r="B7" s="32"/>
      <c r="C7" s="34"/>
      <c r="D7" s="35"/>
      <c r="E7" s="36">
        <v>1</v>
      </c>
      <c r="F7" s="99">
        <v>8776</v>
      </c>
      <c r="G7" s="99" t="s">
        <v>101</v>
      </c>
      <c r="H7" s="99" t="s">
        <v>102</v>
      </c>
      <c r="I7" s="99" t="s">
        <v>97</v>
      </c>
      <c r="J7" s="215"/>
      <c r="K7" s="34"/>
      <c r="L7" s="34"/>
      <c r="M7" s="1"/>
    </row>
    <row r="8" spans="1:13" ht="12.75">
      <c r="A8" s="39"/>
      <c r="B8" s="40"/>
      <c r="C8" s="41"/>
      <c r="D8" s="42"/>
      <c r="E8" s="43"/>
      <c r="F8" s="216"/>
      <c r="G8" s="216"/>
      <c r="H8" s="216"/>
      <c r="I8" s="217"/>
      <c r="J8" s="99" t="s">
        <v>101</v>
      </c>
      <c r="K8" s="46"/>
      <c r="L8" s="46"/>
      <c r="M8" s="47"/>
    </row>
    <row r="9" spans="1:13" ht="12.75">
      <c r="A9" s="39"/>
      <c r="B9" s="48"/>
      <c r="C9" s="49"/>
      <c r="D9" s="40"/>
      <c r="E9" s="50" t="s">
        <v>10</v>
      </c>
      <c r="F9" s="37"/>
      <c r="G9" s="37" t="s">
        <v>91</v>
      </c>
      <c r="H9" s="37"/>
      <c r="I9" s="37"/>
      <c r="J9" s="218"/>
      <c r="K9" s="53"/>
      <c r="L9" s="46"/>
      <c r="M9" s="47"/>
    </row>
    <row r="10" spans="1:13" ht="12.75">
      <c r="A10" s="39"/>
      <c r="B10" s="48"/>
      <c r="C10" s="42"/>
      <c r="D10" s="54"/>
      <c r="E10" s="55"/>
      <c r="F10" s="216"/>
      <c r="G10" s="216"/>
      <c r="H10" s="216"/>
      <c r="I10" s="216"/>
      <c r="J10" s="219"/>
      <c r="K10" s="42"/>
      <c r="L10" s="46"/>
      <c r="M10" s="47"/>
    </row>
    <row r="11" spans="1:13" ht="15.75" customHeight="1">
      <c r="A11" s="39"/>
      <c r="B11" s="57"/>
      <c r="C11" s="58"/>
      <c r="D11" s="40"/>
      <c r="E11" s="59" t="s">
        <v>11</v>
      </c>
      <c r="F11" s="99">
        <v>10041</v>
      </c>
      <c r="G11" s="99" t="s">
        <v>105</v>
      </c>
      <c r="H11" s="99" t="s">
        <v>106</v>
      </c>
      <c r="I11" s="99" t="s">
        <v>49</v>
      </c>
      <c r="J11" s="220"/>
      <c r="K11" s="60"/>
      <c r="L11" s="53"/>
      <c r="M11" s="47"/>
    </row>
    <row r="12" spans="1:13" ht="12.75">
      <c r="A12" s="39"/>
      <c r="B12" s="57"/>
      <c r="C12" s="49"/>
      <c r="D12" s="42"/>
      <c r="E12" s="61"/>
      <c r="F12" s="221"/>
      <c r="G12" s="221"/>
      <c r="H12" s="222"/>
      <c r="I12" s="217"/>
      <c r="J12" s="223"/>
      <c r="K12" s="63"/>
      <c r="L12" s="46"/>
      <c r="M12" s="47"/>
    </row>
    <row r="13" spans="1:13" ht="13.5" thickBot="1">
      <c r="A13" s="39"/>
      <c r="B13" s="57"/>
      <c r="C13" s="41"/>
      <c r="D13" s="40"/>
      <c r="E13" s="64" t="s">
        <v>12</v>
      </c>
      <c r="F13" s="99">
        <v>9893</v>
      </c>
      <c r="G13" s="99" t="s">
        <v>44</v>
      </c>
      <c r="H13" s="99" t="s">
        <v>45</v>
      </c>
      <c r="I13" s="99" t="s">
        <v>46</v>
      </c>
      <c r="J13" s="224"/>
      <c r="K13" s="56"/>
      <c r="L13" s="46"/>
      <c r="M13" s="47"/>
    </row>
    <row r="14" spans="1:13" ht="15">
      <c r="A14" s="39"/>
      <c r="B14" s="76"/>
      <c r="C14" s="66"/>
      <c r="D14" s="40"/>
      <c r="E14" s="55"/>
      <c r="F14" s="216"/>
      <c r="G14" s="216"/>
      <c r="H14" s="216"/>
      <c r="I14" s="216"/>
      <c r="J14" s="220"/>
      <c r="K14" s="56"/>
      <c r="L14" s="78"/>
      <c r="M14" s="47"/>
    </row>
    <row r="15" spans="1:13" ht="13.5" thickBot="1">
      <c r="A15" s="67"/>
      <c r="B15" s="79"/>
      <c r="C15" s="41"/>
      <c r="D15" s="40"/>
      <c r="E15" s="59" t="s">
        <v>13</v>
      </c>
      <c r="F15" s="225"/>
      <c r="G15" s="225" t="s">
        <v>133</v>
      </c>
      <c r="H15" s="225" t="s">
        <v>134</v>
      </c>
      <c r="I15" s="225" t="s">
        <v>135</v>
      </c>
      <c r="J15" s="220"/>
      <c r="K15" s="56"/>
      <c r="L15" s="84"/>
      <c r="M15" s="47"/>
    </row>
    <row r="16" spans="1:13" ht="12.75">
      <c r="A16" s="73"/>
      <c r="B16" s="49"/>
      <c r="C16" s="41"/>
      <c r="D16" s="42"/>
      <c r="E16" s="43"/>
      <c r="F16" s="216"/>
      <c r="G16" s="216"/>
      <c r="H16" s="216"/>
      <c r="I16" s="217"/>
      <c r="J16" s="225"/>
      <c r="K16" s="56"/>
      <c r="L16" s="71"/>
      <c r="M16" s="91"/>
    </row>
    <row r="17" spans="1:13" ht="12.75">
      <c r="A17" s="73"/>
      <c r="B17" s="49"/>
      <c r="C17" s="49"/>
      <c r="D17" s="69"/>
      <c r="E17" s="50" t="s">
        <v>14</v>
      </c>
      <c r="F17" s="99">
        <v>10005</v>
      </c>
      <c r="G17" s="99" t="s">
        <v>107</v>
      </c>
      <c r="H17" s="99" t="s">
        <v>108</v>
      </c>
      <c r="I17" s="99" t="s">
        <v>46</v>
      </c>
      <c r="J17" s="218"/>
      <c r="K17" s="63"/>
      <c r="L17" s="71"/>
      <c r="M17" s="91"/>
    </row>
    <row r="18" spans="1:13" ht="12.75">
      <c r="A18" s="73"/>
      <c r="B18" s="49"/>
      <c r="C18" s="51"/>
      <c r="D18" s="66"/>
      <c r="E18" s="55"/>
      <c r="F18" s="216"/>
      <c r="G18" s="216"/>
      <c r="H18" s="216"/>
      <c r="I18" s="216"/>
      <c r="J18" s="219"/>
      <c r="K18" s="51"/>
      <c r="L18" s="75"/>
      <c r="M18" s="91"/>
    </row>
    <row r="19" spans="1:13" ht="12.75">
      <c r="A19" s="73"/>
      <c r="B19" s="41"/>
      <c r="C19" s="58"/>
      <c r="D19" s="69"/>
      <c r="E19" s="59" t="s">
        <v>15</v>
      </c>
      <c r="F19" s="99">
        <v>10044</v>
      </c>
      <c r="G19" s="99" t="s">
        <v>109</v>
      </c>
      <c r="H19" s="99" t="s">
        <v>110</v>
      </c>
      <c r="I19" s="99" t="s">
        <v>49</v>
      </c>
      <c r="J19" s="220"/>
      <c r="K19" s="60"/>
      <c r="L19" s="71"/>
      <c r="M19" s="192"/>
    </row>
    <row r="20" spans="1:13" ht="12.75">
      <c r="A20" s="73"/>
      <c r="B20" s="193"/>
      <c r="C20" s="49"/>
      <c r="D20" s="51"/>
      <c r="E20" s="43"/>
      <c r="F20" s="216"/>
      <c r="G20" s="216"/>
      <c r="H20" s="216"/>
      <c r="I20" s="217"/>
      <c r="J20" s="99" t="s">
        <v>103</v>
      </c>
      <c r="K20" s="75"/>
      <c r="L20" s="71"/>
      <c r="M20" s="91"/>
    </row>
    <row r="21" spans="2:12" ht="12.75">
      <c r="B21" s="77"/>
      <c r="C21" s="69"/>
      <c r="D21" s="69"/>
      <c r="E21" s="50" t="s">
        <v>16</v>
      </c>
      <c r="F21" s="99">
        <v>9334</v>
      </c>
      <c r="G21" s="99" t="s">
        <v>103</v>
      </c>
      <c r="H21" s="99" t="s">
        <v>104</v>
      </c>
      <c r="I21" s="99" t="s">
        <v>97</v>
      </c>
      <c r="J21" s="224"/>
      <c r="K21" s="52"/>
      <c r="L21" s="77"/>
    </row>
    <row r="22" spans="2:12" ht="12.75">
      <c r="B22" s="80"/>
      <c r="C22" s="81"/>
      <c r="D22" s="81"/>
      <c r="E22" s="82"/>
      <c r="F22" s="82"/>
      <c r="G22" s="82"/>
      <c r="H22" s="82"/>
      <c r="I22" s="82"/>
      <c r="J22" s="83"/>
      <c r="K22" s="83"/>
      <c r="L22" s="80"/>
    </row>
  </sheetData>
  <sheetProtection/>
  <mergeCells count="3">
    <mergeCell ref="H2:I2"/>
    <mergeCell ref="M4:N4"/>
    <mergeCell ref="F12:G12"/>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Anja</dc:creator>
  <cp:keywords/>
  <dc:description/>
  <cp:lastModifiedBy>Anja</cp:lastModifiedBy>
  <dcterms:created xsi:type="dcterms:W3CDTF">2017-06-09T12:12:04Z</dcterms:created>
  <dcterms:modified xsi:type="dcterms:W3CDTF">2017-09-23T20:22:59Z</dcterms:modified>
  <cp:category/>
  <cp:version/>
  <cp:contentType/>
  <cp:contentStatus/>
</cp:coreProperties>
</file>